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28800" windowHeight="12375" tabRatio="939"/>
  </bookViews>
  <sheets>
    <sheet name="YARIŞMA BİLGİLERİ" sheetId="68" r:id="rId1"/>
    <sheet name="YARIŞMA PROGRAMI" sheetId="150" state="hidden" r:id="rId2"/>
    <sheet name="KAYIT LİSTESİ" sheetId="262" state="hidden" r:id="rId3"/>
    <sheet name="100M SERİ" sheetId="236" r:id="rId4"/>
    <sheet name="100M SONUÇ" sheetId="319" r:id="rId5"/>
    <sheet name="400M" sheetId="307" r:id="rId6"/>
    <sheet name="1500M B1" sheetId="308" r:id="rId7"/>
    <sheet name="1500M B2-B3" sheetId="317" r:id="rId8"/>
    <sheet name="Gülle" sheetId="282" r:id="rId9"/>
    <sheet name="YÜKSEK" sheetId="287" r:id="rId10"/>
    <sheet name="UzunB1-B2" sheetId="312" r:id="rId11"/>
    <sheet name="UzunB3" sheetId="313" r:id="rId12"/>
    <sheet name="200M SERİ" sheetId="309" r:id="rId13"/>
    <sheet name="200M SONUÇ" sheetId="320" r:id="rId14"/>
    <sheet name="800M" sheetId="310" r:id="rId15"/>
    <sheet name="5000M B1" sheetId="311" r:id="rId16"/>
    <sheet name="5000M B2-B3" sheetId="318" r:id="rId17"/>
    <sheet name="Disk B1-B2" sheetId="314" r:id="rId18"/>
    <sheet name="Cirit" sheetId="316" r:id="rId19"/>
    <sheet name="4X100 BAYRAK" sheetId="322" r:id="rId20"/>
    <sheet name="ALMANAK TOPLU SONUÇ" sheetId="268" state="hidden" r:id="rId21"/>
  </sheets>
  <definedNames>
    <definedName name="_xlnm._FilterDatabase" localSheetId="18" hidden="1">Cirit!$B$6:$P$7</definedName>
    <definedName name="_xlnm._FilterDatabase" localSheetId="17" hidden="1">'Disk B1-B2'!$B$6:$P$7</definedName>
    <definedName name="_xlnm._FilterDatabase" localSheetId="8" hidden="1">Gülle!$B$6:$P$7</definedName>
    <definedName name="_xlnm._FilterDatabase" localSheetId="2" hidden="1">'KAYIT LİSTESİ'!$A$3:$M$675</definedName>
    <definedName name="_xlnm._FilterDatabase" localSheetId="10" hidden="1">'UzunB1-B2'!$B$6:$P$7</definedName>
    <definedName name="_xlnm._FilterDatabase" localSheetId="11" hidden="1">UzunB3!$B$6:$P$7</definedName>
    <definedName name="_xlnm._FilterDatabase" localSheetId="9" hidden="1">YÜKSEK!$B$6:$BQ$7</definedName>
    <definedName name="Excel_BuiltIn__FilterDatabase_3" localSheetId="4">#REF!</definedName>
    <definedName name="Excel_BuiltIn__FilterDatabase_3" localSheetId="6">#REF!</definedName>
    <definedName name="Excel_BuiltIn__FilterDatabase_3" localSheetId="7">#REF!</definedName>
    <definedName name="Excel_BuiltIn__FilterDatabase_3" localSheetId="12">#REF!</definedName>
    <definedName name="Excel_BuiltIn__FilterDatabase_3" localSheetId="13">#REF!</definedName>
    <definedName name="Excel_BuiltIn__FilterDatabase_3" localSheetId="5">#REF!</definedName>
    <definedName name="Excel_BuiltIn__FilterDatabase_3" localSheetId="19">#REF!</definedName>
    <definedName name="Excel_BuiltIn__FilterDatabase_3" localSheetId="15">#REF!</definedName>
    <definedName name="Excel_BuiltIn__FilterDatabase_3" localSheetId="16">#REF!</definedName>
    <definedName name="Excel_BuiltIn__FilterDatabase_3" localSheetId="14">#REF!</definedName>
    <definedName name="Excel_BuiltIn__FilterDatabase_3" localSheetId="18">#REF!</definedName>
    <definedName name="Excel_BuiltIn__FilterDatabase_3" localSheetId="17">#REF!</definedName>
    <definedName name="Excel_BuiltIn__FilterDatabase_3" localSheetId="2">#REF!</definedName>
    <definedName name="Excel_BuiltIn__FilterDatabase_3" localSheetId="10">#REF!</definedName>
    <definedName name="Excel_BuiltIn__FilterDatabase_3" localSheetId="11">#REF!</definedName>
    <definedName name="Excel_BuiltIn__FilterDatabase_3">#REF!</definedName>
    <definedName name="_xlnm.Print_Area" localSheetId="3">'100M SERİ'!$A$1:$S$61</definedName>
    <definedName name="_xlnm.Print_Area" localSheetId="4">'100M SONUÇ'!$A$1:$Q$77</definedName>
    <definedName name="_xlnm.Print_Area" localSheetId="6">'1500M B1'!$A$1:$Q$21</definedName>
    <definedName name="_xlnm.Print_Area" localSheetId="7">'1500M B2-B3'!$A$1:$Q$35</definedName>
    <definedName name="_xlnm.Print_Area" localSheetId="12">'200M SERİ'!$A$1:$S$49</definedName>
    <definedName name="_xlnm.Print_Area" localSheetId="13">'200M SONUÇ'!$A$1:$Q$77</definedName>
    <definedName name="_xlnm.Print_Area" localSheetId="5">'400M'!$A$1:$Q$63</definedName>
    <definedName name="_xlnm.Print_Area" localSheetId="19">'4X100 BAYRAK'!$A$1:$Q$19</definedName>
    <definedName name="_xlnm.Print_Area" localSheetId="15">'5000M B1'!$A$1:$Q$17</definedName>
    <definedName name="_xlnm.Print_Area" localSheetId="16">'5000M B2-B3'!$A$1:$Q$28</definedName>
    <definedName name="_xlnm.Print_Area" localSheetId="14">'800M'!$A$1:$Q$56</definedName>
    <definedName name="_xlnm.Print_Area" localSheetId="18">Cirit!$A$1:$P$51</definedName>
    <definedName name="_xlnm.Print_Area" localSheetId="17">'Disk B1-B2'!$A$1:$P$47</definedName>
    <definedName name="_xlnm.Print_Area" localSheetId="8">Gülle!$A$1:$P$55</definedName>
    <definedName name="_xlnm.Print_Area" localSheetId="2">'KAYIT LİSTESİ'!$A$1:$N$675</definedName>
    <definedName name="_xlnm.Print_Area" localSheetId="10">'UzunB1-B2'!$A$1:$P$43</definedName>
    <definedName name="_xlnm.Print_Area" localSheetId="11">UzunB3!$A$1:$P$25</definedName>
    <definedName name="_xlnm.Print_Area" localSheetId="9">YÜKSEK!$A$1:$BQ$28</definedName>
    <definedName name="_xlnm.Print_Titles" localSheetId="2">'KAYIT LİSTESİ'!$1:$3</definedName>
  </definedNames>
  <calcPr calcId="145621"/>
</workbook>
</file>

<file path=xl/calcChain.xml><?xml version="1.0" encoding="utf-8"?>
<calcChain xmlns="http://schemas.openxmlformats.org/spreadsheetml/2006/main">
  <c r="O27" i="318" l="1"/>
  <c r="N27" i="318"/>
  <c r="M27" i="318"/>
  <c r="L27" i="318"/>
  <c r="K27" i="318"/>
  <c r="K13" i="316" l="1"/>
  <c r="O13" i="316" s="1"/>
  <c r="O11" i="322" l="1"/>
  <c r="N11" i="322"/>
  <c r="M11" i="322"/>
  <c r="L11" i="322"/>
  <c r="K11" i="322"/>
  <c r="Q5" i="322"/>
  <c r="P5" i="322"/>
  <c r="O5" i="322"/>
  <c r="A2" i="322"/>
  <c r="A1" i="322"/>
  <c r="O23" i="320"/>
  <c r="N23" i="320"/>
  <c r="M23" i="320"/>
  <c r="L23" i="320"/>
  <c r="K23" i="320"/>
  <c r="Q5" i="320"/>
  <c r="P5" i="320"/>
  <c r="O5" i="320"/>
  <c r="A2" i="320"/>
  <c r="A1" i="320"/>
  <c r="K43" i="314" l="1"/>
  <c r="K38" i="314"/>
  <c r="K35" i="314"/>
  <c r="O35" i="314" s="1"/>
  <c r="K31" i="314"/>
  <c r="O31" i="314" s="1"/>
  <c r="K44" i="314"/>
  <c r="O44" i="314" s="1"/>
  <c r="K45" i="314"/>
  <c r="O45" i="314"/>
  <c r="K30" i="314"/>
  <c r="O30" i="314" s="1"/>
  <c r="K36" i="314"/>
  <c r="O36" i="314" s="1"/>
  <c r="K39" i="314"/>
  <c r="K40" i="314"/>
  <c r="K34" i="314"/>
  <c r="O34" i="314" s="1"/>
  <c r="K37" i="314"/>
  <c r="O37" i="314" s="1"/>
  <c r="K33" i="314"/>
  <c r="O33" i="314" s="1"/>
  <c r="K41" i="314"/>
  <c r="K42" i="314"/>
  <c r="Q5" i="319"/>
  <c r="P5" i="319"/>
  <c r="O5" i="319"/>
  <c r="A2" i="319"/>
  <c r="A1" i="319"/>
  <c r="K9" i="313" l="1"/>
  <c r="O9" i="313" s="1"/>
  <c r="K17" i="313"/>
  <c r="K11" i="313"/>
  <c r="O11" i="313" s="1"/>
  <c r="K13" i="313"/>
  <c r="O13" i="313" s="1"/>
  <c r="K8" i="313"/>
  <c r="O8" i="313" s="1"/>
  <c r="K18" i="313"/>
  <c r="K15" i="313"/>
  <c r="O15" i="313" s="1"/>
  <c r="K19" i="313"/>
  <c r="K10" i="313"/>
  <c r="O10" i="313" s="1"/>
  <c r="K12" i="313"/>
  <c r="O12" i="313" s="1"/>
  <c r="K20" i="313"/>
  <c r="K14" i="313"/>
  <c r="O14" i="313" s="1"/>
  <c r="K21" i="313"/>
  <c r="O21" i="313" s="1"/>
  <c r="K22" i="313"/>
  <c r="O22" i="313" s="1"/>
  <c r="K23" i="313"/>
  <c r="O23" i="313" s="1"/>
  <c r="K28" i="312"/>
  <c r="O28" i="312" s="1"/>
  <c r="K32" i="312"/>
  <c r="K35" i="312"/>
  <c r="K31" i="312"/>
  <c r="O31" i="312" s="1"/>
  <c r="K26" i="312"/>
  <c r="O26" i="312" s="1"/>
  <c r="K36" i="312"/>
  <c r="K37" i="312"/>
  <c r="K33" i="312"/>
  <c r="K34" i="312"/>
  <c r="K29" i="312"/>
  <c r="O29" i="312" s="1"/>
  <c r="K30" i="312"/>
  <c r="O30" i="312" s="1"/>
  <c r="K38" i="312"/>
  <c r="K24" i="312"/>
  <c r="O24" i="312" s="1"/>
  <c r="K25" i="312"/>
  <c r="O25" i="312" s="1"/>
  <c r="K39" i="312"/>
  <c r="K40" i="312"/>
  <c r="O40" i="312"/>
  <c r="K41" i="312"/>
  <c r="O41" i="312"/>
  <c r="K15" i="312"/>
  <c r="K13" i="312"/>
  <c r="O13" i="312" s="1"/>
  <c r="K12" i="312"/>
  <c r="O12" i="312" s="1"/>
  <c r="K8" i="312"/>
  <c r="O8" i="312" s="1"/>
  <c r="K10" i="312"/>
  <c r="O10" i="312" s="1"/>
  <c r="K11" i="312"/>
  <c r="O11" i="312" s="1"/>
  <c r="K16" i="312"/>
  <c r="K9" i="312"/>
  <c r="O9" i="312" s="1"/>
  <c r="K17" i="312"/>
  <c r="K18" i="312"/>
  <c r="O18" i="312" s="1"/>
  <c r="K19" i="312"/>
  <c r="O19" i="312" s="1"/>
  <c r="K20" i="312"/>
  <c r="O20" i="312" s="1"/>
  <c r="K21" i="312"/>
  <c r="O21" i="312" s="1"/>
  <c r="K51" i="282"/>
  <c r="K45" i="282"/>
  <c r="O45" i="282" s="1"/>
  <c r="K41" i="282"/>
  <c r="O41" i="282" s="1"/>
  <c r="K40" i="282"/>
  <c r="O40" i="282" s="1"/>
  <c r="K52" i="282"/>
  <c r="O52" i="282"/>
  <c r="K53" i="282"/>
  <c r="O53" i="282"/>
  <c r="K48" i="282"/>
  <c r="K39" i="282"/>
  <c r="O39" i="282" s="1"/>
  <c r="K42" i="282"/>
  <c r="O42" i="282" s="1"/>
  <c r="K36" i="282"/>
  <c r="O36" i="282" s="1"/>
  <c r="K33" i="282"/>
  <c r="O33" i="282" s="1"/>
  <c r="K43" i="282"/>
  <c r="O43" i="282" s="1"/>
  <c r="K49" i="282"/>
  <c r="K38" i="282"/>
  <c r="O38" i="282" s="1"/>
  <c r="K35" i="282"/>
  <c r="O35" i="282" s="1"/>
  <c r="K34" i="282"/>
  <c r="O34" i="282" s="1"/>
  <c r="K46" i="282"/>
  <c r="O46" i="282" s="1"/>
  <c r="K44" i="282"/>
  <c r="O44" i="282" s="1"/>
  <c r="K37" i="282"/>
  <c r="O37" i="282" s="1"/>
  <c r="K50" i="282"/>
  <c r="K9" i="282"/>
  <c r="O9" i="282" s="1"/>
  <c r="K12" i="282"/>
  <c r="O12" i="282" s="1"/>
  <c r="K22" i="282"/>
  <c r="O22" i="282" s="1"/>
  <c r="K23" i="282"/>
  <c r="O23" i="282" s="1"/>
  <c r="K17" i="282"/>
  <c r="O17" i="282" s="1"/>
  <c r="K13" i="282"/>
  <c r="O13" i="282" s="1"/>
  <c r="K26" i="282"/>
  <c r="K15" i="282"/>
  <c r="O15" i="282" s="1"/>
  <c r="K14" i="282"/>
  <c r="O14" i="282" s="1"/>
  <c r="K18" i="282"/>
  <c r="O18" i="282" s="1"/>
  <c r="K11" i="282"/>
  <c r="O11" i="282" s="1"/>
  <c r="K24" i="282"/>
  <c r="O24" i="282" s="1"/>
  <c r="K19" i="282"/>
  <c r="O19" i="282" s="1"/>
  <c r="K10" i="282"/>
  <c r="O10" i="282" s="1"/>
  <c r="K8" i="282"/>
  <c r="O8" i="282" s="1"/>
  <c r="K27" i="282"/>
  <c r="K21" i="282"/>
  <c r="O21" i="282" s="1"/>
  <c r="K25" i="282"/>
  <c r="O25" i="282" s="1"/>
  <c r="K16" i="282"/>
  <c r="O16" i="282" s="1"/>
  <c r="K28" i="282"/>
  <c r="O28" i="282" s="1"/>
  <c r="K29" i="282"/>
  <c r="O29" i="282" s="1"/>
  <c r="K30" i="282"/>
  <c r="O30" i="282" s="1"/>
  <c r="K18" i="314"/>
  <c r="K14" i="314"/>
  <c r="O14" i="314" s="1"/>
  <c r="K8" i="314"/>
  <c r="O8" i="314" s="1"/>
  <c r="K17" i="314"/>
  <c r="O17" i="314" s="1"/>
  <c r="K13" i="314"/>
  <c r="O13" i="314" s="1"/>
  <c r="K9" i="314"/>
  <c r="O9" i="314" s="1"/>
  <c r="K20" i="314"/>
  <c r="K21" i="314"/>
  <c r="K22" i="314"/>
  <c r="K23" i="314"/>
  <c r="K11" i="314"/>
  <c r="O11" i="314" s="1"/>
  <c r="K12" i="314"/>
  <c r="O12" i="314" s="1"/>
  <c r="O10" i="314"/>
  <c r="K15" i="314"/>
  <c r="O15" i="314" s="1"/>
  <c r="K24" i="314"/>
  <c r="K25" i="314"/>
  <c r="K19" i="314"/>
  <c r="K26" i="314"/>
  <c r="O26" i="314" s="1"/>
  <c r="K27" i="314"/>
  <c r="O27" i="314" s="1"/>
  <c r="K38" i="316"/>
  <c r="O38" i="316" s="1"/>
  <c r="K41" i="316"/>
  <c r="O41" i="316" s="1"/>
  <c r="K45" i="316"/>
  <c r="K37" i="316"/>
  <c r="O37" i="316" s="1"/>
  <c r="K46" i="316"/>
  <c r="K47" i="316"/>
  <c r="K42" i="316"/>
  <c r="O42" i="316" s="1"/>
  <c r="K48" i="316"/>
  <c r="K44" i="316"/>
  <c r="K40" i="316"/>
  <c r="O40" i="316" s="1"/>
  <c r="K39" i="316"/>
  <c r="O39" i="316" s="1"/>
  <c r="K49" i="316"/>
  <c r="O49" i="316" s="1"/>
  <c r="K31" i="316"/>
  <c r="K26" i="316"/>
  <c r="O26" i="316" s="1"/>
  <c r="K25" i="316"/>
  <c r="O25" i="316" s="1"/>
  <c r="K29" i="316"/>
  <c r="O29" i="316" s="1"/>
  <c r="K32" i="316"/>
  <c r="K28" i="316"/>
  <c r="O28" i="316" s="1"/>
  <c r="K27" i="316"/>
  <c r="O27" i="316" s="1"/>
  <c r="K33" i="316"/>
  <c r="K24" i="316"/>
  <c r="O24" i="316" s="1"/>
  <c r="K34" i="316"/>
  <c r="O34" i="316" s="1"/>
  <c r="K18" i="316"/>
  <c r="K19" i="316"/>
  <c r="K9" i="316"/>
  <c r="O9" i="316" s="1"/>
  <c r="K12" i="316"/>
  <c r="O12" i="316" s="1"/>
  <c r="K16" i="316"/>
  <c r="K14" i="316"/>
  <c r="O14" i="316" s="1"/>
  <c r="K17" i="316"/>
  <c r="K20" i="316"/>
  <c r="K11" i="316"/>
  <c r="O11" i="316" s="1"/>
  <c r="K8" i="316"/>
  <c r="O8" i="316" s="1"/>
  <c r="K21" i="316"/>
  <c r="O21" i="316" s="1"/>
  <c r="K10" i="316"/>
  <c r="O10" i="316" s="1"/>
  <c r="K15" i="316"/>
  <c r="Q5" i="318"/>
  <c r="P5" i="318"/>
  <c r="O5" i="318"/>
  <c r="A2" i="318"/>
  <c r="A1" i="318"/>
  <c r="B94" i="262"/>
  <c r="B95" i="262"/>
  <c r="B96" i="262"/>
  <c r="B97" i="262"/>
  <c r="B98" i="262"/>
  <c r="B99" i="262"/>
  <c r="B100" i="262"/>
  <c r="B66" i="262"/>
  <c r="B67"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101" i="262"/>
  <c r="B102" i="262"/>
  <c r="B103" i="262"/>
  <c r="Q5" i="317"/>
  <c r="P5" i="317"/>
  <c r="O5" i="317"/>
  <c r="A2" i="317"/>
  <c r="A1" i="317"/>
  <c r="K14" i="312" l="1"/>
  <c r="K43" i="316" l="1"/>
  <c r="O43" i="316" s="1"/>
  <c r="K30" i="316"/>
  <c r="O30" i="316" s="1"/>
  <c r="O5" i="316"/>
  <c r="A2" i="316"/>
  <c r="A1" i="316"/>
  <c r="K16" i="314"/>
  <c r="O16" i="314" s="1"/>
  <c r="K32" i="314"/>
  <c r="O32" i="314" s="1"/>
  <c r="O5" i="314"/>
  <c r="A2" i="314"/>
  <c r="A1" i="314"/>
  <c r="K16" i="313"/>
  <c r="O5" i="313"/>
  <c r="A2" i="313"/>
  <c r="A1" i="313"/>
  <c r="K27" i="312"/>
  <c r="O27" i="312" s="1"/>
  <c r="O14" i="312"/>
  <c r="O5" i="312"/>
  <c r="A2" i="312"/>
  <c r="A1" i="312"/>
  <c r="Q5" i="311"/>
  <c r="P5" i="311"/>
  <c r="O5" i="311"/>
  <c r="A2" i="311"/>
  <c r="A1" i="311"/>
  <c r="Q5" i="310"/>
  <c r="P5" i="310"/>
  <c r="O5" i="310"/>
  <c r="A2" i="310"/>
  <c r="A1" i="310"/>
  <c r="S5" i="309"/>
  <c r="R5" i="309"/>
  <c r="Q5" i="309"/>
  <c r="A2" i="309"/>
  <c r="A1" i="309"/>
  <c r="B52" i="262" l="1"/>
  <c r="A2" i="287" l="1"/>
  <c r="A1" i="287"/>
  <c r="BQ5" i="287"/>
  <c r="BP5" i="287"/>
  <c r="S5" i="236"/>
  <c r="R5" i="236"/>
  <c r="Q5" i="236"/>
  <c r="Q5" i="307"/>
  <c r="P5" i="307"/>
  <c r="O5" i="307"/>
  <c r="Q5" i="308"/>
  <c r="P5" i="308"/>
  <c r="O5" i="308"/>
  <c r="O5" i="282"/>
  <c r="A2" i="282"/>
  <c r="A1" i="282"/>
  <c r="K47" i="282"/>
  <c r="K20" i="282"/>
  <c r="O20" i="282" s="1"/>
  <c r="A2" i="308"/>
  <c r="A1" i="308"/>
  <c r="A2" i="307" l="1"/>
  <c r="A1" i="307"/>
  <c r="A2" i="236"/>
  <c r="A1" i="236"/>
  <c r="A14" i="68"/>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3" i="262"/>
  <c r="B54" i="262"/>
  <c r="B55" i="262"/>
  <c r="B56" i="262"/>
  <c r="B57" i="262"/>
  <c r="B58" i="262"/>
  <c r="B59" i="262"/>
  <c r="B60" i="262"/>
  <c r="B61" i="262"/>
  <c r="N33" i="307" l="1"/>
  <c r="N50" i="307"/>
  <c r="M40" i="307"/>
  <c r="O48" i="307"/>
  <c r="O33" i="307"/>
  <c r="K56" i="307"/>
  <c r="O35" i="307"/>
  <c r="K50" i="307"/>
  <c r="M55" i="307"/>
  <c r="L48" i="307"/>
  <c r="M46" i="307"/>
  <c r="K35" i="307"/>
  <c r="O56" i="307"/>
  <c r="L35" i="307"/>
  <c r="K49" i="307"/>
  <c r="N58" i="307"/>
  <c r="L47" i="307"/>
  <c r="N57" i="307"/>
  <c r="M39" i="307"/>
  <c r="M48" i="307"/>
  <c r="N46" i="307"/>
  <c r="L33" i="307"/>
  <c r="K55" i="307"/>
  <c r="N38" i="307"/>
  <c r="M58" i="307"/>
  <c r="K57" i="307"/>
  <c r="K32" i="307"/>
  <c r="M47" i="307"/>
  <c r="M32" i="307"/>
  <c r="N45" i="307"/>
  <c r="L34" i="307"/>
  <c r="L59" i="307"/>
  <c r="O46" i="307"/>
  <c r="K33" i="307"/>
  <c r="K45" i="307"/>
  <c r="O34" i="307"/>
  <c r="N56" i="307"/>
  <c r="L40" i="307"/>
  <c r="K60" i="307"/>
  <c r="N32" i="307"/>
  <c r="L55" i="307"/>
  <c r="O45" i="307"/>
  <c r="K34" i="307"/>
  <c r="O55" i="307"/>
  <c r="K41" i="307"/>
  <c r="O60" i="307"/>
  <c r="O32" i="307"/>
  <c r="L45" i="307"/>
  <c r="N34" i="307"/>
  <c r="M56" i="307"/>
  <c r="M38" i="307"/>
  <c r="L58" i="307"/>
  <c r="O41" i="307"/>
  <c r="N47" i="307"/>
  <c r="K48" i="307"/>
  <c r="L49" i="307"/>
  <c r="N55" i="307"/>
  <c r="N35" i="307"/>
  <c r="M57" i="307"/>
  <c r="L50" i="307"/>
  <c r="O50" i="307"/>
  <c r="M34" i="307"/>
  <c r="L56" i="307"/>
  <c r="L38" i="307"/>
  <c r="K58" i="307"/>
  <c r="K40" i="307"/>
  <c r="O59" i="307"/>
  <c r="M49" i="307"/>
  <c r="M50" i="307"/>
  <c r="O49" i="307"/>
  <c r="M35" i="307"/>
  <c r="L57" i="307"/>
  <c r="L39" i="307"/>
  <c r="K59" i="307"/>
  <c r="N48" i="307"/>
  <c r="L60" i="307"/>
  <c r="K38" i="307"/>
  <c r="O57" i="307"/>
  <c r="O39" i="307"/>
  <c r="N59" i="307"/>
  <c r="N41" i="307"/>
  <c r="K46" i="307"/>
  <c r="O47" i="307"/>
  <c r="L46" i="307"/>
  <c r="N40" i="307"/>
  <c r="M45" i="307"/>
  <c r="M33" i="307"/>
  <c r="K39" i="307"/>
  <c r="O58" i="307"/>
  <c r="O40" i="307"/>
  <c r="N60" i="307"/>
  <c r="K47" i="307"/>
  <c r="L32" i="307"/>
  <c r="N39" i="307"/>
  <c r="M59" i="307"/>
  <c r="M41" i="307"/>
  <c r="O38" i="307"/>
  <c r="N49" i="307"/>
  <c r="M60" i="307"/>
  <c r="L41" i="307"/>
  <c r="B299" i="262"/>
  <c r="B300" i="262"/>
  <c r="B301" i="262"/>
  <c r="B302" i="262"/>
  <c r="B303" i="262"/>
  <c r="B304" i="262"/>
  <c r="B305" i="262"/>
  <c r="B306" i="262"/>
  <c r="B282" i="262" l="1"/>
  <c r="B283" i="262"/>
  <c r="B284" i="262"/>
  <c r="B285" i="262"/>
  <c r="B286" i="262"/>
  <c r="B287" i="262"/>
  <c r="B288" i="262"/>
  <c r="B289" i="262"/>
  <c r="B290" i="262"/>
  <c r="B291" i="262"/>
  <c r="B292" i="262"/>
  <c r="B293" i="262"/>
  <c r="B294" i="262"/>
  <c r="B295" i="262"/>
  <c r="B296" i="262"/>
  <c r="B297" i="262"/>
  <c r="B298" i="262"/>
  <c r="B307" i="262"/>
  <c r="B308" i="262"/>
  <c r="B309" i="262"/>
  <c r="B310"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C43" i="314" l="1"/>
  <c r="E38" i="314"/>
  <c r="G35" i="314"/>
  <c r="C44" i="314"/>
  <c r="E45" i="314"/>
  <c r="F30" i="314"/>
  <c r="D40" i="314"/>
  <c r="F34" i="314"/>
  <c r="D41" i="314"/>
  <c r="E42" i="314"/>
  <c r="D43" i="314"/>
  <c r="F38" i="314"/>
  <c r="D44" i="314"/>
  <c r="F45" i="314"/>
  <c r="G30" i="314"/>
  <c r="C39" i="314"/>
  <c r="E40" i="314"/>
  <c r="G34" i="314"/>
  <c r="C33" i="314"/>
  <c r="E41" i="314"/>
  <c r="E43" i="314"/>
  <c r="G38" i="314"/>
  <c r="C31" i="314"/>
  <c r="E44" i="314"/>
  <c r="G45" i="314"/>
  <c r="D39" i="314"/>
  <c r="F40" i="314"/>
  <c r="D33" i="314"/>
  <c r="F41" i="314"/>
  <c r="G42" i="314"/>
  <c r="F43" i="314"/>
  <c r="D31" i="314"/>
  <c r="F44" i="314"/>
  <c r="C36" i="314"/>
  <c r="E39" i="314"/>
  <c r="G40" i="314"/>
  <c r="C37" i="314"/>
  <c r="E33" i="314"/>
  <c r="G41" i="314"/>
  <c r="K23" i="319"/>
  <c r="G43" i="314"/>
  <c r="C35" i="314"/>
  <c r="E31" i="314"/>
  <c r="G44" i="314"/>
  <c r="D36" i="314"/>
  <c r="F39" i="314"/>
  <c r="D37" i="314"/>
  <c r="F33" i="314"/>
  <c r="O39" i="236"/>
  <c r="D42" i="314"/>
  <c r="L23" i="319"/>
  <c r="D35" i="314"/>
  <c r="F31" i="314"/>
  <c r="C30" i="314"/>
  <c r="E36" i="314"/>
  <c r="G39" i="314"/>
  <c r="C34" i="314"/>
  <c r="E37" i="314"/>
  <c r="G33" i="314"/>
  <c r="O38" i="236"/>
  <c r="O23" i="319"/>
  <c r="M23" i="319"/>
  <c r="C38" i="314"/>
  <c r="E35" i="314"/>
  <c r="G31" i="314"/>
  <c r="C45" i="314"/>
  <c r="D30" i="314"/>
  <c r="F36" i="314"/>
  <c r="D34" i="314"/>
  <c r="F37" i="314"/>
  <c r="C42" i="314"/>
  <c r="N23" i="319"/>
  <c r="D38" i="314"/>
  <c r="F35" i="314"/>
  <c r="D45" i="314"/>
  <c r="E30" i="314"/>
  <c r="G36" i="314"/>
  <c r="C40" i="314"/>
  <c r="E34" i="314"/>
  <c r="G37" i="314"/>
  <c r="C41" i="314"/>
  <c r="F42" i="314"/>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481" i="262"/>
  <c r="B482" i="262"/>
  <c r="B483" i="262"/>
  <c r="B484" i="262"/>
  <c r="B485" i="262"/>
  <c r="B486" i="262"/>
  <c r="B487" i="262"/>
  <c r="B488" i="262"/>
  <c r="B489" i="262"/>
  <c r="B490" i="262"/>
  <c r="B491" i="262"/>
  <c r="B492" i="262"/>
  <c r="B493" i="262"/>
  <c r="B494" i="262"/>
  <c r="B495" i="262"/>
  <c r="B496" i="262"/>
  <c r="B497" i="262"/>
  <c r="B498" i="262"/>
  <c r="B499" i="262"/>
  <c r="B500" i="262"/>
  <c r="B501" i="262"/>
  <c r="B502" i="262"/>
  <c r="B503" i="262"/>
  <c r="B504" i="262"/>
  <c r="B505" i="262"/>
  <c r="B506" i="262"/>
  <c r="B507" i="262"/>
  <c r="B508" i="262"/>
  <c r="B509" i="262"/>
  <c r="B510" i="262"/>
  <c r="B511" i="262"/>
  <c r="B512" i="262"/>
  <c r="B513" i="262"/>
  <c r="B514" i="262"/>
  <c r="B515" i="262"/>
  <c r="B516" i="262"/>
  <c r="B517" i="262"/>
  <c r="B518" i="262"/>
  <c r="B519" i="262"/>
  <c r="B520" i="262"/>
  <c r="B521" i="262"/>
  <c r="B522" i="262"/>
  <c r="B523" i="262"/>
  <c r="B524" i="262"/>
  <c r="B525" i="262"/>
  <c r="B526" i="262"/>
  <c r="B527" i="262"/>
  <c r="B528" i="262"/>
  <c r="B529" i="262"/>
  <c r="B530" i="262"/>
  <c r="B531" i="262"/>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84"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629"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60" i="262"/>
  <c r="B661" i="262"/>
  <c r="B662" i="262"/>
  <c r="B663" i="262"/>
  <c r="B664" i="262"/>
  <c r="B665" i="262"/>
  <c r="B666" i="262"/>
  <c r="B667" i="262"/>
  <c r="B668" i="262"/>
  <c r="B669" i="262"/>
  <c r="B670" i="262"/>
  <c r="B671" i="262"/>
  <c r="B672" i="262"/>
  <c r="B673" i="262"/>
  <c r="B674" i="262"/>
  <c r="B675" i="262"/>
  <c r="B437" i="262"/>
  <c r="B5" i="262"/>
  <c r="B6" i="262"/>
  <c r="B7" i="262"/>
  <c r="B8" i="262"/>
  <c r="B9" i="262"/>
  <c r="B10" i="262"/>
  <c r="B11" i="262"/>
  <c r="B12" i="262"/>
  <c r="B13" i="262"/>
  <c r="B14" i="262"/>
  <c r="B15" i="262"/>
  <c r="B16" i="262"/>
  <c r="B62" i="262"/>
  <c r="B63" i="262"/>
  <c r="B64" i="262"/>
  <c r="B65" i="262"/>
  <c r="B68"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C18" i="314" s="1"/>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F469" i="268"/>
  <c r="F470" i="268"/>
  <c r="F471" i="268"/>
  <c r="F472" i="268"/>
  <c r="F473" i="268"/>
  <c r="F474" i="268"/>
  <c r="F475" i="268"/>
  <c r="F476" i="268"/>
  <c r="F477"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1" i="268"/>
  <c r="F502" i="268"/>
  <c r="F503" i="268"/>
  <c r="F505" i="268"/>
  <c r="F506" i="268"/>
  <c r="F467" i="268"/>
  <c r="F111" i="268"/>
  <c r="F113" i="268"/>
  <c r="F114" i="268"/>
  <c r="F116" i="268"/>
  <c r="F117"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10" i="268"/>
  <c r="F151" i="268"/>
  <c r="F154" i="268"/>
  <c r="F155" i="268"/>
  <c r="F156" i="268"/>
  <c r="F158" i="268"/>
  <c r="F160" i="268"/>
  <c r="F161" i="268"/>
  <c r="F162" i="268"/>
  <c r="F163" i="268"/>
  <c r="F164" i="268"/>
  <c r="F168" i="268"/>
  <c r="F169" i="268"/>
  <c r="F172" i="268"/>
  <c r="F174" i="268"/>
  <c r="F175" i="268"/>
  <c r="F176" i="268"/>
  <c r="F177" i="268"/>
  <c r="F178" i="268"/>
  <c r="F179" i="268"/>
  <c r="F180" i="268"/>
  <c r="F182" i="268"/>
  <c r="F183" i="268"/>
  <c r="F184" i="268"/>
  <c r="F185" i="268"/>
  <c r="F186" i="268"/>
  <c r="F187" i="268"/>
  <c r="F188" i="268"/>
  <c r="F150" i="268"/>
  <c r="L124" i="268"/>
  <c r="L109" i="268"/>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E4" i="268"/>
  <c r="F4" i="268"/>
  <c r="G4" i="268"/>
  <c r="E5" i="268"/>
  <c r="F5" i="268"/>
  <c r="G5" i="268"/>
  <c r="C6" i="268"/>
  <c r="D6" i="268"/>
  <c r="E6" i="268"/>
  <c r="F6" i="268"/>
  <c r="G6" i="268"/>
  <c r="C7" i="268"/>
  <c r="D7" i="268"/>
  <c r="E7" i="268"/>
  <c r="F7" i="268"/>
  <c r="G7" i="268"/>
  <c r="E8" i="268"/>
  <c r="F8" i="268"/>
  <c r="G8" i="268"/>
  <c r="C9" i="268"/>
  <c r="D9" i="268"/>
  <c r="E9" i="268"/>
  <c r="F9" i="268"/>
  <c r="G9" i="268"/>
  <c r="E10" i="268"/>
  <c r="F10" i="268"/>
  <c r="G10" i="268"/>
  <c r="E11" i="268"/>
  <c r="F11" i="268"/>
  <c r="G11" i="268"/>
  <c r="E12" i="268"/>
  <c r="F12" i="268"/>
  <c r="G12" i="268"/>
  <c r="C13" i="268"/>
  <c r="D13" i="268"/>
  <c r="E13" i="268"/>
  <c r="F13" i="268"/>
  <c r="G13" i="268"/>
  <c r="C14" i="268"/>
  <c r="D14" i="268"/>
  <c r="E14" i="268"/>
  <c r="F14" i="268"/>
  <c r="G14" i="268"/>
  <c r="E15" i="268"/>
  <c r="F15" i="268"/>
  <c r="G15" i="268"/>
  <c r="E16" i="268"/>
  <c r="F16" i="268"/>
  <c r="G16" i="268"/>
  <c r="E17" i="268"/>
  <c r="F17" i="268"/>
  <c r="G17" i="268"/>
  <c r="E18" i="268"/>
  <c r="F18" i="268"/>
  <c r="G18" i="268"/>
  <c r="E19" i="268"/>
  <c r="F19" i="268"/>
  <c r="G19" i="268"/>
  <c r="C20" i="268"/>
  <c r="D20" i="268"/>
  <c r="E20" i="268"/>
  <c r="F20" i="268"/>
  <c r="G20" i="268"/>
  <c r="C21" i="268"/>
  <c r="D21" i="268"/>
  <c r="E21" i="268"/>
  <c r="F21" i="268"/>
  <c r="G21" i="268"/>
  <c r="E22" i="268"/>
  <c r="F22" i="268"/>
  <c r="G22" i="268"/>
  <c r="E23" i="268"/>
  <c r="F23" i="268"/>
  <c r="G23"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189" i="268"/>
  <c r="F181" i="268"/>
  <c r="F173" i="268"/>
  <c r="F165" i="268"/>
  <c r="F148" i="268"/>
  <c r="A1" i="268"/>
  <c r="K454" i="268" s="1"/>
  <c r="F141" i="268"/>
  <c r="F145" i="268"/>
  <c r="B14" i="150"/>
  <c r="B5" i="150"/>
  <c r="A2" i="262"/>
  <c r="A1" i="262"/>
  <c r="B2" i="150"/>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K538" i="268"/>
  <c r="K564" i="268"/>
  <c r="K555" i="268"/>
  <c r="K292" i="268"/>
  <c r="K682" i="268"/>
  <c r="K587" i="268"/>
  <c r="L532" i="268"/>
  <c r="L69" i="268"/>
  <c r="D26" i="314" l="1"/>
  <c r="E9" i="314"/>
  <c r="C13" i="314"/>
  <c r="G21" i="314"/>
  <c r="L14" i="310"/>
  <c r="K20" i="310"/>
  <c r="L22" i="310"/>
  <c r="L16" i="310"/>
  <c r="L27" i="310"/>
  <c r="M21" i="310"/>
  <c r="K14" i="310"/>
  <c r="O15" i="310"/>
  <c r="O26" i="310"/>
  <c r="O20" i="310"/>
  <c r="O28" i="310"/>
  <c r="K26" i="310"/>
  <c r="N15" i="310"/>
  <c r="L26" i="310"/>
  <c r="M20" i="310"/>
  <c r="M28" i="310"/>
  <c r="M22" i="310"/>
  <c r="K15" i="310"/>
  <c r="N27" i="310"/>
  <c r="L32" i="310"/>
  <c r="L20" i="310"/>
  <c r="K22" i="310"/>
  <c r="K27" i="310"/>
  <c r="N16" i="310"/>
  <c r="M15" i="310"/>
  <c r="O21" i="310"/>
  <c r="N26" i="310"/>
  <c r="N28" i="310"/>
  <c r="O14" i="310"/>
  <c r="N21" i="310"/>
  <c r="L21" i="310"/>
  <c r="M32" i="310"/>
  <c r="M26" i="310"/>
  <c r="L28" i="310"/>
  <c r="M14" i="310"/>
  <c r="O27" i="310"/>
  <c r="M16" i="310"/>
  <c r="O22" i="310"/>
  <c r="O16" i="310"/>
  <c r="K28" i="310"/>
  <c r="O32" i="310"/>
  <c r="K16" i="310"/>
  <c r="K21" i="310"/>
  <c r="M27" i="310"/>
  <c r="L15" i="310"/>
  <c r="N22" i="310"/>
  <c r="K32" i="310"/>
  <c r="N32" i="310"/>
  <c r="N20" i="310"/>
  <c r="N14" i="310"/>
  <c r="G8" i="314"/>
  <c r="E14" i="314"/>
  <c r="F8" i="314"/>
  <c r="D14" i="314"/>
  <c r="G15" i="312"/>
  <c r="L34" i="310"/>
  <c r="E10" i="312"/>
  <c r="F10" i="312"/>
  <c r="L52" i="310"/>
  <c r="L49" i="310"/>
  <c r="E13" i="312"/>
  <c r="M49" i="310"/>
  <c r="L51" i="310"/>
  <c r="C13" i="312"/>
  <c r="N33" i="310"/>
  <c r="D16" i="312"/>
  <c r="M48" i="310"/>
  <c r="G10" i="312"/>
  <c r="O48" i="310"/>
  <c r="C8" i="312"/>
  <c r="O53" i="310"/>
  <c r="K34" i="310"/>
  <c r="O50" i="310"/>
  <c r="C15" i="312"/>
  <c r="K51" i="310"/>
  <c r="O52" i="310"/>
  <c r="L48" i="310"/>
  <c r="F8" i="312"/>
  <c r="K50" i="310"/>
  <c r="E8" i="312"/>
  <c r="C12" i="312"/>
  <c r="M50" i="310"/>
  <c r="G13" i="312"/>
  <c r="C17" i="312"/>
  <c r="D9" i="312"/>
  <c r="M52" i="310"/>
  <c r="N52" i="310"/>
  <c r="M54" i="310"/>
  <c r="O49" i="310"/>
  <c r="D12" i="312"/>
  <c r="N51" i="310"/>
  <c r="K52" i="310"/>
  <c r="E15" i="312"/>
  <c r="F11" i="312"/>
  <c r="F15" i="312"/>
  <c r="K54" i="310"/>
  <c r="L54" i="310"/>
  <c r="G9" i="312"/>
  <c r="M51" i="310"/>
  <c r="L53" i="310"/>
  <c r="E17" i="312"/>
  <c r="N53" i="310"/>
  <c r="D10" i="312"/>
  <c r="G16" i="312"/>
  <c r="F16" i="312"/>
  <c r="E16" i="312"/>
  <c r="L50" i="310"/>
  <c r="K53" i="310"/>
  <c r="O54" i="310"/>
  <c r="D8" i="312"/>
  <c r="D17" i="312"/>
  <c r="M34" i="310"/>
  <c r="F13" i="312"/>
  <c r="E11" i="312"/>
  <c r="N48" i="310"/>
  <c r="D11" i="312"/>
  <c r="M33" i="310"/>
  <c r="C11" i="312"/>
  <c r="N54" i="310"/>
  <c r="F17" i="312"/>
  <c r="C16" i="312"/>
  <c r="C9" i="312"/>
  <c r="K49" i="310"/>
  <c r="D15" i="312"/>
  <c r="K33" i="310"/>
  <c r="C10" i="312"/>
  <c r="M53" i="310"/>
  <c r="L33" i="310"/>
  <c r="F12" i="312"/>
  <c r="K48" i="310"/>
  <c r="G8" i="312"/>
  <c r="G17" i="312"/>
  <c r="E9" i="312"/>
  <c r="O33" i="310"/>
  <c r="G11" i="312"/>
  <c r="O51" i="310"/>
  <c r="N50" i="310"/>
  <c r="N34" i="310"/>
  <c r="G12" i="312"/>
  <c r="O34" i="310"/>
  <c r="D13" i="312"/>
  <c r="N49" i="310"/>
  <c r="E12" i="312"/>
  <c r="F9" i="312"/>
  <c r="G20" i="314"/>
  <c r="G17" i="314"/>
  <c r="G18" i="314"/>
  <c r="D13" i="314"/>
  <c r="D37" i="312"/>
  <c r="C11" i="313"/>
  <c r="E31" i="312"/>
  <c r="F9" i="313"/>
  <c r="F28" i="312"/>
  <c r="E9" i="313"/>
  <c r="G32" i="312"/>
  <c r="D9" i="313"/>
  <c r="D28" i="312"/>
  <c r="E17" i="313"/>
  <c r="E32" i="312"/>
  <c r="G38" i="312"/>
  <c r="G19" i="313"/>
  <c r="G33" i="312"/>
  <c r="D15" i="313"/>
  <c r="E8" i="314"/>
  <c r="F13" i="314"/>
  <c r="F14" i="314"/>
  <c r="F31" i="312"/>
  <c r="G9" i="313"/>
  <c r="C35" i="312"/>
  <c r="E24" i="312"/>
  <c r="F12" i="313"/>
  <c r="D24" i="312"/>
  <c r="E28" i="312"/>
  <c r="C24" i="312"/>
  <c r="F20" i="313"/>
  <c r="C9" i="313"/>
  <c r="C28" i="312"/>
  <c r="E30" i="312"/>
  <c r="E15" i="313"/>
  <c r="E37" i="312"/>
  <c r="F13" i="313"/>
  <c r="C14" i="314"/>
  <c r="D17" i="314"/>
  <c r="D18" i="314"/>
  <c r="D35" i="312"/>
  <c r="F24" i="312"/>
  <c r="G28" i="312"/>
  <c r="C38" i="312"/>
  <c r="E10" i="313"/>
  <c r="F29" i="312"/>
  <c r="G20" i="313"/>
  <c r="G30" i="312"/>
  <c r="D12" i="313"/>
  <c r="F30" i="312"/>
  <c r="E20" i="313"/>
  <c r="C29" i="312"/>
  <c r="C18" i="313"/>
  <c r="C36" i="312"/>
  <c r="D11" i="313"/>
  <c r="F17" i="314"/>
  <c r="F18" i="314"/>
  <c r="G24" i="312"/>
  <c r="G10" i="313"/>
  <c r="D38" i="312"/>
  <c r="G12" i="313"/>
  <c r="G29" i="312"/>
  <c r="C19" i="313"/>
  <c r="D34" i="312"/>
  <c r="E12" i="313"/>
  <c r="E29" i="312"/>
  <c r="C10" i="313"/>
  <c r="D29" i="312"/>
  <c r="C12" i="313"/>
  <c r="F37" i="312"/>
  <c r="G13" i="313"/>
  <c r="G31" i="312"/>
  <c r="D8" i="314"/>
  <c r="E13" i="314"/>
  <c r="E38" i="312"/>
  <c r="E19" i="313"/>
  <c r="F34" i="312"/>
  <c r="F10" i="313"/>
  <c r="E34" i="312"/>
  <c r="G18" i="313"/>
  <c r="C33" i="312"/>
  <c r="D10" i="313"/>
  <c r="C34" i="312"/>
  <c r="G15" i="313"/>
  <c r="G37" i="312"/>
  <c r="F15" i="313"/>
  <c r="D36" i="312"/>
  <c r="E11" i="313"/>
  <c r="E35" i="312"/>
  <c r="G13" i="314"/>
  <c r="C17" i="314"/>
  <c r="C30" i="312"/>
  <c r="C15" i="313"/>
  <c r="E33" i="312"/>
  <c r="D19" i="313"/>
  <c r="D33" i="312"/>
  <c r="E8" i="313"/>
  <c r="G36" i="312"/>
  <c r="F18" i="313"/>
  <c r="F36" i="312"/>
  <c r="E18" i="313"/>
  <c r="E36" i="312"/>
  <c r="D18" i="313"/>
  <c r="F35" i="312"/>
  <c r="C17" i="313"/>
  <c r="C32" i="312"/>
  <c r="E17" i="314"/>
  <c r="G14" i="314"/>
  <c r="G34" i="312"/>
  <c r="G8" i="313"/>
  <c r="C37" i="312"/>
  <c r="F8" i="313"/>
  <c r="F26" i="312"/>
  <c r="C13" i="313"/>
  <c r="E26" i="312"/>
  <c r="D8" i="313"/>
  <c r="D26" i="312"/>
  <c r="C8" i="313"/>
  <c r="C26" i="312"/>
  <c r="F11" i="313"/>
  <c r="D32" i="312"/>
  <c r="F38" i="312"/>
  <c r="C20" i="313"/>
  <c r="C8" i="314"/>
  <c r="E18" i="314"/>
  <c r="F33" i="312"/>
  <c r="E13" i="313"/>
  <c r="G26" i="312"/>
  <c r="D13" i="313"/>
  <c r="D31" i="312"/>
  <c r="G17" i="313"/>
  <c r="C31" i="312"/>
  <c r="F17" i="313"/>
  <c r="F32" i="312"/>
  <c r="G11" i="313"/>
  <c r="G35" i="312"/>
  <c r="D17" i="313"/>
  <c r="D20" i="313"/>
  <c r="D30" i="312"/>
  <c r="F19" i="313"/>
  <c r="F24" i="314"/>
  <c r="C22" i="287"/>
  <c r="F11" i="314"/>
  <c r="G25" i="314"/>
  <c r="E11" i="314"/>
  <c r="F25" i="314"/>
  <c r="C11" i="314"/>
  <c r="F19" i="314"/>
  <c r="G15" i="314"/>
  <c r="F23" i="314"/>
  <c r="E23" i="314"/>
  <c r="D18" i="312"/>
  <c r="D21" i="287"/>
  <c r="E19" i="287"/>
  <c r="G23" i="287"/>
  <c r="D24" i="287"/>
  <c r="F25" i="287"/>
  <c r="F11" i="287"/>
  <c r="C12" i="287"/>
  <c r="E14" i="287"/>
  <c r="E18" i="312"/>
  <c r="D14" i="287"/>
  <c r="D15" i="314"/>
  <c r="C23" i="314"/>
  <c r="D24" i="314"/>
  <c r="G22" i="314"/>
  <c r="D25" i="314"/>
  <c r="E10" i="314"/>
  <c r="D22" i="314"/>
  <c r="C22" i="314"/>
  <c r="F8" i="287"/>
  <c r="C18" i="312"/>
  <c r="C21" i="287"/>
  <c r="D19" i="287"/>
  <c r="F23" i="287"/>
  <c r="C24" i="287"/>
  <c r="C13" i="287"/>
  <c r="E11" i="287"/>
  <c r="G15" i="287"/>
  <c r="F15" i="287"/>
  <c r="F20" i="314"/>
  <c r="F12" i="314"/>
  <c r="F21" i="314"/>
  <c r="F10" i="314"/>
  <c r="C12" i="314"/>
  <c r="C21" i="314"/>
  <c r="E26" i="314"/>
  <c r="F9" i="314"/>
  <c r="C14" i="287"/>
  <c r="E8" i="287"/>
  <c r="G16" i="287"/>
  <c r="C19" i="287"/>
  <c r="E23" i="287"/>
  <c r="E25" i="287"/>
  <c r="G9" i="287"/>
  <c r="D11" i="287"/>
  <c r="C11" i="287"/>
  <c r="D23" i="314"/>
  <c r="C26" i="314"/>
  <c r="D9" i="314"/>
  <c r="D11" i="314"/>
  <c r="G19" i="314"/>
  <c r="D20" i="314"/>
  <c r="D12" i="314"/>
  <c r="G23" i="314"/>
  <c r="G9" i="314"/>
  <c r="C19" i="314"/>
  <c r="E15" i="287"/>
  <c r="G12" i="287"/>
  <c r="D8" i="287"/>
  <c r="F16" i="287"/>
  <c r="G22" i="287"/>
  <c r="G20" i="287"/>
  <c r="D25" i="287"/>
  <c r="F9" i="287"/>
  <c r="E9" i="287"/>
  <c r="E25" i="314"/>
  <c r="F22" i="314"/>
  <c r="E22" i="314"/>
  <c r="F26" i="314"/>
  <c r="G24" i="314"/>
  <c r="G13" i="287"/>
  <c r="D15" i="287"/>
  <c r="C448" i="268" s="1"/>
  <c r="F12" i="287"/>
  <c r="C8" i="287"/>
  <c r="D23" i="287"/>
  <c r="C452" i="268" s="1"/>
  <c r="F20" i="287"/>
  <c r="C25" i="287"/>
  <c r="G24" i="287"/>
  <c r="C24" i="314"/>
  <c r="E21" i="314"/>
  <c r="G26" i="314"/>
  <c r="D21" i="314"/>
  <c r="D19" i="314"/>
  <c r="E15" i="314"/>
  <c r="D9" i="287"/>
  <c r="F13" i="287"/>
  <c r="C15" i="287"/>
  <c r="E12" i="287"/>
  <c r="E16" i="287"/>
  <c r="F22" i="287"/>
  <c r="G21" i="287"/>
  <c r="C23" i="287"/>
  <c r="E20" i="287"/>
  <c r="D20" i="287"/>
  <c r="E24" i="314"/>
  <c r="E20" i="314"/>
  <c r="C15" i="314"/>
  <c r="C9" i="314"/>
  <c r="G10" i="314"/>
  <c r="C20" i="314"/>
  <c r="E19" i="314"/>
  <c r="F15" i="314"/>
  <c r="C10" i="314"/>
  <c r="F24" i="287"/>
  <c r="C9" i="287"/>
  <c r="E13" i="287"/>
  <c r="G11" i="287"/>
  <c r="G14" i="287"/>
  <c r="E449" i="268" s="1"/>
  <c r="G18" i="312"/>
  <c r="D16" i="287"/>
  <c r="E22" i="287"/>
  <c r="F21" i="287"/>
  <c r="G19" i="287"/>
  <c r="E21" i="287"/>
  <c r="F19" i="287"/>
  <c r="G12" i="314"/>
  <c r="E12" i="314"/>
  <c r="C25" i="314"/>
  <c r="D10" i="314"/>
  <c r="G11" i="314"/>
  <c r="C20" i="287"/>
  <c r="E24" i="287"/>
  <c r="G25" i="287"/>
  <c r="D13" i="287"/>
  <c r="D12" i="287"/>
  <c r="F14" i="287"/>
  <c r="D449" i="268" s="1"/>
  <c r="F18" i="312"/>
  <c r="C16" i="287"/>
  <c r="D22" i="287"/>
  <c r="G8" i="287"/>
  <c r="E447" i="268" s="1"/>
  <c r="G10" i="282"/>
  <c r="E15" i="316"/>
  <c r="C38" i="316"/>
  <c r="E48" i="282"/>
  <c r="E19" i="282"/>
  <c r="E23" i="282"/>
  <c r="E11" i="316"/>
  <c r="C22" i="282"/>
  <c r="D33" i="282"/>
  <c r="C24" i="282"/>
  <c r="G9" i="282"/>
  <c r="F39" i="282"/>
  <c r="D19" i="282"/>
  <c r="F46" i="282"/>
  <c r="G40" i="282"/>
  <c r="D25" i="282"/>
  <c r="G13" i="282"/>
  <c r="C34" i="282"/>
  <c r="F8" i="282"/>
  <c r="D9" i="282"/>
  <c r="C39" i="282"/>
  <c r="E11" i="282"/>
  <c r="G37" i="282"/>
  <c r="G53" i="282"/>
  <c r="D8" i="282"/>
  <c r="D44" i="282"/>
  <c r="F53" i="282"/>
  <c r="G19" i="282"/>
  <c r="C12" i="282"/>
  <c r="D36" i="282"/>
  <c r="C165" i="268" s="1"/>
  <c r="E21" i="282"/>
  <c r="D22" i="282"/>
  <c r="C36" i="282"/>
  <c r="F30" i="282"/>
  <c r="G18" i="282"/>
  <c r="E50" i="282"/>
  <c r="D48" i="282"/>
  <c r="F18" i="282"/>
  <c r="D34" i="282"/>
  <c r="E41" i="282"/>
  <c r="G8" i="282"/>
  <c r="E17" i="282"/>
  <c r="F49" i="282"/>
  <c r="D10" i="282"/>
  <c r="F44" i="282"/>
  <c r="G52" i="282"/>
  <c r="C18" i="282"/>
  <c r="E44" i="282"/>
  <c r="F52" i="282"/>
  <c r="F24" i="282"/>
  <c r="F35" i="282"/>
  <c r="E52" i="282"/>
  <c r="E24" i="282"/>
  <c r="G50" i="282"/>
  <c r="F48" i="282"/>
  <c r="D27" i="282"/>
  <c r="F50" i="282"/>
  <c r="G39" i="282"/>
  <c r="D29" i="282"/>
  <c r="F14" i="282"/>
  <c r="C37" i="282"/>
  <c r="C53" i="282"/>
  <c r="E30" i="282"/>
  <c r="E14" i="282"/>
  <c r="G49" i="282"/>
  <c r="C45" i="282"/>
  <c r="E10" i="282"/>
  <c r="C23" i="282"/>
  <c r="D43" i="282"/>
  <c r="F11" i="282"/>
  <c r="D46" i="282"/>
  <c r="E40" i="282"/>
  <c r="F28" i="282"/>
  <c r="G26" i="282"/>
  <c r="C46" i="282"/>
  <c r="D40" i="282"/>
  <c r="D11" i="282"/>
  <c r="E38" i="282"/>
  <c r="C40" i="282"/>
  <c r="C11" i="282"/>
  <c r="E37" i="282"/>
  <c r="E53" i="282"/>
  <c r="F19" i="282"/>
  <c r="D37" i="282"/>
  <c r="D22" i="313"/>
  <c r="F23" i="313"/>
  <c r="C39" i="312"/>
  <c r="E40" i="312"/>
  <c r="F41" i="312"/>
  <c r="D20" i="312"/>
  <c r="F21" i="312"/>
  <c r="C21" i="313"/>
  <c r="E22" i="313"/>
  <c r="G23" i="313"/>
  <c r="D39" i="312"/>
  <c r="F40" i="312"/>
  <c r="G41" i="312"/>
  <c r="C19" i="312"/>
  <c r="E20" i="312"/>
  <c r="G21" i="312"/>
  <c r="D21" i="313"/>
  <c r="F22" i="313"/>
  <c r="C25" i="312"/>
  <c r="E39" i="312"/>
  <c r="G40" i="312"/>
  <c r="D19" i="312"/>
  <c r="F20" i="312"/>
  <c r="C14" i="313"/>
  <c r="E21" i="313"/>
  <c r="G22" i="313"/>
  <c r="D25" i="312"/>
  <c r="F39" i="312"/>
  <c r="E19" i="312"/>
  <c r="G20" i="312"/>
  <c r="D14" i="313"/>
  <c r="F21" i="313"/>
  <c r="E25" i="312"/>
  <c r="G39" i="312"/>
  <c r="F19" i="312"/>
  <c r="E14" i="313"/>
  <c r="G21" i="313"/>
  <c r="C23" i="313"/>
  <c r="F25" i="312"/>
  <c r="C41" i="312"/>
  <c r="G19" i="312"/>
  <c r="C21" i="312"/>
  <c r="F14" i="313"/>
  <c r="D23" i="313"/>
  <c r="G25" i="312"/>
  <c r="C40" i="312"/>
  <c r="D41" i="312"/>
  <c r="D21" i="312"/>
  <c r="G14" i="313"/>
  <c r="C22" i="313"/>
  <c r="E23" i="313"/>
  <c r="D40" i="312"/>
  <c r="E41" i="312"/>
  <c r="C20" i="312"/>
  <c r="E21" i="312"/>
  <c r="F25" i="282"/>
  <c r="E15" i="282"/>
  <c r="G46" i="282"/>
  <c r="F41" i="282"/>
  <c r="C29" i="282"/>
  <c r="D15" i="282"/>
  <c r="E43" i="282"/>
  <c r="C19" i="282"/>
  <c r="G12" i="282"/>
  <c r="F42" i="282"/>
  <c r="D18" i="282"/>
  <c r="G38" i="282"/>
  <c r="C41" i="282"/>
  <c r="D16" i="282"/>
  <c r="E13" i="282"/>
  <c r="G35" i="282"/>
  <c r="F51" i="282"/>
  <c r="G29" i="282"/>
  <c r="F26" i="282"/>
  <c r="C49" i="282"/>
  <c r="G45" i="282"/>
  <c r="F29" i="282"/>
  <c r="G15" i="282"/>
  <c r="C44" i="282"/>
  <c r="D52" i="282"/>
  <c r="D24" i="282"/>
  <c r="F34" i="282"/>
  <c r="D53" i="282"/>
  <c r="D21" i="282"/>
  <c r="C26" i="282"/>
  <c r="E34" i="282"/>
  <c r="D45" i="282"/>
  <c r="G16" i="282"/>
  <c r="F17" i="282"/>
  <c r="C33" i="282"/>
  <c r="G11" i="282"/>
  <c r="E9" i="282"/>
  <c r="D39" i="282"/>
  <c r="C30" i="282"/>
  <c r="C14" i="282"/>
  <c r="E49" i="282"/>
  <c r="G51" i="282"/>
  <c r="G27" i="282"/>
  <c r="C17" i="282"/>
  <c r="F38" i="282"/>
  <c r="E28" i="282"/>
  <c r="D13" i="282"/>
  <c r="G33" i="282"/>
  <c r="E51" i="282"/>
  <c r="D28" i="282"/>
  <c r="E26" i="282"/>
  <c r="G34" i="282"/>
  <c r="F45" i="282"/>
  <c r="G30" i="282"/>
  <c r="G14" i="282"/>
  <c r="D35" i="282"/>
  <c r="C52" i="282"/>
  <c r="C27" i="282"/>
  <c r="G17" i="282"/>
  <c r="C35" i="282"/>
  <c r="E25" i="282"/>
  <c r="D23" i="282"/>
  <c r="G42" i="282"/>
  <c r="E18" i="282"/>
  <c r="C50" i="282"/>
  <c r="F40" i="282"/>
  <c r="G28" i="282"/>
  <c r="F13" i="282"/>
  <c r="C43" i="282"/>
  <c r="E8" i="282"/>
  <c r="G22" i="282"/>
  <c r="D49" i="282"/>
  <c r="C16" i="282"/>
  <c r="F22" i="282"/>
  <c r="E36" i="282"/>
  <c r="F21" i="282"/>
  <c r="C13" i="282"/>
  <c r="E35" i="282"/>
  <c r="D51" i="282"/>
  <c r="E29" i="282"/>
  <c r="F15" i="282"/>
  <c r="C38" i="282"/>
  <c r="G41" i="282"/>
  <c r="F43" i="282"/>
  <c r="C21" i="282"/>
  <c r="F9" i="282"/>
  <c r="E39" i="282"/>
  <c r="D30" i="282"/>
  <c r="D14" i="282"/>
  <c r="G44" i="282"/>
  <c r="D41" i="282"/>
  <c r="E16" i="282"/>
  <c r="D17" i="282"/>
  <c r="G36" i="282"/>
  <c r="C10" i="282"/>
  <c r="E12" i="282"/>
  <c r="F36" i="282"/>
  <c r="G21" i="282"/>
  <c r="D12" i="282"/>
  <c r="C42" i="282"/>
  <c r="E27" i="282"/>
  <c r="G23" i="282"/>
  <c r="D38" i="282"/>
  <c r="C28" i="282"/>
  <c r="D26" i="282"/>
  <c r="G43" i="282"/>
  <c r="E45" i="282"/>
  <c r="F10" i="282"/>
  <c r="D50" i="282"/>
  <c r="C48" i="282"/>
  <c r="F16" i="282"/>
  <c r="C15" i="282"/>
  <c r="E46" i="282"/>
  <c r="C25" i="282"/>
  <c r="F12" i="282"/>
  <c r="E42" i="282"/>
  <c r="G24" i="282"/>
  <c r="C9" i="282"/>
  <c r="D42" i="282"/>
  <c r="F27" i="282"/>
  <c r="F37" i="282"/>
  <c r="D171" i="268" s="1"/>
  <c r="G48" i="282"/>
  <c r="C8" i="282"/>
  <c r="E22" i="282"/>
  <c r="F33" i="282"/>
  <c r="G25" i="282"/>
  <c r="E155" i="268" s="1"/>
  <c r="F23" i="282"/>
  <c r="E33" i="282"/>
  <c r="C51" i="282"/>
  <c r="C27" i="314"/>
  <c r="D27" i="314"/>
  <c r="E27" i="314"/>
  <c r="F27" i="314"/>
  <c r="G27" i="314"/>
  <c r="D20" i="316"/>
  <c r="G29" i="316"/>
  <c r="D47" i="316"/>
  <c r="E16" i="316"/>
  <c r="F29" i="316"/>
  <c r="E45" i="316"/>
  <c r="F19" i="316"/>
  <c r="G31" i="316"/>
  <c r="F21" i="316"/>
  <c r="G34" i="316"/>
  <c r="D48" i="316"/>
  <c r="F17" i="316"/>
  <c r="E32" i="316"/>
  <c r="F46" i="316"/>
  <c r="G12" i="316"/>
  <c r="F26" i="316"/>
  <c r="E38" i="316"/>
  <c r="D9" i="316"/>
  <c r="C31" i="316"/>
  <c r="D38" i="316"/>
  <c r="C9" i="316"/>
  <c r="F39" i="316"/>
  <c r="F16" i="316"/>
  <c r="E25" i="316"/>
  <c r="F45" i="316"/>
  <c r="C12" i="316"/>
  <c r="D25" i="316"/>
  <c r="C41" i="316"/>
  <c r="D13" i="316"/>
  <c r="E49" i="316"/>
  <c r="D8" i="316"/>
  <c r="E24" i="316"/>
  <c r="G46" i="316"/>
  <c r="D14" i="316"/>
  <c r="C29" i="316"/>
  <c r="D37" i="316"/>
  <c r="E9" i="316"/>
  <c r="D31" i="316"/>
  <c r="G15" i="316"/>
  <c r="F18" i="316"/>
  <c r="G39" i="316"/>
  <c r="F15" i="316"/>
  <c r="G13" i="316"/>
  <c r="D40" i="316"/>
  <c r="D12" i="316"/>
  <c r="C26" i="316"/>
  <c r="D41" i="316"/>
  <c r="G19" i="316"/>
  <c r="F49" i="316"/>
  <c r="C15" i="316"/>
  <c r="F24" i="316"/>
  <c r="C39" i="316"/>
  <c r="G17" i="316"/>
  <c r="D33" i="316"/>
  <c r="E37" i="316"/>
  <c r="F9" i="316"/>
  <c r="G26" i="316"/>
  <c r="F38" i="316"/>
  <c r="C19" i="316"/>
  <c r="F40" i="316"/>
  <c r="E10" i="316"/>
  <c r="D34" i="316"/>
  <c r="E40" i="316"/>
  <c r="D10" i="316"/>
  <c r="E18" i="316"/>
  <c r="F42" i="316"/>
  <c r="F13" i="316"/>
  <c r="G49" i="316"/>
  <c r="D15" i="316"/>
  <c r="E13" i="316"/>
  <c r="D39" i="316"/>
  <c r="G21" i="316"/>
  <c r="E33" i="316"/>
  <c r="G44" i="316"/>
  <c r="E14" i="316"/>
  <c r="F32" i="316"/>
  <c r="C45" i="316"/>
  <c r="D19" i="316"/>
  <c r="E31" i="316"/>
  <c r="F10" i="316"/>
  <c r="G18" i="316"/>
  <c r="D44" i="316"/>
  <c r="C21" i="316"/>
  <c r="G27" i="316"/>
  <c r="C44" i="316"/>
  <c r="F11" i="316"/>
  <c r="C34" i="316"/>
  <c r="E47" i="316"/>
  <c r="D18" i="316"/>
  <c r="E39" i="316"/>
  <c r="F8" i="316"/>
  <c r="C18" i="316"/>
  <c r="F48" i="316"/>
  <c r="E8" i="316"/>
  <c r="C27" i="316"/>
  <c r="E48" i="316"/>
  <c r="C16" i="316"/>
  <c r="D29" i="316"/>
  <c r="G38" i="316"/>
  <c r="F34" i="316"/>
  <c r="C49" i="316"/>
  <c r="D21" i="316"/>
  <c r="E34" i="316"/>
  <c r="G47" i="316"/>
  <c r="G11" i="316"/>
  <c r="E28" i="316"/>
  <c r="G42" i="316"/>
  <c r="E20" i="316"/>
  <c r="F27" i="316"/>
  <c r="C46" i="316"/>
  <c r="C10" i="316"/>
  <c r="G33" i="316"/>
  <c r="C40" i="316"/>
  <c r="D11" i="316"/>
  <c r="G24" i="316"/>
  <c r="D42" i="316"/>
  <c r="C11" i="316"/>
  <c r="G32" i="316"/>
  <c r="C42" i="316"/>
  <c r="G9" i="316"/>
  <c r="F31" i="316"/>
  <c r="G10" i="316"/>
  <c r="D24" i="316"/>
  <c r="G40" i="316"/>
  <c r="G20" i="316"/>
  <c r="C24" i="316"/>
  <c r="E46" i="316"/>
  <c r="F20" i="316"/>
  <c r="C32" i="316"/>
  <c r="F47" i="316"/>
  <c r="C17" i="316"/>
  <c r="D28" i="316"/>
  <c r="G45" i="316"/>
  <c r="G8" i="316"/>
  <c r="E27" i="316"/>
  <c r="G48" i="316"/>
  <c r="C20" i="316"/>
  <c r="F33" i="316"/>
  <c r="C47" i="316"/>
  <c r="F14" i="316"/>
  <c r="E29" i="316"/>
  <c r="F37" i="316"/>
  <c r="E19" i="316"/>
  <c r="D49" i="316"/>
  <c r="E21" i="316"/>
  <c r="C33" i="316"/>
  <c r="E44" i="316"/>
  <c r="E17" i="316"/>
  <c r="F28" i="316"/>
  <c r="C37" i="316"/>
  <c r="D17" i="316"/>
  <c r="G25" i="316"/>
  <c r="D46" i="316"/>
  <c r="G16" i="316"/>
  <c r="F25" i="316"/>
  <c r="E41" i="316"/>
  <c r="C28" i="316"/>
  <c r="E42" i="316"/>
  <c r="G14" i="316"/>
  <c r="D27" i="316"/>
  <c r="G37" i="316"/>
  <c r="D16" i="316"/>
  <c r="C25" i="316"/>
  <c r="D45" i="316"/>
  <c r="C13" i="316"/>
  <c r="F44" i="316"/>
  <c r="C8" i="316"/>
  <c r="G28" i="316"/>
  <c r="C48" i="316"/>
  <c r="C14" i="316"/>
  <c r="D32" i="316"/>
  <c r="G41" i="316"/>
  <c r="F12" i="316"/>
  <c r="E26" i="316"/>
  <c r="F41" i="316"/>
  <c r="E12" i="316"/>
  <c r="D26" i="316"/>
  <c r="O55" i="310"/>
  <c r="O35" i="310"/>
  <c r="K29" i="310"/>
  <c r="O23" i="310"/>
  <c r="K17" i="310"/>
  <c r="N55" i="310"/>
  <c r="N35" i="310"/>
  <c r="N23" i="310"/>
  <c r="M55" i="310"/>
  <c r="M35" i="310"/>
  <c r="M23" i="310"/>
  <c r="L55" i="310"/>
  <c r="L35" i="310"/>
  <c r="L23" i="310"/>
  <c r="K55" i="310"/>
  <c r="K35" i="310"/>
  <c r="O29" i="310"/>
  <c r="K23" i="310"/>
  <c r="O17" i="310"/>
  <c r="N29" i="310"/>
  <c r="N17" i="310"/>
  <c r="M29" i="310"/>
  <c r="M17" i="310"/>
  <c r="L29" i="310"/>
  <c r="L17" i="310"/>
  <c r="M54" i="307"/>
  <c r="L61" i="307"/>
  <c r="L9" i="318"/>
  <c r="O16" i="318"/>
  <c r="N54" i="307"/>
  <c r="K9" i="318"/>
  <c r="K61" i="307"/>
  <c r="O10" i="318"/>
  <c r="K11" i="318"/>
  <c r="N9" i="318"/>
  <c r="L8" i="318"/>
  <c r="O61" i="307"/>
  <c r="L51" i="307"/>
  <c r="K51" i="307"/>
  <c r="N10" i="318"/>
  <c r="M12" i="318"/>
  <c r="N12" i="318"/>
  <c r="L11" i="318"/>
  <c r="O9" i="318"/>
  <c r="M8" i="318"/>
  <c r="K54" i="307"/>
  <c r="L54" i="307"/>
  <c r="L12" i="318"/>
  <c r="K14" i="318"/>
  <c r="L14" i="318"/>
  <c r="O12" i="318"/>
  <c r="M11" i="318"/>
  <c r="K10" i="318"/>
  <c r="N8" i="318"/>
  <c r="O8" i="318"/>
  <c r="O13" i="318"/>
  <c r="N15" i="318"/>
  <c r="O15" i="318"/>
  <c r="M14" i="318"/>
  <c r="K13" i="318"/>
  <c r="N11" i="318"/>
  <c r="L10" i="318"/>
  <c r="M10" i="318"/>
  <c r="M15" i="318"/>
  <c r="K44" i="307"/>
  <c r="L44" i="307"/>
  <c r="K16" i="318"/>
  <c r="N14" i="318"/>
  <c r="L13" i="318"/>
  <c r="O11" i="318"/>
  <c r="K12" i="318"/>
  <c r="O54" i="307"/>
  <c r="O51" i="307"/>
  <c r="M44" i="307"/>
  <c r="L16" i="318"/>
  <c r="O14" i="318"/>
  <c r="M13" i="318"/>
  <c r="N13" i="318"/>
  <c r="M61" i="307"/>
  <c r="N51" i="307"/>
  <c r="N44" i="307"/>
  <c r="M16" i="318"/>
  <c r="K15" i="318"/>
  <c r="L15" i="318"/>
  <c r="M9" i="318"/>
  <c r="K8" i="318"/>
  <c r="N61" i="307"/>
  <c r="M51" i="307"/>
  <c r="O44" i="307"/>
  <c r="N16" i="318"/>
  <c r="O8" i="309"/>
  <c r="Q58" i="236"/>
  <c r="Q56" i="236"/>
  <c r="M55" i="236"/>
  <c r="O53" i="236"/>
  <c r="P47" i="236"/>
  <c r="P45" i="236"/>
  <c r="M44" i="236"/>
  <c r="N38" i="236"/>
  <c r="P36" i="236"/>
  <c r="M35" i="236"/>
  <c r="O33" i="236"/>
  <c r="M9" i="236"/>
  <c r="P10" i="236"/>
  <c r="N14" i="236"/>
  <c r="Q15" i="236"/>
  <c r="E52" i="236"/>
  <c r="D24" i="268" s="1"/>
  <c r="G50" i="236"/>
  <c r="D47" i="236"/>
  <c r="F45" i="236"/>
  <c r="C44" i="236"/>
  <c r="C16" i="268" s="1"/>
  <c r="E40" i="236"/>
  <c r="G38" i="236"/>
  <c r="C34" i="236"/>
  <c r="E32" i="236"/>
  <c r="D15" i="268" s="1"/>
  <c r="G27" i="236"/>
  <c r="D26" i="236"/>
  <c r="F22" i="236"/>
  <c r="C21" i="236"/>
  <c r="E17" i="236"/>
  <c r="G15" i="236"/>
  <c r="D14" i="236"/>
  <c r="F10" i="236"/>
  <c r="C9" i="236"/>
  <c r="C4" i="268" s="1"/>
  <c r="Q47" i="236"/>
  <c r="O10" i="236"/>
  <c r="D44" i="236"/>
  <c r="G22" i="236"/>
  <c r="G28" i="309"/>
  <c r="P58" i="236"/>
  <c r="P56" i="236"/>
  <c r="Q54" i="236"/>
  <c r="N53" i="236"/>
  <c r="N47" i="236"/>
  <c r="O45" i="236"/>
  <c r="Q43" i="236"/>
  <c r="M38" i="236"/>
  <c r="O36" i="236"/>
  <c r="Q34" i="236"/>
  <c r="N33" i="236"/>
  <c r="N9" i="236"/>
  <c r="Q10" i="236"/>
  <c r="O14" i="236"/>
  <c r="G53" i="236"/>
  <c r="D52" i="236"/>
  <c r="F50" i="236"/>
  <c r="C47" i="236"/>
  <c r="C19" i="268" s="1"/>
  <c r="E45" i="236"/>
  <c r="D17" i="268" s="1"/>
  <c r="G41" i="236"/>
  <c r="D40" i="236"/>
  <c r="F38" i="236"/>
  <c r="G33" i="236"/>
  <c r="D32" i="236"/>
  <c r="F27" i="236"/>
  <c r="C26" i="236"/>
  <c r="E22" i="236"/>
  <c r="G20" i="236"/>
  <c r="D17" i="236"/>
  <c r="F15" i="236"/>
  <c r="C14" i="236"/>
  <c r="E10" i="236"/>
  <c r="G8" i="236"/>
  <c r="N44" i="236"/>
  <c r="P33" i="236"/>
  <c r="E47" i="236"/>
  <c r="D19" i="268" s="1"/>
  <c r="D34" i="236"/>
  <c r="C16" i="236"/>
  <c r="C5" i="268" s="1"/>
  <c r="D20" i="309"/>
  <c r="O56" i="236"/>
  <c r="N58" i="236"/>
  <c r="N56" i="236"/>
  <c r="P54" i="236"/>
  <c r="M53" i="236"/>
  <c r="M47" i="236"/>
  <c r="N45" i="236"/>
  <c r="P43" i="236"/>
  <c r="Q37" i="236"/>
  <c r="N36" i="236"/>
  <c r="P34" i="236"/>
  <c r="M33" i="236"/>
  <c r="O9" i="236"/>
  <c r="M11" i="236"/>
  <c r="P14" i="236"/>
  <c r="F53" i="236"/>
  <c r="C52" i="236"/>
  <c r="C24" i="268" s="1"/>
  <c r="E50" i="236"/>
  <c r="D22" i="268" s="1"/>
  <c r="G46" i="236"/>
  <c r="D45" i="236"/>
  <c r="F41" i="236"/>
  <c r="C40" i="236"/>
  <c r="E38" i="236"/>
  <c r="F33" i="236"/>
  <c r="C32" i="236"/>
  <c r="C15" i="268" s="1"/>
  <c r="E27" i="236"/>
  <c r="D10" i="268" s="1"/>
  <c r="G23" i="236"/>
  <c r="D22" i="236"/>
  <c r="F20" i="236"/>
  <c r="C17" i="236"/>
  <c r="E15" i="236"/>
  <c r="G11" i="236"/>
  <c r="D10" i="236"/>
  <c r="F8" i="236"/>
  <c r="O48" i="236"/>
  <c r="N55" i="236"/>
  <c r="P38" i="236"/>
  <c r="P15" i="236"/>
  <c r="F40" i="236"/>
  <c r="D21" i="236"/>
  <c r="G9" i="309"/>
  <c r="O57" i="236"/>
  <c r="M58" i="236"/>
  <c r="M56" i="236"/>
  <c r="O54" i="236"/>
  <c r="Q48" i="236"/>
  <c r="Q46" i="236"/>
  <c r="M45" i="236"/>
  <c r="O43" i="236"/>
  <c r="P37" i="236"/>
  <c r="M36" i="236"/>
  <c r="O34" i="236"/>
  <c r="M8" i="236"/>
  <c r="P9" i="236"/>
  <c r="N11" i="236"/>
  <c r="Q14" i="236"/>
  <c r="E53" i="236"/>
  <c r="G51" i="236"/>
  <c r="D50" i="236"/>
  <c r="F46" i="236"/>
  <c r="C45" i="236"/>
  <c r="C17" i="268" s="1"/>
  <c r="E41" i="236"/>
  <c r="G39" i="236"/>
  <c r="D38" i="236"/>
  <c r="E33" i="236"/>
  <c r="G28" i="236"/>
  <c r="D27" i="236"/>
  <c r="F23" i="236"/>
  <c r="C22" i="236"/>
  <c r="E20" i="236"/>
  <c r="G16" i="236"/>
  <c r="D15" i="236"/>
  <c r="F11" i="236"/>
  <c r="C10" i="236"/>
  <c r="E8" i="236"/>
  <c r="D3" i="268" s="1"/>
  <c r="M57" i="236"/>
  <c r="P53" i="236"/>
  <c r="N35" i="236"/>
  <c r="C51" i="236"/>
  <c r="C23" i="268" s="1"/>
  <c r="F32" i="236"/>
  <c r="G10" i="236"/>
  <c r="M10" i="317"/>
  <c r="O58" i="236"/>
  <c r="Q57" i="236"/>
  <c r="Q55" i="236"/>
  <c r="N54" i="236"/>
  <c r="P48" i="236"/>
  <c r="P46" i="236"/>
  <c r="Q44" i="236"/>
  <c r="N43" i="236"/>
  <c r="O37" i="236"/>
  <c r="Q35" i="236"/>
  <c r="N34" i="236"/>
  <c r="N8" i="236"/>
  <c r="Q9" i="236"/>
  <c r="O11" i="236"/>
  <c r="M15" i="236"/>
  <c r="D53" i="236"/>
  <c r="F51" i="236"/>
  <c r="C50" i="236"/>
  <c r="C22" i="268" s="1"/>
  <c r="E46" i="236"/>
  <c r="D18" i="268" s="1"/>
  <c r="G44" i="236"/>
  <c r="D41" i="236"/>
  <c r="F39" i="236"/>
  <c r="C38" i="236"/>
  <c r="D33" i="236"/>
  <c r="F28" i="236"/>
  <c r="C27" i="236"/>
  <c r="C10" i="268" s="1"/>
  <c r="E23" i="236"/>
  <c r="D8" i="268" s="1"/>
  <c r="G21" i="236"/>
  <c r="D20" i="236"/>
  <c r="F16" i="236"/>
  <c r="C15" i="236"/>
  <c r="E11" i="236"/>
  <c r="G9" i="236"/>
  <c r="D8" i="236"/>
  <c r="Q45" i="236"/>
  <c r="Q8" i="236"/>
  <c r="G45" i="236"/>
  <c r="E26" i="236"/>
  <c r="D9" i="236"/>
  <c r="O46" i="236"/>
  <c r="P57" i="236"/>
  <c r="P55" i="236"/>
  <c r="M54" i="236"/>
  <c r="N48" i="236"/>
  <c r="N46" i="236"/>
  <c r="P44" i="236"/>
  <c r="M43" i="236"/>
  <c r="N37" i="236"/>
  <c r="P35" i="236"/>
  <c r="M34" i="236"/>
  <c r="O8" i="236"/>
  <c r="M10" i="236"/>
  <c r="P11" i="236"/>
  <c r="N15" i="236"/>
  <c r="C53" i="236"/>
  <c r="E51" i="236"/>
  <c r="D23" i="268" s="1"/>
  <c r="G47" i="236"/>
  <c r="D46" i="236"/>
  <c r="F44" i="236"/>
  <c r="C41" i="236"/>
  <c r="E39" i="236"/>
  <c r="F34" i="236"/>
  <c r="C33" i="236"/>
  <c r="E28" i="236"/>
  <c r="D11" i="268" s="1"/>
  <c r="G26" i="236"/>
  <c r="D23" i="236"/>
  <c r="F21" i="236"/>
  <c r="C20" i="236"/>
  <c r="E16" i="236"/>
  <c r="D5" i="268" s="1"/>
  <c r="G14" i="236"/>
  <c r="D11" i="236"/>
  <c r="F9" i="236"/>
  <c r="C8" i="236"/>
  <c r="C3" i="268" s="1"/>
  <c r="N37" i="309"/>
  <c r="Q36" i="236"/>
  <c r="F52" i="236"/>
  <c r="C28" i="236"/>
  <c r="C11" i="268" s="1"/>
  <c r="E14" i="236"/>
  <c r="M22" i="309"/>
  <c r="O47" i="236"/>
  <c r="N57" i="236"/>
  <c r="O55" i="236"/>
  <c r="Q53" i="236"/>
  <c r="M48" i="236"/>
  <c r="M46" i="236"/>
  <c r="O44" i="236"/>
  <c r="Q38" i="236"/>
  <c r="M37" i="236"/>
  <c r="O35" i="236"/>
  <c r="Q33" i="236"/>
  <c r="P8" i="236"/>
  <c r="N10" i="236"/>
  <c r="Q11" i="236"/>
  <c r="O15" i="236"/>
  <c r="G52" i="236"/>
  <c r="D51" i="236"/>
  <c r="F47" i="236"/>
  <c r="C46" i="236"/>
  <c r="C18" i="268" s="1"/>
  <c r="E44" i="236"/>
  <c r="D16" i="268" s="1"/>
  <c r="G40" i="236"/>
  <c r="D39" i="236"/>
  <c r="E34" i="236"/>
  <c r="G32" i="236"/>
  <c r="D28" i="236"/>
  <c r="F26" i="236"/>
  <c r="C23" i="236"/>
  <c r="C8" i="268" s="1"/>
  <c r="E21" i="236"/>
  <c r="G17" i="236"/>
  <c r="D16" i="236"/>
  <c r="F14" i="236"/>
  <c r="C11" i="236"/>
  <c r="E9" i="236"/>
  <c r="D4" i="268" s="1"/>
  <c r="M14" i="236"/>
  <c r="C39" i="236"/>
  <c r="F17" i="236"/>
  <c r="O11" i="309"/>
  <c r="K12" i="317"/>
  <c r="F11" i="309"/>
  <c r="F39" i="309"/>
  <c r="N15" i="309"/>
  <c r="K9" i="317"/>
  <c r="O10" i="317"/>
  <c r="F20" i="309"/>
  <c r="G39" i="309"/>
  <c r="M29" i="309"/>
  <c r="Q43" i="309"/>
  <c r="N12" i="317"/>
  <c r="E22" i="309"/>
  <c r="F41" i="309"/>
  <c r="Q30" i="309"/>
  <c r="P15" i="309"/>
  <c r="M13" i="317"/>
  <c r="D26" i="309"/>
  <c r="G45" i="309"/>
  <c r="P32" i="309"/>
  <c r="O17" i="309"/>
  <c r="D9" i="309"/>
  <c r="C28" i="309"/>
  <c r="F47" i="309"/>
  <c r="O36" i="309"/>
  <c r="N21" i="309"/>
  <c r="C11" i="309"/>
  <c r="G29" i="309"/>
  <c r="O9" i="309"/>
  <c r="N38" i="309"/>
  <c r="M23" i="309"/>
  <c r="G14" i="309"/>
  <c r="F33" i="309"/>
  <c r="N11" i="309"/>
  <c r="M40" i="309"/>
  <c r="F28" i="309"/>
  <c r="N8" i="309"/>
  <c r="P38" i="309"/>
  <c r="E16" i="309"/>
  <c r="P41" i="309"/>
  <c r="Q9" i="309"/>
  <c r="O27" i="309"/>
  <c r="F22" i="309"/>
  <c r="Q32" i="309"/>
  <c r="D11" i="309"/>
  <c r="N10" i="317"/>
  <c r="E11" i="309"/>
  <c r="C22" i="309"/>
  <c r="Q28" i="309"/>
  <c r="O8" i="317"/>
  <c r="E8" i="309"/>
  <c r="M12" i="317"/>
  <c r="D22" i="309"/>
  <c r="E41" i="309"/>
  <c r="P30" i="309"/>
  <c r="O15" i="309"/>
  <c r="N13" i="317"/>
  <c r="C26" i="309"/>
  <c r="F45" i="309"/>
  <c r="O32" i="309"/>
  <c r="N17" i="309"/>
  <c r="C9" i="309"/>
  <c r="G27" i="309"/>
  <c r="E47" i="309"/>
  <c r="N36" i="309"/>
  <c r="M21" i="309"/>
  <c r="G10" i="309"/>
  <c r="F29" i="309"/>
  <c r="N9" i="309"/>
  <c r="M38" i="309"/>
  <c r="Q22" i="309"/>
  <c r="F14" i="309"/>
  <c r="E33" i="309"/>
  <c r="M11" i="309"/>
  <c r="Q39" i="309"/>
  <c r="N8" i="317"/>
  <c r="F35" i="309"/>
  <c r="Q26" i="309"/>
  <c r="D32" i="309"/>
  <c r="N40" i="309"/>
  <c r="G20" i="309"/>
  <c r="C46" i="309"/>
  <c r="P36" i="309"/>
  <c r="F46" i="309"/>
  <c r="C10" i="309"/>
  <c r="G21" i="309"/>
  <c r="C38" i="309"/>
  <c r="P43" i="309"/>
  <c r="D8" i="309"/>
  <c r="G16" i="309"/>
  <c r="O13" i="317"/>
  <c r="G23" i="309"/>
  <c r="E45" i="309"/>
  <c r="N32" i="309"/>
  <c r="M17" i="309"/>
  <c r="G8" i="309"/>
  <c r="F27" i="309"/>
  <c r="D47" i="309"/>
  <c r="M36" i="309"/>
  <c r="Q20" i="309"/>
  <c r="F10" i="309"/>
  <c r="E29" i="309"/>
  <c r="M9" i="309"/>
  <c r="Q37" i="309"/>
  <c r="P22" i="309"/>
  <c r="E14" i="309"/>
  <c r="D33" i="309"/>
  <c r="Q10" i="309"/>
  <c r="P39" i="309"/>
  <c r="M8" i="317"/>
  <c r="D16" i="309"/>
  <c r="E35" i="309"/>
  <c r="P26" i="309"/>
  <c r="O41" i="309"/>
  <c r="L10" i="317"/>
  <c r="C20" i="309"/>
  <c r="D39" i="309"/>
  <c r="O28" i="309"/>
  <c r="N43" i="309"/>
  <c r="G33" i="309"/>
  <c r="M27" i="309"/>
  <c r="Q41" i="309"/>
  <c r="E46" i="309"/>
  <c r="Q31" i="309"/>
  <c r="Q16" i="309"/>
  <c r="K11" i="317"/>
  <c r="M31" i="309"/>
  <c r="D28" i="309"/>
  <c r="N23" i="309"/>
  <c r="E20" i="309"/>
  <c r="C34" i="309"/>
  <c r="N27" i="309"/>
  <c r="K14" i="317"/>
  <c r="F16" i="309"/>
  <c r="D27" i="309"/>
  <c r="F8" i="309"/>
  <c r="E27" i="309"/>
  <c r="C47" i="309"/>
  <c r="Q33" i="309"/>
  <c r="P20" i="309"/>
  <c r="E10" i="309"/>
  <c r="D29" i="309"/>
  <c r="Q8" i="309"/>
  <c r="P37" i="309"/>
  <c r="O22" i="309"/>
  <c r="D14" i="309"/>
  <c r="C33" i="309"/>
  <c r="P10" i="309"/>
  <c r="O39" i="309"/>
  <c r="L8" i="317"/>
  <c r="C16" i="309"/>
  <c r="D35" i="309"/>
  <c r="O26" i="309"/>
  <c r="N41" i="309"/>
  <c r="K10" i="317"/>
  <c r="G17" i="309"/>
  <c r="C39" i="309"/>
  <c r="N28" i="309"/>
  <c r="M43" i="309"/>
  <c r="O11" i="317"/>
  <c r="F21" i="309"/>
  <c r="G40" i="309"/>
  <c r="M30" i="309"/>
  <c r="Q14" i="309"/>
  <c r="G35" i="309"/>
  <c r="P28" i="309"/>
  <c r="O43" i="309"/>
  <c r="G26" i="309"/>
  <c r="M20" i="309"/>
  <c r="E23" i="309"/>
  <c r="N42" i="309"/>
  <c r="O12" i="317"/>
  <c r="E26" i="309"/>
  <c r="O21" i="309"/>
  <c r="M37" i="309"/>
  <c r="E32" i="309"/>
  <c r="P11" i="309"/>
  <c r="M42" i="309"/>
  <c r="D15" i="309"/>
  <c r="C27" i="309"/>
  <c r="G46" i="309"/>
  <c r="D10" i="309"/>
  <c r="C29" i="309"/>
  <c r="P8" i="309"/>
  <c r="O37" i="309"/>
  <c r="N22" i="309"/>
  <c r="C14" i="309"/>
  <c r="G32" i="309"/>
  <c r="O10" i="309"/>
  <c r="N39" i="309"/>
  <c r="K8" i="317"/>
  <c r="G15" i="309"/>
  <c r="C35" i="309"/>
  <c r="N26" i="309"/>
  <c r="M41" i="309"/>
  <c r="O9" i="317"/>
  <c r="F17" i="309"/>
  <c r="G38" i="309"/>
  <c r="M28" i="309"/>
  <c r="Q42" i="309"/>
  <c r="N11" i="317"/>
  <c r="E21" i="309"/>
  <c r="F40" i="309"/>
  <c r="Q29" i="309"/>
  <c r="P14" i="309"/>
  <c r="M14" i="317"/>
  <c r="D23" i="309"/>
  <c r="G44" i="309"/>
  <c r="P31" i="309"/>
  <c r="O16" i="309"/>
  <c r="E39" i="309"/>
  <c r="N30" i="309"/>
  <c r="M15" i="309"/>
  <c r="C8" i="309"/>
  <c r="C41" i="309"/>
  <c r="O30" i="309"/>
  <c r="C40" i="309"/>
  <c r="G41" i="309"/>
  <c r="P17" i="309"/>
  <c r="C32" i="309"/>
  <c r="Q21" i="309"/>
  <c r="M10" i="309"/>
  <c r="O40" i="309"/>
  <c r="L14" i="317"/>
  <c r="F23" i="309"/>
  <c r="D45" i="309"/>
  <c r="P33" i="309"/>
  <c r="G11" i="309"/>
  <c r="F32" i="309"/>
  <c r="N10" i="309"/>
  <c r="M39" i="309"/>
  <c r="Q23" i="309"/>
  <c r="F15" i="309"/>
  <c r="F34" i="309"/>
  <c r="M26" i="309"/>
  <c r="Q40" i="309"/>
  <c r="N9" i="317"/>
  <c r="E17" i="309"/>
  <c r="F38" i="309"/>
  <c r="Q27" i="309"/>
  <c r="P42" i="309"/>
  <c r="M11" i="317"/>
  <c r="D21" i="309"/>
  <c r="E40" i="309"/>
  <c r="P29" i="309"/>
  <c r="O14" i="309"/>
  <c r="N14" i="317"/>
  <c r="C23" i="309"/>
  <c r="F44" i="309"/>
  <c r="O31" i="309"/>
  <c r="N16" i="309"/>
  <c r="N33" i="309"/>
  <c r="P16" i="309"/>
  <c r="C17" i="309"/>
  <c r="N29" i="309"/>
  <c r="Q15" i="309"/>
  <c r="E9" i="309"/>
  <c r="P9" i="309"/>
  <c r="Q38" i="309"/>
  <c r="O23" i="309"/>
  <c r="C15" i="309"/>
  <c r="D41" i="309"/>
  <c r="M32" i="309"/>
  <c r="O20" i="309"/>
  <c r="E15" i="309"/>
  <c r="E34" i="309"/>
  <c r="Q11" i="309"/>
  <c r="P40" i="309"/>
  <c r="M9" i="317"/>
  <c r="D17" i="309"/>
  <c r="E38" i="309"/>
  <c r="P27" i="309"/>
  <c r="O42" i="309"/>
  <c r="L11" i="317"/>
  <c r="C21" i="309"/>
  <c r="D40" i="309"/>
  <c r="O29" i="309"/>
  <c r="N14" i="309"/>
  <c r="O14" i="317"/>
  <c r="G22" i="309"/>
  <c r="E44" i="309"/>
  <c r="N31" i="309"/>
  <c r="M16" i="309"/>
  <c r="K13" i="317"/>
  <c r="F26" i="309"/>
  <c r="D46" i="309"/>
  <c r="M33" i="309"/>
  <c r="Q17" i="309"/>
  <c r="F9" i="309"/>
  <c r="E28" i="309"/>
  <c r="M8" i="309"/>
  <c r="Q36" i="309"/>
  <c r="P21" i="309"/>
  <c r="C45" i="309"/>
  <c r="O33" i="309"/>
  <c r="N20" i="309"/>
  <c r="P23" i="309"/>
  <c r="L12" i="317"/>
  <c r="L9" i="317"/>
  <c r="D38" i="309"/>
  <c r="M14" i="309"/>
  <c r="L13" i="317"/>
  <c r="G47" i="309"/>
  <c r="O38" i="309"/>
  <c r="L16" i="317"/>
  <c r="O17" i="317"/>
  <c r="M19" i="317"/>
  <c r="M16" i="317"/>
  <c r="K18" i="317"/>
  <c r="N19" i="317"/>
  <c r="K15" i="317"/>
  <c r="N16" i="317"/>
  <c r="L18" i="317"/>
  <c r="O19" i="317"/>
  <c r="L15" i="317"/>
  <c r="O16" i="317"/>
  <c r="M18" i="317"/>
  <c r="M15" i="317"/>
  <c r="K17" i="317"/>
  <c r="N18" i="317"/>
  <c r="N15" i="317"/>
  <c r="L17" i="317"/>
  <c r="O18" i="317"/>
  <c r="O15" i="317"/>
  <c r="M17" i="317"/>
  <c r="K19" i="317"/>
  <c r="K16" i="317"/>
  <c r="N17" i="317"/>
  <c r="L19" i="317"/>
  <c r="N33" i="317"/>
  <c r="K32" i="317"/>
  <c r="M30" i="317"/>
  <c r="L29" i="317"/>
  <c r="N27" i="317"/>
  <c r="K26" i="317"/>
  <c r="M24" i="317"/>
  <c r="O22" i="317"/>
  <c r="M33" i="317"/>
  <c r="O31" i="317"/>
  <c r="L30" i="317"/>
  <c r="K29" i="317"/>
  <c r="M27" i="317"/>
  <c r="O25" i="317"/>
  <c r="L24" i="317"/>
  <c r="N22" i="317"/>
  <c r="L33" i="317"/>
  <c r="N31" i="317"/>
  <c r="K30" i="317"/>
  <c r="O28" i="317"/>
  <c r="L27" i="317"/>
  <c r="N25" i="317"/>
  <c r="K24" i="317"/>
  <c r="M22" i="317"/>
  <c r="K33" i="317"/>
  <c r="M31" i="317"/>
  <c r="N28" i="317"/>
  <c r="K27" i="317"/>
  <c r="M25" i="317"/>
  <c r="O23" i="317"/>
  <c r="L22" i="317"/>
  <c r="O32" i="317"/>
  <c r="L31" i="317"/>
  <c r="M28" i="317"/>
  <c r="O26" i="317"/>
  <c r="L25" i="317"/>
  <c r="N23" i="317"/>
  <c r="K22" i="317"/>
  <c r="N32" i="317"/>
  <c r="K31" i="317"/>
  <c r="O29" i="317"/>
  <c r="L28" i="317"/>
  <c r="N26" i="317"/>
  <c r="K25" i="317"/>
  <c r="M23" i="317"/>
  <c r="M32" i="317"/>
  <c r="O30" i="317"/>
  <c r="N29" i="317"/>
  <c r="K28" i="317"/>
  <c r="M26" i="317"/>
  <c r="O24" i="317"/>
  <c r="L23" i="317"/>
  <c r="O33" i="317"/>
  <c r="L32" i="317"/>
  <c r="N30" i="317"/>
  <c r="M29" i="317"/>
  <c r="O27" i="317"/>
  <c r="L26" i="317"/>
  <c r="N24" i="317"/>
  <c r="K23" i="317"/>
  <c r="M49" i="236"/>
  <c r="Q59" i="236"/>
  <c r="P52" i="236"/>
  <c r="P42" i="236"/>
  <c r="G35" i="236"/>
  <c r="N49" i="236"/>
  <c r="P59" i="236"/>
  <c r="O52" i="236"/>
  <c r="O42" i="236"/>
  <c r="Q32" i="236"/>
  <c r="F35" i="236"/>
  <c r="P49" i="236"/>
  <c r="N59" i="236"/>
  <c r="N52" i="236"/>
  <c r="N42" i="236"/>
  <c r="P32" i="236"/>
  <c r="E35" i="236"/>
  <c r="O59" i="236"/>
  <c r="Q49" i="236"/>
  <c r="M59" i="236"/>
  <c r="M52" i="236"/>
  <c r="M42" i="236"/>
  <c r="O32" i="236"/>
  <c r="D35" i="236"/>
  <c r="G29" i="236"/>
  <c r="M39" i="236"/>
  <c r="N32" i="236"/>
  <c r="C35" i="236"/>
  <c r="F29" i="236"/>
  <c r="N39" i="236"/>
  <c r="M32" i="236"/>
  <c r="E29" i="236"/>
  <c r="D12" i="268" s="1"/>
  <c r="P39" i="236"/>
  <c r="D29" i="236"/>
  <c r="O49" i="236"/>
  <c r="Q39" i="236"/>
  <c r="Q52" i="236"/>
  <c r="Q42" i="236"/>
  <c r="C29" i="236"/>
  <c r="C12" i="268" s="1"/>
  <c r="N10" i="311"/>
  <c r="F16" i="313"/>
  <c r="O10" i="311"/>
  <c r="D27" i="312"/>
  <c r="G27" i="312"/>
  <c r="E16" i="313"/>
  <c r="O13" i="311"/>
  <c r="N8" i="311"/>
  <c r="G14" i="312"/>
  <c r="K8" i="311"/>
  <c r="L8" i="311"/>
  <c r="L10" i="311"/>
  <c r="M14" i="311"/>
  <c r="F27" i="312"/>
  <c r="D14" i="312"/>
  <c r="F30" i="316"/>
  <c r="E16" i="314"/>
  <c r="K9" i="310"/>
  <c r="N10" i="310"/>
  <c r="E30" i="316"/>
  <c r="F16" i="314"/>
  <c r="L9" i="310"/>
  <c r="O10" i="310"/>
  <c r="D30" i="316"/>
  <c r="G16" i="314"/>
  <c r="M9" i="310"/>
  <c r="K11" i="310"/>
  <c r="O9" i="310"/>
  <c r="C43" i="316"/>
  <c r="C30" i="316"/>
  <c r="G32" i="314"/>
  <c r="N9" i="310"/>
  <c r="L11" i="310"/>
  <c r="E43" i="316"/>
  <c r="E32" i="314"/>
  <c r="K10" i="310"/>
  <c r="N11" i="310"/>
  <c r="F43" i="316"/>
  <c r="C16" i="314"/>
  <c r="D32" i="314"/>
  <c r="L10" i="310"/>
  <c r="O11" i="310"/>
  <c r="D43" i="316"/>
  <c r="F32" i="314"/>
  <c r="G43" i="316"/>
  <c r="G30" i="316"/>
  <c r="D16" i="314"/>
  <c r="C32" i="314"/>
  <c r="M10" i="310"/>
  <c r="M11" i="310"/>
  <c r="O9" i="311"/>
  <c r="K14" i="311"/>
  <c r="O11" i="311"/>
  <c r="K13" i="311"/>
  <c r="E14" i="312"/>
  <c r="M11" i="311"/>
  <c r="N14" i="311"/>
  <c r="L13" i="311"/>
  <c r="M13" i="311"/>
  <c r="N13" i="311"/>
  <c r="F14" i="312"/>
  <c r="D16" i="313"/>
  <c r="N11" i="311"/>
  <c r="M8" i="311"/>
  <c r="O8" i="311"/>
  <c r="N9" i="311"/>
  <c r="O14" i="311"/>
  <c r="L11" i="311"/>
  <c r="C14" i="312"/>
  <c r="G16" i="313"/>
  <c r="C16" i="313"/>
  <c r="K11" i="311"/>
  <c r="K10" i="311"/>
  <c r="L14" i="311"/>
  <c r="M10" i="311"/>
  <c r="K9" i="311"/>
  <c r="L9" i="311"/>
  <c r="M9" i="311"/>
  <c r="C27" i="312"/>
  <c r="E27" i="312"/>
  <c r="K44" i="310"/>
  <c r="N15" i="311"/>
  <c r="N40" i="310"/>
  <c r="K45" i="310"/>
  <c r="N16" i="311"/>
  <c r="L42" i="310"/>
  <c r="M42" i="310"/>
  <c r="K39" i="310"/>
  <c r="M43" i="310"/>
  <c r="N44" i="310"/>
  <c r="O45" i="310"/>
  <c r="N45" i="310"/>
  <c r="O40" i="310"/>
  <c r="N42" i="310"/>
  <c r="O41" i="310"/>
  <c r="L12" i="311"/>
  <c r="K43" i="310"/>
  <c r="N12" i="311"/>
  <c r="L15" i="311"/>
  <c r="L39" i="310"/>
  <c r="L45" i="310"/>
  <c r="K16" i="311"/>
  <c r="L40" i="310"/>
  <c r="M16" i="311"/>
  <c r="M41" i="310"/>
  <c r="O16" i="311"/>
  <c r="N43" i="310"/>
  <c r="M39" i="310"/>
  <c r="O44" i="310"/>
  <c r="L44" i="310"/>
  <c r="O39" i="310"/>
  <c r="M44" i="310"/>
  <c r="M45" i="310"/>
  <c r="K42" i="310"/>
  <c r="L43" i="310"/>
  <c r="O12" i="311"/>
  <c r="O42" i="310"/>
  <c r="O43" i="310"/>
  <c r="O15" i="311"/>
  <c r="M40" i="310"/>
  <c r="K12" i="311"/>
  <c r="N41" i="310"/>
  <c r="M15" i="311"/>
  <c r="L41" i="310"/>
  <c r="K41" i="310"/>
  <c r="L16" i="311"/>
  <c r="K40" i="310"/>
  <c r="M12" i="311"/>
  <c r="K15" i="311"/>
  <c r="N39" i="310"/>
  <c r="N38" i="310"/>
  <c r="N8" i="310"/>
  <c r="M38" i="310"/>
  <c r="M8" i="310"/>
  <c r="O38" i="310"/>
  <c r="L38" i="310"/>
  <c r="L8" i="310"/>
  <c r="O8" i="310"/>
  <c r="K38" i="310"/>
  <c r="K8" i="310"/>
  <c r="Q28" i="236"/>
  <c r="N27" i="236"/>
  <c r="P22" i="236"/>
  <c r="M21" i="236"/>
  <c r="N16" i="236"/>
  <c r="P28" i="236"/>
  <c r="M27" i="236"/>
  <c r="O22" i="236"/>
  <c r="Q20" i="236"/>
  <c r="O16" i="236"/>
  <c r="M16" i="236"/>
  <c r="O28" i="236"/>
  <c r="Q26" i="236"/>
  <c r="N22" i="236"/>
  <c r="P20" i="236"/>
  <c r="P16" i="236"/>
  <c r="N28" i="236"/>
  <c r="P26" i="236"/>
  <c r="M22" i="236"/>
  <c r="O20" i="236"/>
  <c r="Q16" i="236"/>
  <c r="O27" i="236"/>
  <c r="M28" i="236"/>
  <c r="O26" i="236"/>
  <c r="Q21" i="236"/>
  <c r="N20" i="236"/>
  <c r="N21" i="236"/>
  <c r="Q27" i="236"/>
  <c r="N26" i="236"/>
  <c r="P21" i="236"/>
  <c r="M20" i="236"/>
  <c r="P27" i="236"/>
  <c r="M26" i="236"/>
  <c r="O21" i="236"/>
  <c r="Q22" i="236"/>
  <c r="O18" i="308"/>
  <c r="N16" i="308"/>
  <c r="K11" i="308"/>
  <c r="K8" i="308"/>
  <c r="K18" i="308"/>
  <c r="M17" i="308"/>
  <c r="O11" i="308"/>
  <c r="K10" i="308"/>
  <c r="M16" i="308"/>
  <c r="L9" i="308"/>
  <c r="O14" i="308"/>
  <c r="N12" i="308"/>
  <c r="N15" i="308"/>
  <c r="K14" i="308"/>
  <c r="K9" i="308"/>
  <c r="O10" i="308"/>
  <c r="L8" i="308"/>
  <c r="N13" i="308"/>
  <c r="L17" i="308"/>
  <c r="N11" i="308"/>
  <c r="O8" i="308"/>
  <c r="N18" i="308"/>
  <c r="N10" i="308"/>
  <c r="M8" i="308"/>
  <c r="M12" i="308"/>
  <c r="M15" i="308"/>
  <c r="O9" i="308"/>
  <c r="L14" i="308"/>
  <c r="L13" i="308"/>
  <c r="M10" i="308"/>
  <c r="M18" i="308"/>
  <c r="L15" i="308"/>
  <c r="K13" i="308"/>
  <c r="L12" i="308"/>
  <c r="K17" i="308"/>
  <c r="M11" i="308"/>
  <c r="M14" i="308"/>
  <c r="K16" i="308"/>
  <c r="M9" i="308"/>
  <c r="O17" i="308"/>
  <c r="O13" i="308"/>
  <c r="K12" i="308"/>
  <c r="N9" i="308"/>
  <c r="L16" i="308"/>
  <c r="O12" i="308"/>
  <c r="O15" i="308"/>
  <c r="N8" i="308"/>
  <c r="O16" i="308"/>
  <c r="L11" i="308"/>
  <c r="L18" i="308"/>
  <c r="N17" i="308"/>
  <c r="K15" i="308"/>
  <c r="N14" i="308"/>
  <c r="L10" i="308"/>
  <c r="M13" i="308"/>
  <c r="C10" i="287"/>
  <c r="C447" i="268"/>
  <c r="D453" i="268"/>
  <c r="E47" i="282"/>
  <c r="E174" i="268"/>
  <c r="D151" i="268"/>
  <c r="D10" i="287"/>
  <c r="C442" i="268" s="1"/>
  <c r="E453" i="268"/>
  <c r="F47" i="282"/>
  <c r="E173" i="268"/>
  <c r="D168" i="268"/>
  <c r="E151" i="268"/>
  <c r="E10" i="287"/>
  <c r="E450" i="268"/>
  <c r="G47" i="282"/>
  <c r="E168" i="268"/>
  <c r="C20" i="282"/>
  <c r="C156" i="268"/>
  <c r="F10" i="287"/>
  <c r="C454" i="268"/>
  <c r="D20" i="282"/>
  <c r="C150" i="268" s="1"/>
  <c r="G20" i="282"/>
  <c r="G10" i="287"/>
  <c r="C451" i="268"/>
  <c r="E20" i="282"/>
  <c r="D454" i="268"/>
  <c r="E164" i="268"/>
  <c r="E157" i="268"/>
  <c r="F20" i="282"/>
  <c r="C47" i="282"/>
  <c r="D443" i="268"/>
  <c r="D451" i="268"/>
  <c r="C453" i="268"/>
  <c r="E454" i="268"/>
  <c r="E451" i="268"/>
  <c r="D47" i="282"/>
  <c r="C154" i="268"/>
  <c r="E169" i="268"/>
  <c r="C155" i="268"/>
  <c r="D175" i="268"/>
  <c r="E175" i="268"/>
  <c r="C175" i="268"/>
  <c r="L19" i="308"/>
  <c r="M19" i="308"/>
  <c r="N19" i="308"/>
  <c r="O19" i="308"/>
  <c r="K19" i="308"/>
  <c r="L11" i="307"/>
  <c r="K8" i="307"/>
  <c r="O20" i="307"/>
  <c r="N10" i="307"/>
  <c r="M29" i="307"/>
  <c r="N17" i="307"/>
  <c r="M9" i="307"/>
  <c r="L28" i="307"/>
  <c r="O14" i="307"/>
  <c r="L8" i="307"/>
  <c r="K27" i="307"/>
  <c r="O16" i="307"/>
  <c r="L22" i="307"/>
  <c r="K23" i="307"/>
  <c r="O21" i="307"/>
  <c r="O29" i="236"/>
  <c r="M22" i="307"/>
  <c r="L14" i="307"/>
  <c r="L21" i="307"/>
  <c r="K11" i="307"/>
  <c r="O29" i="307"/>
  <c r="M16" i="307"/>
  <c r="O9" i="307"/>
  <c r="N28" i="307"/>
  <c r="M29" i="236"/>
  <c r="M20" i="307"/>
  <c r="O23" i="307"/>
  <c r="N23" i="236"/>
  <c r="L26" i="307"/>
  <c r="K17" i="307"/>
  <c r="N9" i="307"/>
  <c r="K26" i="307"/>
  <c r="O15" i="307"/>
  <c r="O22" i="307"/>
  <c r="N14" i="307"/>
  <c r="K20" i="307"/>
  <c r="M11" i="307"/>
  <c r="K22" i="307"/>
  <c r="N8" i="307"/>
  <c r="M27" i="307"/>
  <c r="P23" i="236"/>
  <c r="M17" i="236"/>
  <c r="N11" i="307"/>
  <c r="O8" i="307"/>
  <c r="N27" i="307"/>
  <c r="P29" i="236"/>
  <c r="M17" i="307"/>
  <c r="M26" i="307"/>
  <c r="L16" i="307"/>
  <c r="N21" i="307"/>
  <c r="K15" i="307"/>
  <c r="N23" i="307"/>
  <c r="L10" i="307"/>
  <c r="K29" i="307"/>
  <c r="Q23" i="236"/>
  <c r="O23" i="236"/>
  <c r="P17" i="236"/>
  <c r="M10" i="307"/>
  <c r="L29" i="307"/>
  <c r="K21" i="307"/>
  <c r="L9" i="307"/>
  <c r="K28" i="307"/>
  <c r="O17" i="307"/>
  <c r="L23" i="307"/>
  <c r="N16" i="307"/>
  <c r="M8" i="307"/>
  <c r="L27" i="307"/>
  <c r="O11" i="307"/>
  <c r="Q17" i="236"/>
  <c r="N15" i="307"/>
  <c r="K14" i="307"/>
  <c r="N22" i="307"/>
  <c r="O10" i="307"/>
  <c r="N29" i="307"/>
  <c r="M21" i="307"/>
  <c r="O26" i="307"/>
  <c r="L20" i="307"/>
  <c r="K10" i="307"/>
  <c r="O28" i="307"/>
  <c r="N29" i="236"/>
  <c r="M15" i="307"/>
  <c r="M14" i="307"/>
  <c r="L17" i="307"/>
  <c r="K9" i="307"/>
  <c r="O27" i="307"/>
  <c r="Q29" i="236"/>
  <c r="K16" i="307"/>
  <c r="N26" i="307"/>
  <c r="M23" i="307"/>
  <c r="L15" i="307"/>
  <c r="N20" i="307"/>
  <c r="M23" i="236"/>
  <c r="N17" i="236"/>
  <c r="M28" i="307"/>
  <c r="O17" i="236"/>
  <c r="K445" i="268"/>
  <c r="K376" i="268"/>
  <c r="K357" i="268"/>
  <c r="K705" i="268"/>
  <c r="K474" i="268"/>
  <c r="K646" i="268"/>
  <c r="K691" i="268"/>
  <c r="K134" i="268"/>
  <c r="K274" i="268"/>
  <c r="K116" i="268"/>
  <c r="K481" i="268"/>
  <c r="K527" i="268"/>
  <c r="K421" i="268"/>
  <c r="K185" i="268"/>
  <c r="K485" i="268"/>
  <c r="K41" i="268"/>
  <c r="K222" i="268"/>
  <c r="K33" i="268"/>
  <c r="K553" i="268"/>
  <c r="K213" i="268"/>
  <c r="K471" i="268"/>
  <c r="K657" i="268"/>
  <c r="K114" i="268"/>
  <c r="K650" i="268"/>
  <c r="K319" i="268"/>
  <c r="K372" i="268"/>
  <c r="K253" i="268"/>
  <c r="K56" i="268"/>
  <c r="K544" i="268"/>
  <c r="K305" i="268"/>
  <c r="K316" i="268"/>
  <c r="K4" i="268"/>
  <c r="K97" i="268"/>
  <c r="K493" i="268"/>
  <c r="K495" i="268"/>
  <c r="K722" i="268"/>
  <c r="K341" i="268"/>
  <c r="K37" i="268"/>
  <c r="K243" i="268"/>
  <c r="K726" i="268"/>
  <c r="K104" i="268"/>
  <c r="K569" i="268"/>
  <c r="K568" i="268"/>
  <c r="K110" i="268"/>
  <c r="K165" i="268"/>
  <c r="K370" i="268"/>
  <c r="K708" i="268"/>
  <c r="K55" i="268"/>
  <c r="K60" i="268"/>
  <c r="K509" i="268"/>
  <c r="K338" i="268"/>
  <c r="K611" i="268"/>
  <c r="K279" i="268"/>
  <c r="K270" i="268"/>
  <c r="K631" i="268"/>
  <c r="K518" i="268"/>
  <c r="K23" i="268"/>
  <c r="K318" i="268"/>
  <c r="K18" i="268"/>
  <c r="K161" i="268"/>
  <c r="K607" i="268"/>
  <c r="K333" i="268"/>
  <c r="K69" i="268"/>
  <c r="K533" i="268"/>
  <c r="K671" i="268"/>
  <c r="K488" i="268"/>
  <c r="K91" i="268"/>
  <c r="K248" i="268"/>
  <c r="K202" i="268"/>
  <c r="K137" i="268"/>
  <c r="K13" i="268"/>
  <c r="K696"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665" i="268"/>
  <c r="K81" i="268"/>
  <c r="K108" i="268"/>
  <c r="K335" i="268"/>
  <c r="K113" i="268"/>
  <c r="K288" i="268"/>
  <c r="K717" i="268"/>
  <c r="K600" i="268"/>
  <c r="K162" i="268"/>
  <c r="K314" i="268"/>
  <c r="K643" i="268"/>
  <c r="K84" i="268"/>
  <c r="K323" i="268"/>
  <c r="K354" i="268"/>
  <c r="K629" i="268"/>
  <c r="K53" i="268"/>
  <c r="K438" i="268"/>
  <c r="K571" i="268"/>
  <c r="K218" i="268"/>
  <c r="K42"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25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496" i="268"/>
  <c r="K634" i="268"/>
  <c r="K363" i="268"/>
  <c r="K573" i="268"/>
  <c r="K478" i="268"/>
  <c r="K183" i="268"/>
  <c r="K283" i="268"/>
  <c r="K125" i="268"/>
  <c r="K135" i="268"/>
  <c r="K173" i="268"/>
  <c r="K500" i="268"/>
  <c r="K414" i="268"/>
  <c r="K146" i="268"/>
  <c r="K294" i="268"/>
  <c r="K58" i="268"/>
  <c r="K570" i="268"/>
  <c r="K435" i="268"/>
  <c r="K578" i="268"/>
  <c r="K439" i="268"/>
  <c r="K374" i="268"/>
  <c r="K24" i="268"/>
  <c r="K654" i="268"/>
  <c r="K301" i="268"/>
  <c r="K508" i="268"/>
  <c r="K602" i="268"/>
  <c r="K102" i="268"/>
  <c r="K645" i="268"/>
  <c r="K260" i="268"/>
  <c r="K586" i="268"/>
  <c r="K64" i="268"/>
  <c r="K402" i="268"/>
  <c r="K90" i="268"/>
  <c r="K88" i="268"/>
  <c r="K309" i="268"/>
  <c r="K428" i="268"/>
  <c r="K379" i="268"/>
  <c r="K721" i="268"/>
  <c r="K67" i="268"/>
  <c r="K170" i="268"/>
  <c r="K188" i="268"/>
  <c r="K207" i="268"/>
  <c r="K616" i="268"/>
  <c r="K287" i="268"/>
  <c r="K94" i="268"/>
  <c r="K118" i="268"/>
  <c r="K449" i="268"/>
  <c r="K713" i="268"/>
  <c r="K535" i="268"/>
  <c r="K208" i="268"/>
  <c r="K706" i="268"/>
  <c r="K356" i="268"/>
  <c r="K714" i="268"/>
  <c r="K712" i="268"/>
  <c r="K154" i="268"/>
  <c r="K673" i="268"/>
  <c r="K214" i="268"/>
  <c r="K420" i="268"/>
  <c r="K652" i="268"/>
  <c r="K524" i="268"/>
  <c r="K515" i="268"/>
  <c r="K282" i="268"/>
  <c r="K444" i="268"/>
  <c r="K558" i="268"/>
  <c r="K440" i="268"/>
  <c r="K79" i="268"/>
  <c r="K212" i="268"/>
  <c r="K273"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75" i="268"/>
  <c r="K353" i="268"/>
  <c r="K685" i="268"/>
  <c r="K561" i="268"/>
  <c r="K550" i="268"/>
  <c r="K142" i="268"/>
  <c r="K180" i="268"/>
  <c r="K724" i="268"/>
  <c r="K6" i="268"/>
  <c r="K382" i="268"/>
  <c r="K430" i="268"/>
  <c r="K537" i="268"/>
  <c r="K709" i="268"/>
  <c r="K358" i="268"/>
  <c r="K247" i="268"/>
  <c r="K366" i="268"/>
  <c r="K483" i="268"/>
  <c r="K95" i="268"/>
  <c r="K688"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412"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43" i="268"/>
  <c r="K692" i="268"/>
  <c r="K223" i="268"/>
  <c r="K258" i="268"/>
  <c r="K528" i="268"/>
  <c r="K469" i="268"/>
  <c r="K348" i="268"/>
  <c r="K598" i="268"/>
  <c r="K217" i="268"/>
  <c r="K159" i="268"/>
  <c r="K40" i="268"/>
  <c r="K360" i="268"/>
  <c r="K337" i="268"/>
  <c r="K540" i="268"/>
  <c r="K47" i="268"/>
  <c r="K39" i="268"/>
  <c r="K100" i="268"/>
  <c r="K513" i="268"/>
  <c r="K264" i="268"/>
  <c r="K238" i="268"/>
  <c r="K339" i="268"/>
  <c r="K281" i="268"/>
  <c r="K442" i="268"/>
  <c r="K576" i="268"/>
  <c r="K447" i="268"/>
  <c r="K27" i="268"/>
  <c r="K46" i="268"/>
  <c r="K427" i="268"/>
  <c r="K609" i="268"/>
  <c r="K403" i="268"/>
  <c r="K128" i="268"/>
  <c r="K662" i="268"/>
  <c r="K577" i="268"/>
  <c r="K141" i="268"/>
  <c r="K621" i="268"/>
  <c r="K200" i="268"/>
  <c r="K205" i="268"/>
  <c r="K246" i="268"/>
  <c r="K65" i="268"/>
  <c r="K169" i="268"/>
  <c r="K668" i="268"/>
  <c r="K640" i="268"/>
  <c r="K476" i="268"/>
  <c r="K492" i="268"/>
  <c r="K158" i="268"/>
  <c r="K459" i="268"/>
  <c r="K174" i="268"/>
  <c r="K480" i="268"/>
  <c r="K637" i="268"/>
  <c r="K117" i="268"/>
  <c r="K589" i="268"/>
  <c r="K191" i="268"/>
  <c r="K452" i="268"/>
  <c r="K392" i="268"/>
  <c r="K387" i="268"/>
  <c r="K369" i="268"/>
  <c r="K385" i="268"/>
  <c r="K327" i="268"/>
  <c r="K676" i="268"/>
  <c r="K149" i="268"/>
  <c r="K59" i="268"/>
  <c r="K240" i="268"/>
  <c r="K280" i="268"/>
  <c r="K404" i="268"/>
  <c r="K541" i="268"/>
  <c r="K463" i="268"/>
  <c r="K83" i="268"/>
  <c r="K330" i="268"/>
  <c r="K475" i="268"/>
  <c r="K365" i="268"/>
  <c r="K54" i="268"/>
  <c r="K106" i="268"/>
  <c r="F118" i="268"/>
  <c r="F115" i="268"/>
  <c r="F112" i="268"/>
  <c r="F167" i="268"/>
  <c r="F152" i="268"/>
  <c r="F171" i="268"/>
  <c r="F170" i="268"/>
  <c r="F166" i="268"/>
  <c r="F159" i="268"/>
  <c r="F157" i="268"/>
  <c r="F153" i="268"/>
  <c r="F478" i="268"/>
  <c r="F468" i="268"/>
  <c r="K147" i="268"/>
  <c r="K460" i="268"/>
  <c r="D459" i="268"/>
  <c r="C182" i="268"/>
  <c r="E131" i="268"/>
  <c r="C484" i="268"/>
  <c r="E456" i="268"/>
  <c r="D90" i="268"/>
  <c r="C183" i="268"/>
  <c r="C476" i="268"/>
  <c r="D464" i="268"/>
  <c r="C124" i="268"/>
  <c r="C185" i="268"/>
  <c r="D102" i="268"/>
  <c r="E135" i="268"/>
  <c r="C497" i="268"/>
  <c r="D131" i="268"/>
  <c r="C462" i="268"/>
  <c r="C460" i="268"/>
  <c r="D505" i="268"/>
  <c r="E463" i="268"/>
  <c r="C138" i="268"/>
  <c r="D100" i="268"/>
  <c r="D483" i="268"/>
  <c r="C109" i="268"/>
  <c r="C180" i="268"/>
  <c r="C132" i="268"/>
  <c r="E109" i="268"/>
  <c r="D506" i="268"/>
  <c r="E476" i="268"/>
  <c r="D138" i="268"/>
  <c r="D105" i="268"/>
  <c r="C131" i="268"/>
  <c r="C459" i="268"/>
  <c r="D493" i="268"/>
  <c r="D130" i="268"/>
  <c r="C113" i="268"/>
  <c r="C495" i="268"/>
  <c r="C461" i="268"/>
  <c r="C187" i="268"/>
  <c r="C146" i="268"/>
  <c r="D143" i="268"/>
  <c r="D107" i="268"/>
  <c r="E489" i="268"/>
  <c r="D93" i="268"/>
  <c r="C467" i="268"/>
  <c r="D466"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48" i="268"/>
  <c r="E497" i="268"/>
  <c r="D475" i="268"/>
  <c r="E490" i="268"/>
  <c r="E176" i="268"/>
  <c r="C480" i="268"/>
  <c r="C140" i="268"/>
  <c r="E129" i="268"/>
  <c r="C488" i="268"/>
  <c r="C95" i="268"/>
  <c r="D458" i="268"/>
  <c r="E86" i="268"/>
  <c r="D488" i="268"/>
  <c r="D113" i="268"/>
  <c r="E467" i="268"/>
  <c r="C122" i="268"/>
  <c r="C101" i="268"/>
  <c r="C486" i="268"/>
  <c r="C501" i="268"/>
  <c r="D97" i="268"/>
  <c r="C473" i="268"/>
  <c r="D144" i="268"/>
  <c r="E106" i="268"/>
  <c r="C148" i="268"/>
  <c r="C181" i="268"/>
  <c r="C135" i="268"/>
  <c r="D495" i="268"/>
  <c r="E181" i="268"/>
  <c r="C464" i="268"/>
  <c r="D183" i="268"/>
  <c r="E488" i="268"/>
  <c r="D499" i="268"/>
  <c r="C89" i="268"/>
  <c r="C108" i="268"/>
  <c r="E457" i="268"/>
  <c r="C149" i="268"/>
  <c r="E461" i="268"/>
  <c r="E93" i="268"/>
  <c r="E492" i="268"/>
  <c r="D494" i="268"/>
  <c r="E104" i="268"/>
  <c r="C98" i="268"/>
  <c r="D110" i="268"/>
  <c r="C463" i="268"/>
  <c r="C189" i="268"/>
  <c r="C119" i="268"/>
  <c r="C116" i="268"/>
  <c r="E480" i="268"/>
  <c r="C499" i="268"/>
  <c r="C93" i="268"/>
  <c r="C178" i="268"/>
  <c r="C489" i="268"/>
  <c r="C188" i="268"/>
  <c r="E501" i="268"/>
  <c r="E132" i="268"/>
  <c r="C96" i="268"/>
  <c r="C186" i="268"/>
  <c r="E124" i="268"/>
  <c r="C128" i="268"/>
  <c r="E92" i="268"/>
  <c r="D461" i="268"/>
  <c r="D116" i="268"/>
  <c r="D108" i="268"/>
  <c r="D114" i="268"/>
  <c r="C104" i="268"/>
  <c r="E85" i="268"/>
  <c r="E125" i="268"/>
  <c r="D141" i="268"/>
  <c r="E485" i="268"/>
  <c r="E183" i="268"/>
  <c r="C466" i="268"/>
  <c r="E145" i="268"/>
  <c r="C485" i="268"/>
  <c r="E99" i="268"/>
  <c r="D106" i="268"/>
  <c r="E184" i="268"/>
  <c r="E502" i="268"/>
  <c r="C491" i="268"/>
  <c r="C496" i="268"/>
  <c r="D109" i="268"/>
  <c r="E95" i="268"/>
  <c r="C100" i="268"/>
  <c r="C474" i="268"/>
  <c r="E120" i="268"/>
  <c r="C129" i="268"/>
  <c r="C479" i="268"/>
  <c r="D95" i="268"/>
  <c r="D147" i="268"/>
  <c r="E98" i="268"/>
  <c r="D89" i="268"/>
  <c r="C102" i="268"/>
  <c r="D92" i="268"/>
  <c r="E187" i="268"/>
  <c r="C503" i="268"/>
  <c r="E185" i="268"/>
  <c r="C130" i="268"/>
  <c r="C184" i="268"/>
  <c r="D176" i="268"/>
  <c r="D98" i="268"/>
  <c r="D486" i="268"/>
  <c r="D501" i="268"/>
  <c r="D85" i="268"/>
  <c r="E107" i="268"/>
  <c r="D133" i="268"/>
  <c r="D182" i="268"/>
  <c r="C97" i="268"/>
  <c r="E462" i="268"/>
  <c r="D181" i="268"/>
  <c r="C120" i="268"/>
  <c r="C139" i="268"/>
  <c r="E459" i="268"/>
  <c r="C456" i="268"/>
  <c r="E134" i="268"/>
  <c r="D502" i="268"/>
  <c r="D186" i="268"/>
  <c r="C123" i="268"/>
  <c r="E465" i="268"/>
  <c r="D474" i="268"/>
  <c r="E177" i="268"/>
  <c r="D489" i="268"/>
  <c r="D456" i="268"/>
  <c r="E147" i="268"/>
  <c r="E179" i="268"/>
  <c r="D460" i="268"/>
  <c r="E149" i="268"/>
  <c r="D139" i="268"/>
  <c r="C134" i="268"/>
  <c r="D123" i="268"/>
  <c r="E137" i="268"/>
  <c r="D142" i="268"/>
  <c r="D471" i="268"/>
  <c r="E113" i="268"/>
  <c r="E121" i="268"/>
  <c r="C107" i="268"/>
  <c r="D457" i="268"/>
  <c r="D128" i="268"/>
  <c r="C99" i="268"/>
  <c r="D87" i="268"/>
  <c r="E486" i="268"/>
  <c r="D99" i="268"/>
  <c r="D503" i="268"/>
  <c r="D91" i="268"/>
  <c r="D180" i="268"/>
  <c r="E101" i="268"/>
  <c r="E189" i="268"/>
  <c r="D94" i="268"/>
  <c r="E479" i="268"/>
  <c r="D101" i="268"/>
  <c r="D129" i="268"/>
  <c r="C493" i="268"/>
  <c r="E491" i="268"/>
  <c r="D136" i="268"/>
  <c r="E123" i="268"/>
  <c r="E496" i="268"/>
  <c r="D96" i="268"/>
  <c r="E141" i="268"/>
  <c r="C115" i="268"/>
  <c r="D121" i="268"/>
  <c r="D132" i="268"/>
  <c r="D485" i="268"/>
  <c r="C118" i="268"/>
  <c r="C147" i="268"/>
  <c r="E142" i="268"/>
  <c r="E493" i="268"/>
  <c r="C455" i="268"/>
  <c r="E127" i="268"/>
  <c r="C121" i="268"/>
  <c r="C143" i="268"/>
  <c r="E103" i="268"/>
  <c r="C457" i="268"/>
  <c r="D484" i="268"/>
  <c r="D134" i="268"/>
  <c r="D124" i="268"/>
  <c r="C498" i="268"/>
  <c r="D496" i="268"/>
  <c r="C477" i="268"/>
  <c r="E504" i="268"/>
  <c r="D185" i="268"/>
  <c r="C105" i="268"/>
  <c r="E126" i="268"/>
  <c r="E475" i="268"/>
  <c r="C492" i="268"/>
  <c r="C472" i="268"/>
  <c r="D86" i="268"/>
  <c r="E116" i="268"/>
  <c r="D479" i="268"/>
  <c r="E100" i="268"/>
  <c r="D187" i="268"/>
  <c r="C88" i="268"/>
  <c r="D498" i="268"/>
  <c r="E114" i="268"/>
  <c r="C506" i="268"/>
  <c r="C103" i="268"/>
  <c r="E90" i="268"/>
  <c r="C86" i="268"/>
  <c r="C145" i="268"/>
  <c r="C92" i="268"/>
  <c r="E108" i="268"/>
  <c r="C133" i="268"/>
  <c r="E186" i="268"/>
  <c r="C137" i="268"/>
  <c r="D137" i="268"/>
  <c r="E97" i="268"/>
  <c r="D177" i="268"/>
  <c r="C125" i="268"/>
  <c r="D125" i="268"/>
  <c r="E119" i="268"/>
  <c r="E87" i="268"/>
  <c r="D135" i="268"/>
  <c r="D504" i="268"/>
  <c r="D120" i="268"/>
  <c r="D487" i="268"/>
  <c r="D119" i="268"/>
  <c r="E144" i="268"/>
  <c r="E472" i="268"/>
  <c r="C87" i="268"/>
  <c r="E182" i="268"/>
  <c r="E130" i="268"/>
  <c r="D480" i="268"/>
  <c r="D465" i="268"/>
  <c r="E188" i="268"/>
  <c r="D491" i="268"/>
  <c r="C144" i="268"/>
  <c r="E148" i="268"/>
  <c r="E146" i="268"/>
  <c r="C465" i="268"/>
  <c r="D179" i="268"/>
  <c r="E96" i="268"/>
  <c r="D472" i="268"/>
  <c r="C500" i="268"/>
  <c r="D149" i="268"/>
  <c r="C91" i="268"/>
  <c r="E482" i="268"/>
  <c r="C126" i="268"/>
  <c r="D118" i="268"/>
  <c r="E105" i="268"/>
  <c r="E499" i="268"/>
  <c r="D184" i="268"/>
  <c r="E180" i="268"/>
  <c r="D189" i="268"/>
  <c r="E143" i="268"/>
  <c r="E88" i="268"/>
  <c r="E138" i="268"/>
  <c r="D126" i="268"/>
  <c r="E474" i="268"/>
  <c r="E94" i="268"/>
  <c r="E455" i="268"/>
  <c r="C490" i="268"/>
  <c r="E464" i="268"/>
  <c r="E89" i="268"/>
  <c r="E484" i="268"/>
  <c r="E140" i="268"/>
  <c r="E110" i="268"/>
  <c r="C504" i="268"/>
  <c r="C502" i="268"/>
  <c r="C85" i="268"/>
  <c r="C94" i="268"/>
  <c r="E498" i="268"/>
  <c r="E128" i="268"/>
  <c r="C487" i="268"/>
  <c r="D161" i="268"/>
  <c r="D500" i="268"/>
  <c r="D112" i="268"/>
  <c r="D145" i="268"/>
  <c r="D104" i="268"/>
  <c r="D497" i="268"/>
  <c r="D103" i="268"/>
  <c r="D462" i="268"/>
  <c r="C136" i="268"/>
  <c r="E506" i="268"/>
  <c r="C112" i="268"/>
  <c r="D178" i="268"/>
  <c r="E136" i="268"/>
  <c r="E133" i="268"/>
  <c r="C142" i="268"/>
  <c r="C458" i="268"/>
  <c r="C141" i="268"/>
  <c r="E122" i="268"/>
  <c r="C177" i="268"/>
  <c r="C176" i="268"/>
  <c r="C505" i="268"/>
  <c r="C110" i="268"/>
  <c r="D140" i="268"/>
  <c r="D88" i="268"/>
  <c r="D476" i="268"/>
  <c r="E178" i="268"/>
  <c r="D490" i="268"/>
  <c r="C494" i="268"/>
  <c r="C483" i="268"/>
  <c r="E458" i="268"/>
  <c r="E139" i="268"/>
  <c r="C106" i="268"/>
  <c r="E505" i="268"/>
  <c r="E118" i="268"/>
  <c r="C90" i="268"/>
  <c r="E495" i="268"/>
  <c r="D188" i="268"/>
  <c r="E487" i="268"/>
  <c r="C127" i="268"/>
  <c r="D463" i="268"/>
  <c r="E468" i="268"/>
  <c r="E102" i="268"/>
  <c r="C475" i="268"/>
  <c r="E91" i="268"/>
  <c r="E503" i="268"/>
  <c r="D146" i="268"/>
  <c r="E500" i="268"/>
  <c r="E466" i="268"/>
  <c r="D127" i="268"/>
  <c r="D492" i="268"/>
  <c r="D455" i="268"/>
  <c r="C179" i="268"/>
  <c r="E483" i="268"/>
  <c r="E460" i="268"/>
  <c r="D467"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C171" i="268" l="1"/>
  <c r="E448" i="268"/>
  <c r="C449" i="268"/>
  <c r="D448" i="268"/>
  <c r="C444" i="268"/>
  <c r="C163" i="268"/>
  <c r="D173" i="268"/>
  <c r="E446" i="268"/>
  <c r="E154" i="268"/>
  <c r="C173" i="268"/>
  <c r="C166" i="268"/>
  <c r="D155" i="268"/>
  <c r="D167" i="268"/>
  <c r="C172" i="268"/>
  <c r="E171" i="268"/>
  <c r="D165" i="268"/>
  <c r="D174" i="268"/>
  <c r="E165" i="268"/>
  <c r="D162" i="268"/>
  <c r="E167" i="268"/>
  <c r="E172" i="268"/>
  <c r="C174" i="268"/>
  <c r="D169" i="268"/>
  <c r="D164" i="268"/>
  <c r="C169" i="268"/>
  <c r="C164" i="268"/>
  <c r="D172" i="268"/>
  <c r="C168" i="268"/>
  <c r="C157" i="268"/>
  <c r="C152" i="268"/>
  <c r="E150" i="268"/>
  <c r="D154" i="268"/>
  <c r="D150" i="268"/>
  <c r="C446" i="268"/>
  <c r="E442" i="268"/>
  <c r="D442" i="268"/>
  <c r="D469" i="268"/>
  <c r="E111" i="268"/>
  <c r="E117" i="268"/>
  <c r="C117" i="268"/>
  <c r="D117" i="268"/>
  <c r="C114" i="268"/>
  <c r="E115" i="268"/>
  <c r="D115" i="268"/>
  <c r="C111" i="268"/>
  <c r="D111" i="268"/>
  <c r="E112" i="268"/>
  <c r="C469" i="268"/>
  <c r="E470" i="268"/>
  <c r="D470" i="268"/>
  <c r="D478" i="268"/>
  <c r="D445" i="268"/>
  <c r="C482" i="268"/>
  <c r="E478" i="268"/>
  <c r="D450" i="268"/>
  <c r="D447" i="268"/>
  <c r="D482" i="268"/>
  <c r="C471" i="268"/>
  <c r="C158" i="268"/>
  <c r="D156" i="268"/>
  <c r="D153" i="268"/>
  <c r="E159" i="268"/>
  <c r="D158" i="268"/>
  <c r="E158" i="268"/>
  <c r="C170" i="268"/>
  <c r="E152" i="268"/>
  <c r="C153" i="268"/>
  <c r="D166" i="268"/>
  <c r="E162" i="268"/>
  <c r="E170" i="268"/>
  <c r="D170" i="268"/>
  <c r="C167" i="268"/>
  <c r="E166" i="268"/>
  <c r="C162" i="268"/>
  <c r="E163" i="268"/>
  <c r="D163" i="268"/>
  <c r="E160" i="268"/>
  <c r="C160" i="268"/>
  <c r="D157" i="268"/>
  <c r="C159" i="268"/>
  <c r="E156" i="268"/>
  <c r="E161" i="268"/>
  <c r="D160" i="268"/>
  <c r="C161" i="268"/>
  <c r="D159" i="268"/>
  <c r="E153" i="268"/>
  <c r="D152" i="268"/>
  <c r="C151" i="268"/>
  <c r="D452" i="268"/>
  <c r="E452" i="268"/>
  <c r="C450" i="268"/>
  <c r="D444" i="268"/>
  <c r="E445" i="268"/>
  <c r="C443" i="268"/>
  <c r="E444" i="268"/>
  <c r="C445" i="268"/>
  <c r="D446" i="268"/>
  <c r="E443" i="268"/>
  <c r="D481" i="268"/>
  <c r="C481" i="268"/>
  <c r="E481" i="268"/>
  <c r="C478" i="268"/>
  <c r="D477" i="268"/>
  <c r="E477" i="268"/>
  <c r="D473" i="268"/>
  <c r="E471" i="268"/>
  <c r="E473" i="268"/>
  <c r="C470" i="268"/>
  <c r="E469" i="268"/>
  <c r="C468" i="268"/>
  <c r="D468" i="268"/>
</calcChain>
</file>

<file path=xl/sharedStrings.xml><?xml version="1.0" encoding="utf-8"?>
<sst xmlns="http://schemas.openxmlformats.org/spreadsheetml/2006/main" count="7492" uniqueCount="901">
  <si>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</si>
  <si>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</si>
  <si>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</si>
  <si>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</si>
  <si>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</si>
  <si>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</si>
  <si>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</si>
  <si>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</si>
  <si>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</si>
  <si>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</si>
  <si>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</si>
  <si>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</si>
  <si>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</si>
  <si>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</si>
  <si>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</si>
  <si>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</si>
  <si>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</si>
  <si>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</si>
  <si>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</si>
  <si>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</si>
  <si>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</si>
  <si>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</si>
  <si>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</si>
  <si>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</si>
  <si>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</si>
  <si>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</si>
  <si>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</si>
  <si>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</si>
  <si>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</si>
  <si>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</si>
  <si>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</si>
  <si>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</si>
  <si>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</si>
  <si>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</si>
  <si>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</si>
  <si>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</si>
  <si>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</si>
  <si>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</si>
  <si>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</si>
  <si>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</si>
  <si>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</si>
  <si>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</si>
  <si>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</si>
  <si>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</si>
  <si>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</si>
  <si>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</si>
  <si>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</si>
  <si>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BARAJ DERECESİ</t>
  </si>
  <si>
    <t>EN İYİ DERECESİ</t>
  </si>
  <si>
    <t>400M-1-1</t>
  </si>
  <si>
    <t>400M-2-2</t>
  </si>
  <si>
    <t>400M-1-2</t>
  </si>
  <si>
    <t>400M-1-3</t>
  </si>
  <si>
    <t>400M-1-4</t>
  </si>
  <si>
    <t>400M-2-1</t>
  </si>
  <si>
    <t>400M-2-3</t>
  </si>
  <si>
    <t>400M-2-4</t>
  </si>
  <si>
    <t>400M-3-1</t>
  </si>
  <si>
    <t>400M-3-2</t>
  </si>
  <si>
    <t>400M-3-3</t>
  </si>
  <si>
    <t>400M-3-4</t>
  </si>
  <si>
    <t>400M-4-1</t>
  </si>
  <si>
    <t>400M-4-2</t>
  </si>
  <si>
    <t>400M-4-3</t>
  </si>
  <si>
    <t>400M-4-4</t>
  </si>
  <si>
    <t>400M-5-1</t>
  </si>
  <si>
    <t>400M-5-2</t>
  </si>
  <si>
    <t>400M-5-3</t>
  </si>
  <si>
    <t>400M-5-4</t>
  </si>
  <si>
    <t>UZUN</t>
  </si>
  <si>
    <t>YÜKSEK</t>
  </si>
  <si>
    <t>SIRIK</t>
  </si>
  <si>
    <t>GÜLLE</t>
  </si>
  <si>
    <t>1500M-1-1</t>
  </si>
  <si>
    <t>1500M-1-2</t>
  </si>
  <si>
    <t>1500M-1-3</t>
  </si>
  <si>
    <t>1500M-1-4</t>
  </si>
  <si>
    <t>1500M-1-5</t>
  </si>
  <si>
    <t>1500M-1-6</t>
  </si>
  <si>
    <t>1500M-2-1</t>
  </si>
  <si>
    <t>1500M-2-2</t>
  </si>
  <si>
    <t>1500M-2-3</t>
  </si>
  <si>
    <t>1500M-2-4</t>
  </si>
  <si>
    <t>1500M-2-5</t>
  </si>
  <si>
    <t>1500M-2-6</t>
  </si>
  <si>
    <t>1500M-3-1</t>
  </si>
  <si>
    <t>1500M-3-2</t>
  </si>
  <si>
    <t>1500M-3-3</t>
  </si>
  <si>
    <t>1500M-3-4</t>
  </si>
  <si>
    <t>1500M-3-5</t>
  </si>
  <si>
    <t>1500M-3-6</t>
  </si>
  <si>
    <t>800M-1-1</t>
  </si>
  <si>
    <t>800M-1-2</t>
  </si>
  <si>
    <t>800M-1-3</t>
  </si>
  <si>
    <t>800M-1-4</t>
  </si>
  <si>
    <t>800M-2-1</t>
  </si>
  <si>
    <t>800M-2-2</t>
  </si>
  <si>
    <t>800M-2-3</t>
  </si>
  <si>
    <t>800M-2-4</t>
  </si>
  <si>
    <t>800M-3-1</t>
  </si>
  <si>
    <t>800M-3-2</t>
  </si>
  <si>
    <t>800M-3-3</t>
  </si>
  <si>
    <t>800M-3-4</t>
  </si>
  <si>
    <t>Sırıkla Atlama</t>
  </si>
  <si>
    <t>400 Metre</t>
  </si>
  <si>
    <t>1500 Metre</t>
  </si>
  <si>
    <t>60 Metre Final</t>
  </si>
  <si>
    <t>Yüksek  Atlama</t>
  </si>
  <si>
    <t>Üç Adım Atlama</t>
  </si>
  <si>
    <t>800 Metre</t>
  </si>
  <si>
    <t>60 Metre Engelli Final</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</si>
  <si>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</si>
  <si>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</si>
  <si>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</si>
  <si>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</si>
  <si>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</si>
  <si>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</si>
  <si>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</si>
  <si>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</si>
  <si>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</si>
  <si>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</si>
  <si>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</si>
  <si>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</si>
  <si>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</si>
  <si>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</si>
  <si>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</si>
  <si>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</si>
  <si>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</si>
  <si>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</si>
  <si>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</si>
  <si>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</si>
  <si>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</si>
  <si>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</si>
  <si>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</si>
  <si>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</si>
  <si>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</si>
  <si>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</si>
  <si>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</si>
  <si>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</si>
  <si>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</si>
  <si>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</si>
  <si>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</si>
  <si>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</si>
  <si>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</si>
  <si>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</si>
  <si>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</si>
  <si>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</si>
  <si>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</si>
  <si>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</si>
  <si>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</si>
  <si>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</si>
  <si>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</si>
  <si>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</si>
  <si>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</si>
  <si>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</si>
  <si>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</si>
  <si>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</si>
  <si>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</si>
  <si>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</si>
  <si>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</si>
  <si>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</si>
  <si>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</si>
  <si>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</si>
  <si>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</si>
  <si>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</si>
  <si>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</si>
  <si>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</si>
  <si>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</si>
  <si>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</si>
  <si>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</si>
  <si>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</si>
  <si>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Yüksek-1</t>
  </si>
  <si>
    <t>Yüksek-2</t>
  </si>
  <si>
    <t>Yüksek-3</t>
  </si>
  <si>
    <t>Yüksek-4</t>
  </si>
  <si>
    <t>Yüksek-5</t>
  </si>
  <si>
    <t>Yüksek-6</t>
  </si>
  <si>
    <t>Yüksek-7</t>
  </si>
  <si>
    <t>Yüksek-8</t>
  </si>
  <si>
    <t>Yüksek-9</t>
  </si>
  <si>
    <t>Yüksek-10</t>
  </si>
  <si>
    <t>Yüksek-11</t>
  </si>
  <si>
    <t>Yüksek-12</t>
  </si>
  <si>
    <t>Yüksek-13</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</si>
  <si>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</si>
  <si>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</si>
  <si>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</si>
  <si>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</si>
  <si>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</si>
  <si>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</si>
  <si>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</si>
  <si>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</si>
  <si>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</si>
  <si>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</si>
  <si>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</si>
  <si>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</si>
  <si>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</si>
  <si>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</si>
  <si>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</si>
  <si>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</si>
  <si>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</si>
  <si>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</si>
  <si>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</si>
  <si>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</si>
  <si>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2000METRE YÜRÜYÜŞ</t>
  </si>
  <si>
    <t>2000M.YÜRÜYÜŞ</t>
  </si>
  <si>
    <t>TARİH</t>
  </si>
  <si>
    <t>SIRA</t>
  </si>
  <si>
    <t>ARA DERECE</t>
  </si>
  <si>
    <t>60M.ENG</t>
  </si>
  <si>
    <t>GTR : Türkiye Gençler Rekoru</t>
  </si>
  <si>
    <t>YTR : Türkiye Yıldızlar Rekoru</t>
  </si>
  <si>
    <t>Kulvar</t>
  </si>
  <si>
    <t>Uzun Atlama</t>
  </si>
  <si>
    <t>UZUN-1</t>
  </si>
  <si>
    <t>UZUN-2</t>
  </si>
  <si>
    <t>UZUN-3</t>
  </si>
  <si>
    <t>UZUN-4</t>
  </si>
  <si>
    <t>UZUN-5</t>
  </si>
  <si>
    <t>UZUN-6</t>
  </si>
  <si>
    <t>UZUN-7</t>
  </si>
  <si>
    <t>UZUN-8</t>
  </si>
  <si>
    <t>UZUN-9</t>
  </si>
  <si>
    <t>UZUN-10</t>
  </si>
  <si>
    <t>UZUN-11</t>
  </si>
  <si>
    <t>UZUN-12</t>
  </si>
  <si>
    <t>UZUN-13</t>
  </si>
  <si>
    <t>UZUN-14</t>
  </si>
  <si>
    <t>UZUN-20</t>
  </si>
  <si>
    <t>UZUN-21</t>
  </si>
  <si>
    <t>UZUN-22</t>
  </si>
  <si>
    <t>UZUN-23</t>
  </si>
  <si>
    <t>UZUN-24</t>
  </si>
  <si>
    <t>UZUN-25</t>
  </si>
  <si>
    <t>UZUN-26</t>
  </si>
  <si>
    <t>3000 Metre</t>
  </si>
  <si>
    <t>Halit KILIÇ  1:49.80</t>
  </si>
  <si>
    <t>7.04</t>
  </si>
  <si>
    <t>49.74</t>
  </si>
  <si>
    <t>1:55.30</t>
  </si>
  <si>
    <t>3:56.30</t>
  </si>
  <si>
    <t>8:45.30</t>
  </si>
  <si>
    <t>8.54</t>
  </si>
  <si>
    <t>22:55.00</t>
  </si>
  <si>
    <t>7.00</t>
  </si>
  <si>
    <t>15.00</t>
  </si>
  <si>
    <t>2.00</t>
  </si>
  <si>
    <t>4.40</t>
  </si>
  <si>
    <t xml:space="preserve">13.20 </t>
  </si>
  <si>
    <t>Erol MUTLUSOY  6.70</t>
  </si>
  <si>
    <t>Mesut YAVAŞ  8.09</t>
  </si>
  <si>
    <t>Metin DURMUŞOĞLU  2.24</t>
  </si>
  <si>
    <t>Ali Ekber KAYAŞ  46.91</t>
  </si>
  <si>
    <t>İlham Tanui Özbilen  3:34.76</t>
  </si>
  <si>
    <t>Ruhan IŞIM  5.70</t>
  </si>
  <si>
    <t>Polat Kemboi Arıkan  7:42.49</t>
  </si>
  <si>
    <t>Berk TUNA  16.48</t>
  </si>
  <si>
    <t>Hüseyin ATICI  19.50</t>
  </si>
  <si>
    <t>Mustafa GÜNEŞ 7.97</t>
  </si>
  <si>
    <t>Yaş Katagorisi</t>
  </si>
  <si>
    <t>1</t>
  </si>
  <si>
    <t>2</t>
  </si>
  <si>
    <t>3</t>
  </si>
  <si>
    <t>4</t>
  </si>
  <si>
    <t>5</t>
  </si>
  <si>
    <t>6</t>
  </si>
  <si>
    <t>7</t>
  </si>
  <si>
    <t>8</t>
  </si>
  <si>
    <t>9</t>
  </si>
  <si>
    <t>10</t>
  </si>
  <si>
    <t>3000M.Y.</t>
  </si>
  <si>
    <t>3000 Metre Yürüyüş</t>
  </si>
  <si>
    <t>200M</t>
  </si>
  <si>
    <t>200M-1-1</t>
  </si>
  <si>
    <t>200M-1-2</t>
  </si>
  <si>
    <t>200M-1-3</t>
  </si>
  <si>
    <t>200M-1-4</t>
  </si>
  <si>
    <t>200M-2-1</t>
  </si>
  <si>
    <t>200M-2-2</t>
  </si>
  <si>
    <t>200M-2-3</t>
  </si>
  <si>
    <t>200M-2-4</t>
  </si>
  <si>
    <t>200M-3-1</t>
  </si>
  <si>
    <t>200M-3-2</t>
  </si>
  <si>
    <t>200M-3-3</t>
  </si>
  <si>
    <t>200M-3-4</t>
  </si>
  <si>
    <t>200M-4-1</t>
  </si>
  <si>
    <t>200M-4-2</t>
  </si>
  <si>
    <t>200M-4-3</t>
  </si>
  <si>
    <t>200M-4-4</t>
  </si>
  <si>
    <t>200M-5-1</t>
  </si>
  <si>
    <t>200M-5-2</t>
  </si>
  <si>
    <t>200M-5-3</t>
  </si>
  <si>
    <t>200M-5-4</t>
  </si>
  <si>
    <t>200M-6-1</t>
  </si>
  <si>
    <t>200M-6-2</t>
  </si>
  <si>
    <t>200M-6-3</t>
  </si>
  <si>
    <t>200M-6-4</t>
  </si>
  <si>
    <t>200M-7-1</t>
  </si>
  <si>
    <t>200M-7-2</t>
  </si>
  <si>
    <t>200M-7-3</t>
  </si>
  <si>
    <t>200M-7-4</t>
  </si>
  <si>
    <t>200 Metre</t>
  </si>
  <si>
    <t>60 Metre Engelli</t>
  </si>
  <si>
    <t>UZUN-42</t>
  </si>
  <si>
    <t>MUSTAFA KARAKUŞ</t>
  </si>
  <si>
    <t>ÇETİN SARIGÜL</t>
  </si>
  <si>
    <t>ABDULLAH YAKIN</t>
  </si>
  <si>
    <t>SİNAN KİLİT</t>
  </si>
  <si>
    <t>SUAT ÖNER</t>
  </si>
  <si>
    <t>MUSTAFA KÜÇÜK</t>
  </si>
  <si>
    <t>SEFA TELLİ</t>
  </si>
  <si>
    <t>MUHAMMET KÖSE</t>
  </si>
  <si>
    <t>NURİ PARLAYAN</t>
  </si>
  <si>
    <t>BÜYÜK ERKEK</t>
  </si>
  <si>
    <t>100M</t>
  </si>
  <si>
    <t>B2</t>
  </si>
  <si>
    <t>B3</t>
  </si>
  <si>
    <t>B1</t>
  </si>
  <si>
    <t>GÖRME grubu</t>
  </si>
  <si>
    <t>100M-1-1</t>
  </si>
  <si>
    <t>100M-1-2</t>
  </si>
  <si>
    <t>100M-1-3</t>
  </si>
  <si>
    <t>100M-1-4</t>
  </si>
  <si>
    <t>100M-2-1</t>
  </si>
  <si>
    <t>100M-2-2</t>
  </si>
  <si>
    <t>100M-2-3</t>
  </si>
  <si>
    <t>100M-2-4</t>
  </si>
  <si>
    <t>Keskinlik</t>
  </si>
  <si>
    <t>100M-3-1</t>
  </si>
  <si>
    <t>100M-3-2</t>
  </si>
  <si>
    <t>100M-3-3</t>
  </si>
  <si>
    <t>100M-3-4</t>
  </si>
  <si>
    <t>100M-4-1</t>
  </si>
  <si>
    <t>100M-4-2</t>
  </si>
  <si>
    <t>100M-4-3</t>
  </si>
  <si>
    <t>100M-4-4</t>
  </si>
  <si>
    <t>100M-5-1</t>
  </si>
  <si>
    <t>100M-5-2</t>
  </si>
  <si>
    <t>100M-5-3</t>
  </si>
  <si>
    <t>100M-5-4</t>
  </si>
  <si>
    <t>100M-6-1</t>
  </si>
  <si>
    <t>100M-6-2</t>
  </si>
  <si>
    <t>100M-6-3</t>
  </si>
  <si>
    <t>100M-6-4</t>
  </si>
  <si>
    <t>100M-7-1</t>
  </si>
  <si>
    <t>100M-7-2</t>
  </si>
  <si>
    <t>100M-7-3</t>
  </si>
  <si>
    <t>100M-7-4</t>
  </si>
  <si>
    <t>8. SERİ</t>
  </si>
  <si>
    <t>100M-8-1</t>
  </si>
  <si>
    <t>100M-8-2</t>
  </si>
  <si>
    <t>100M-8-3</t>
  </si>
  <si>
    <t>100M-8-4</t>
  </si>
  <si>
    <t>100M-9-1</t>
  </si>
  <si>
    <t>100M-9-2</t>
  </si>
  <si>
    <t>100M-9-3</t>
  </si>
  <si>
    <t>100M-9-4</t>
  </si>
  <si>
    <t>9. SERİ</t>
  </si>
  <si>
    <t>100M-10-1</t>
  </si>
  <si>
    <t>100M-10-2</t>
  </si>
  <si>
    <t>100M-10-3</t>
  </si>
  <si>
    <t>100M-10-4</t>
  </si>
  <si>
    <t>10. SERİ</t>
  </si>
  <si>
    <t>100 Metre</t>
  </si>
  <si>
    <t>Büyük Erkekler</t>
  </si>
  <si>
    <t>Görme Engelliler Türkiye Şampiyonası</t>
  </si>
  <si>
    <t>Büyük Erkek</t>
  </si>
  <si>
    <t>FATİH BAYER</t>
  </si>
  <si>
    <t>İSMAİL AYDIN</t>
  </si>
  <si>
    <t>HÜSEYİN KORKMAZ</t>
  </si>
  <si>
    <t>CAHİT KARAKEÇİ</t>
  </si>
  <si>
    <t>Rüzgar :</t>
  </si>
  <si>
    <t>ADEM KARADENİZ</t>
  </si>
  <si>
    <t>OĞUZ AKBULUT</t>
  </si>
  <si>
    <t>SABRİ YILMAZ</t>
  </si>
  <si>
    <t>ÖZGÜR KOCA</t>
  </si>
  <si>
    <t>FATİH GÜNEY</t>
  </si>
  <si>
    <t>ABDULSAMET DALAK</t>
  </si>
  <si>
    <t>GÜLABİ VERGİLİ</t>
  </si>
  <si>
    <t>AYHAN KÖSE</t>
  </si>
  <si>
    <t>SALİH KARADENİZ</t>
  </si>
  <si>
    <t>FAHRETTİN ALBAY</t>
  </si>
  <si>
    <t>MAHMUT SELÇUK</t>
  </si>
  <si>
    <t>SİNAN BÜLENT ŞİMŞEK</t>
  </si>
  <si>
    <t>MESUT YURT</t>
  </si>
  <si>
    <t>ABDULVAHAP ARPACI</t>
  </si>
  <si>
    <t>AŞKIN ŞENTÜRK</t>
  </si>
  <si>
    <t>Gülle-30</t>
  </si>
  <si>
    <t>Gülle-31</t>
  </si>
  <si>
    <t>Gülle-32</t>
  </si>
  <si>
    <t>Gülle-33</t>
  </si>
  <si>
    <t>Gülle-34</t>
  </si>
  <si>
    <t>Gülle-35</t>
  </si>
  <si>
    <t>Gülle-36</t>
  </si>
  <si>
    <t>Gülle-37</t>
  </si>
  <si>
    <t>Gülle-38</t>
  </si>
  <si>
    <t>Gülle-39</t>
  </si>
  <si>
    <t>Gülle-40</t>
  </si>
  <si>
    <t>Gülle-41</t>
  </si>
  <si>
    <t>Ağırlık :</t>
  </si>
  <si>
    <t>7.260 Kg</t>
  </si>
  <si>
    <t>MURAT KILIÇ</t>
  </si>
  <si>
    <t>A  T  L  A  M  A  L  A  R</t>
  </si>
  <si>
    <t>YUSUF ÇALIŞ</t>
  </si>
  <si>
    <t>TURGUT UYSAL</t>
  </si>
  <si>
    <t>CİRİT</t>
  </si>
  <si>
    <t>EKREM MEYDAN</t>
  </si>
  <si>
    <t>ARMAĞAN BAYRAKTAR</t>
  </si>
  <si>
    <t>A  T  M  A  L  A  R</t>
  </si>
  <si>
    <t>200M-8-1</t>
  </si>
  <si>
    <t>200M-8-2</t>
  </si>
  <si>
    <t>200M-8-3</t>
  </si>
  <si>
    <t>200M-8-4</t>
  </si>
  <si>
    <t>7 SERİ</t>
  </si>
  <si>
    <t>5000 Metre</t>
  </si>
  <si>
    <t>5000M-1-1</t>
  </si>
  <si>
    <t>5000M-1-2</t>
  </si>
  <si>
    <t>5000M-1-3</t>
  </si>
  <si>
    <t>5000M-1-4</t>
  </si>
  <si>
    <t>5000M-1-5</t>
  </si>
  <si>
    <t>5000M-2-1</t>
  </si>
  <si>
    <t>5000M-2-2</t>
  </si>
  <si>
    <t>5000M-2-3</t>
  </si>
  <si>
    <t>5000M-2-4</t>
  </si>
  <si>
    <t>5000M-2-5</t>
  </si>
  <si>
    <t>5000M-2-6</t>
  </si>
  <si>
    <t>5000M-2-7</t>
  </si>
  <si>
    <t>5000M-2-8</t>
  </si>
  <si>
    <t>5000M-3-5</t>
  </si>
  <si>
    <t>5000M-3-6</t>
  </si>
  <si>
    <t>5000M-3-7</t>
  </si>
  <si>
    <t>5000M-3-8</t>
  </si>
  <si>
    <t>5000M</t>
  </si>
  <si>
    <t>5000M-2-9</t>
  </si>
  <si>
    <t>UZUN-27</t>
  </si>
  <si>
    <t>UZUN-28</t>
  </si>
  <si>
    <t>UZUN-29</t>
  </si>
  <si>
    <t>UZUN-30</t>
  </si>
  <si>
    <t>UZUN-31</t>
  </si>
  <si>
    <t>UZUN-32</t>
  </si>
  <si>
    <t>UZUN-33</t>
  </si>
  <si>
    <t>UZUN-34</t>
  </si>
  <si>
    <t>UZUN-35</t>
  </si>
  <si>
    <t>UZUN-36</t>
  </si>
  <si>
    <t>UZUN-37</t>
  </si>
  <si>
    <t>UZUN-40</t>
  </si>
  <si>
    <t>UZUN-41</t>
  </si>
  <si>
    <t>UZUN-43</t>
  </si>
  <si>
    <t>UZUN-44</t>
  </si>
  <si>
    <t>UZUN-45</t>
  </si>
  <si>
    <t>UZUN-46</t>
  </si>
  <si>
    <t>UZUN-47</t>
  </si>
  <si>
    <t>UZUN-48</t>
  </si>
  <si>
    <t>UZUN-49</t>
  </si>
  <si>
    <t>UZUN-50</t>
  </si>
  <si>
    <t>UZUN-51</t>
  </si>
  <si>
    <t>UZUN-52</t>
  </si>
  <si>
    <t>Uzun Atlama B3</t>
  </si>
  <si>
    <t>A  T L A M  A  L  A  R</t>
  </si>
  <si>
    <t>Uzun Atlama B1-B2</t>
  </si>
  <si>
    <t>Disk Atma B1-B2</t>
  </si>
  <si>
    <t>FEHMİ GÜLER</t>
  </si>
  <si>
    <t>DİSK</t>
  </si>
  <si>
    <t>DİSK-1</t>
  </si>
  <si>
    <t>DİSK-2</t>
  </si>
  <si>
    <t>DİSK-3</t>
  </si>
  <si>
    <t>DİSK-4</t>
  </si>
  <si>
    <t>DİSK-5</t>
  </si>
  <si>
    <t>DİSK-6</t>
  </si>
  <si>
    <t>DİSK-7</t>
  </si>
  <si>
    <t>DİSK-8</t>
  </si>
  <si>
    <t>DİSK-9</t>
  </si>
  <si>
    <t>DİSK-10</t>
  </si>
  <si>
    <t>DİSK-11</t>
  </si>
  <si>
    <t>DİSK-12</t>
  </si>
  <si>
    <t>DİSK-13</t>
  </si>
  <si>
    <t>DİSK-14</t>
  </si>
  <si>
    <t>DİSK-15</t>
  </si>
  <si>
    <t>DİSK-16</t>
  </si>
  <si>
    <t>DİSK-17</t>
  </si>
  <si>
    <t>DİSK-20</t>
  </si>
  <si>
    <t>Cirit Atma</t>
  </si>
  <si>
    <t>CİRİT-1</t>
  </si>
  <si>
    <t>CİRİT-2</t>
  </si>
  <si>
    <t>CİRİT-3</t>
  </si>
  <si>
    <t>CİRİT-4</t>
  </si>
  <si>
    <t>CİRİT-5</t>
  </si>
  <si>
    <t>CİRİT-6</t>
  </si>
  <si>
    <t>CİRİT-7</t>
  </si>
  <si>
    <t>CİRİT-8</t>
  </si>
  <si>
    <t>CİRİT-9</t>
  </si>
  <si>
    <t>CİRİT-10</t>
  </si>
  <si>
    <t>CİRİT-11</t>
  </si>
  <si>
    <t>CİRİT-20</t>
  </si>
  <si>
    <t>CİRİT-21</t>
  </si>
  <si>
    <t>CİRİT-22</t>
  </si>
  <si>
    <t>CİRİT-23</t>
  </si>
  <si>
    <t>CİRİT-24</t>
  </si>
  <si>
    <t>CİRİT-25</t>
  </si>
  <si>
    <t>CİRİT-26</t>
  </si>
  <si>
    <t>CİRİT-27</t>
  </si>
  <si>
    <t>CİRİT-28</t>
  </si>
  <si>
    <t>CİRİT-29</t>
  </si>
  <si>
    <t>CİRİT-30</t>
  </si>
  <si>
    <t>CİRİT-40</t>
  </si>
  <si>
    <t>CİRİT-41</t>
  </si>
  <si>
    <t>CİRİT-42</t>
  </si>
  <si>
    <t>CİRİT-43</t>
  </si>
  <si>
    <t>CİRİT-44</t>
  </si>
  <si>
    <t>CİRİT-45</t>
  </si>
  <si>
    <t>CİRİT-46</t>
  </si>
  <si>
    <t>CİRİT-47</t>
  </si>
  <si>
    <t>CİRİT-48</t>
  </si>
  <si>
    <t>CİRİT-49</t>
  </si>
  <si>
    <t>CİRİT-50</t>
  </si>
  <si>
    <t>CİRİT-51</t>
  </si>
  <si>
    <t>CİRİT-52</t>
  </si>
  <si>
    <t>İSTANBUL</t>
  </si>
  <si>
    <t>CELAL DOĞANBAŞ</t>
  </si>
  <si>
    <t>AMASYA-AFYONK.ENG.GENÇLİK VE SPOR KUL.</t>
  </si>
  <si>
    <t>ADEM GÜMÜŞAY</t>
  </si>
  <si>
    <t>ANKARA-DÜNYA ENG.EĞ.GENÇLİK SP.KULUBÜ</t>
  </si>
  <si>
    <t>NURİ ÖZTÜRK</t>
  </si>
  <si>
    <t>ANKARA-VATAN ENG.SPOR KULUBÜ</t>
  </si>
  <si>
    <t>FERHAT SOLMAZ</t>
  </si>
  <si>
    <t>BURSA-BURSA ALTINOKTA GÖR.ENG.SPOR KUL.</t>
  </si>
  <si>
    <t>MEHMET TUNÇ</t>
  </si>
  <si>
    <t>ATAKAN NALBANT</t>
  </si>
  <si>
    <t>BURSA-NİLÜFER BELEDİYESİ GÖRME ENGELLİLER SPOR KULÜBÜ</t>
  </si>
  <si>
    <t>HALİL CAN ÇOŞKUN</t>
  </si>
  <si>
    <t>DENİZLİ-DENİZLİ GÖR.ENG.EĞ.SPOR KUL.</t>
  </si>
  <si>
    <t>VEYSEL ÖZAY</t>
  </si>
  <si>
    <t>MEHMET CAN ÇAKAR</t>
  </si>
  <si>
    <t>DİYARBAKIR-DİYARBAKIR AN.MEZ.ENG.SP.KUL.</t>
  </si>
  <si>
    <t>MUSTAFA AVCI</t>
  </si>
  <si>
    <t>DİYARBAKIR-DİYARBAKIR GÖR.SPOR KULUBÜ</t>
  </si>
  <si>
    <t>KADİR TUNÇ</t>
  </si>
  <si>
    <t>GAZİANTEP-GAZİANTEP ENGELLİLER SPOR KULÜBÜ</t>
  </si>
  <si>
    <t>BURAK RAMAZAN ÇELİK</t>
  </si>
  <si>
    <t>İSTANBUL-ENGELSİZ AKADEMİ SPOR KULUBÜ</t>
  </si>
  <si>
    <t>BURAK BAŞAK</t>
  </si>
  <si>
    <t>İSTANBUL-TÜRKİYE GÖR.ENG.DER.SPOR KUL.</t>
  </si>
  <si>
    <t>SAİM ŞELİK</t>
  </si>
  <si>
    <t>YAVUZ TAN</t>
  </si>
  <si>
    <t>İZMİR-AVRASYA GÖR.ENG.SPOR KUL.DER.</t>
  </si>
  <si>
    <t>MUHAMMET ALEMDAR</t>
  </si>
  <si>
    <t>İZMİR-OLİMPİK GÖRME ENGELLİLER GENÇLİK SPOR KULÜBÜ</t>
  </si>
  <si>
    <t>MEHMET ÖZDEMİR</t>
  </si>
  <si>
    <t>MUĞLA-FETHİYE BELEDİYE SPOR KULUBÜ</t>
  </si>
  <si>
    <t>ANKARA</t>
  </si>
  <si>
    <t>HÜSEYİN AYDIN</t>
  </si>
  <si>
    <t>TRABZON</t>
  </si>
  <si>
    <t>HALİT BERKANT HACIHASAN</t>
  </si>
  <si>
    <t>ABDULLAH SELVİ</t>
  </si>
  <si>
    <t>İSTANBUL BAKIR KÖY G.ENG..SANAT SP.KLB.</t>
  </si>
  <si>
    <t>H.MURAT TOSUN</t>
  </si>
  <si>
    <t>BAŞKENT G.ENG.SP.KLB.</t>
  </si>
  <si>
    <t>NURETTİN AYDIN</t>
  </si>
  <si>
    <t>ADANA-SEYHAN BELSPOR KUL.DER.</t>
  </si>
  <si>
    <t>ABDURRAHİM ÖZ</t>
  </si>
  <si>
    <t>ANKARA-ANKARA ALTI NOKTA SPOR KUL.</t>
  </si>
  <si>
    <t>GÖKHAN ÇAM</t>
  </si>
  <si>
    <t>ANKARA-ANKARA GÖR.ENG.SPOR KUL.</t>
  </si>
  <si>
    <t>ANKARA-ÇANKAYA BEL.GÖR.ENG.SPOR KUL.</t>
  </si>
  <si>
    <t>HALİL KIRATLI</t>
  </si>
  <si>
    <t>ANKARA-GÖREN KALPLER TANDEM GENÇLİK EĞİTİM GESK</t>
  </si>
  <si>
    <t>EMRAH KARTAL</t>
  </si>
  <si>
    <t>ANKARA-YENİMAHLLE GÖR.ENG.SPOR KUL.</t>
  </si>
  <si>
    <t>VELİ ÜNAL</t>
  </si>
  <si>
    <t>ÖZNUR ÜNLÜÇİÇEK</t>
  </si>
  <si>
    <t>CİHAN DEMİR</t>
  </si>
  <si>
    <t>BURSA-TİMSAHLAR GÖR.ENG.GENÇ.VE SPOR KUL.DER</t>
  </si>
  <si>
    <t>selçuk KOZAK</t>
  </si>
  <si>
    <t>ÇANAKKALE-1915 Ç.Kale Sp.Klb.Der</t>
  </si>
  <si>
    <t>MUSTAFA TÜRKER</t>
  </si>
  <si>
    <t>FERAT ÇINAR</t>
  </si>
  <si>
    <t>MEHMET EMİN GÜLEN</t>
  </si>
  <si>
    <t>MUSTAFA ASLAN</t>
  </si>
  <si>
    <t>GAZİANTEP-DOLPHİN GENÇLİK VE SPOR KULÜBÜ</t>
  </si>
  <si>
    <t>SİNAN AVCI</t>
  </si>
  <si>
    <t>TANAY ÖZIŞIK</t>
  </si>
  <si>
    <t>İZMİR-İZMİR ÇAĞDAŞ GÖRMEYENLER SPOR KULÜBÜ</t>
  </si>
  <si>
    <t>BUĞRAHAN ÇAKMAK</t>
  </si>
  <si>
    <t>KAYSERİ-KAYSERİ GENÇ GÖRME ENGELLİLER SPOR KULÜBÜ</t>
  </si>
  <si>
    <t>BEKİR ULU</t>
  </si>
  <si>
    <t>KAYSERİ</t>
  </si>
  <si>
    <t>YUNUS EMRE ÇETİN</t>
  </si>
  <si>
    <t>ADANA-ADANA GÖR.EN.SPOR KUL.DER</t>
  </si>
  <si>
    <t>MASUM ÖZDEMİR</t>
  </si>
  <si>
    <t>ANTALYA-ANTALYA GÖRME ENG. SPOR KULUBÜ</t>
  </si>
  <si>
    <t>SAMET İNCE</t>
  </si>
  <si>
    <t>ANTALYA-ENGEL TAN.SPOR KULUBÜ</t>
  </si>
  <si>
    <t>TARIK KELEŞ</t>
  </si>
  <si>
    <t>MUHAMMET BİNGÖL</t>
  </si>
  <si>
    <t>SADIR KURAL</t>
  </si>
  <si>
    <t>SİNAN AKTAŞ</t>
  </si>
  <si>
    <t>ŞEREF DİLEK</t>
  </si>
  <si>
    <t>ARSLAN GÖKOĞLAN</t>
  </si>
  <si>
    <t>ERZURUM-YAKUTİYE ENG.SPOR KUL.</t>
  </si>
  <si>
    <t>FATİH YILDIZ</t>
  </si>
  <si>
    <t>METİN GENCER</t>
  </si>
  <si>
    <t>MUHAMMED ERSOY</t>
  </si>
  <si>
    <t>ENVER KALA</t>
  </si>
  <si>
    <t>MANİSA-MANİSA GÖRME ENGELLİLER SPOR KULÜBÜ</t>
  </si>
  <si>
    <t>MESUT MISIRCI</t>
  </si>
  <si>
    <t>SAMSUN-SAMSUN 1919 GÖR.ENG.GENÇLİK VE SPOR KUL</t>
  </si>
  <si>
    <t>11</t>
  </si>
  <si>
    <t>12</t>
  </si>
  <si>
    <t>13</t>
  </si>
  <si>
    <t>14</t>
  </si>
  <si>
    <t>15</t>
  </si>
  <si>
    <t>100M-11-1</t>
  </si>
  <si>
    <t>100M-11-2</t>
  </si>
  <si>
    <t>100M-11-3</t>
  </si>
  <si>
    <t>100M-11-4</t>
  </si>
  <si>
    <t>100M-12-1</t>
  </si>
  <si>
    <t>100M-12-2</t>
  </si>
  <si>
    <t>100M-12-3</t>
  </si>
  <si>
    <t>100M-12-4</t>
  </si>
  <si>
    <t>100M-13-1</t>
  </si>
  <si>
    <t>100M-13-2</t>
  </si>
  <si>
    <t>100M-13-3</t>
  </si>
  <si>
    <t>100M-13-4</t>
  </si>
  <si>
    <t>100M-13-5</t>
  </si>
  <si>
    <t>100M-13-6</t>
  </si>
  <si>
    <t>100M-13-7</t>
  </si>
  <si>
    <t>100M-13-8</t>
  </si>
  <si>
    <t>100M-14-1</t>
  </si>
  <si>
    <t>100M-14-2</t>
  </si>
  <si>
    <t>100M-14-3</t>
  </si>
  <si>
    <t>100M-14-4</t>
  </si>
  <si>
    <t>100M-14-5</t>
  </si>
  <si>
    <t>100M-14-6</t>
  </si>
  <si>
    <t>100M-14-7</t>
  </si>
  <si>
    <t>100M-14-8</t>
  </si>
  <si>
    <t>100M-15-1</t>
  </si>
  <si>
    <t>100M-15-2</t>
  </si>
  <si>
    <t>100M-15-3</t>
  </si>
  <si>
    <t>100M-15-4</t>
  </si>
  <si>
    <t>100M-15-5</t>
  </si>
  <si>
    <t>100M-15-6</t>
  </si>
  <si>
    <t>100M-15-7</t>
  </si>
  <si>
    <t>100M-15-8</t>
  </si>
  <si>
    <t>11. SERİ</t>
  </si>
  <si>
    <t>12. SERİ</t>
  </si>
  <si>
    <t>13. SERİ</t>
  </si>
  <si>
    <t>14. SERİ</t>
  </si>
  <si>
    <t>15. SERİ</t>
  </si>
  <si>
    <t>NUSRETDDİN GENÇ</t>
  </si>
  <si>
    <t>ORDU</t>
  </si>
  <si>
    <t>HASAN HÜSEYİN KAÇAR</t>
  </si>
  <si>
    <t>TAYFUN TEZCAN</t>
  </si>
  <si>
    <t>ÇANAKKALE-ÇANAKKALE ALTINOKTA KÖRLER SPOR KULUBÜ</t>
  </si>
  <si>
    <t>MUAMMER ACAR</t>
  </si>
  <si>
    <t>AKSARAY-SOMUNCU BABA ENG.SPOR KUL.DER.</t>
  </si>
  <si>
    <t>SADIK PARLA</t>
  </si>
  <si>
    <t>KONYA-MEVLANA ENGELLİLER SPOR KULÜBÜ</t>
  </si>
  <si>
    <t>SEBAHATTİN KASAPÇOPUR</t>
  </si>
  <si>
    <t>SEFER ÇETİN</t>
  </si>
  <si>
    <t>KONYA-KONYA GÖRME ENGELLİLER SPOR KULÜBÜ</t>
  </si>
  <si>
    <t>EMRE SELÇUK</t>
  </si>
  <si>
    <t>ANKARA-OSMANLI GÖRME ENGELLİLER SPOR KULÜBÜ</t>
  </si>
  <si>
    <t>MUSA SELLİ</t>
  </si>
  <si>
    <t>BAYRAM SEVİNÇ</t>
  </si>
  <si>
    <t>BURSA-GENÇ OSMANGAZİ GÖRME ENGELLİLER SPOR KULÜBÜ</t>
  </si>
  <si>
    <t>SİVAS-İBRAHİM GENEŞ GÖRME ENGELİLER SPOR KULÜBÜ</t>
  </si>
  <si>
    <t>HANİFİ AŞIĞ</t>
  </si>
  <si>
    <t>ANKARA-ANKARA AKTİF GENÇ SP.KULU</t>
  </si>
  <si>
    <t>HURŞİT DİKMEN</t>
  </si>
  <si>
    <t>SİVAS-SİVAS YİĞİDO GÖR.EN.SPOR KUL</t>
  </si>
  <si>
    <t>1500M-1-7</t>
  </si>
  <si>
    <t>1500M-1-8</t>
  </si>
  <si>
    <t>1500M-1-9</t>
  </si>
  <si>
    <t>1500M-1-10</t>
  </si>
  <si>
    <t>1500M-1-11</t>
  </si>
  <si>
    <t>1500M-1-12</t>
  </si>
  <si>
    <t>1500M-2-7</t>
  </si>
  <si>
    <t>1500M-2-8</t>
  </si>
  <si>
    <t>1500M-2-9</t>
  </si>
  <si>
    <t>1500M-2-10</t>
  </si>
  <si>
    <t>1500M-2-11</t>
  </si>
  <si>
    <t>1500M-2-12</t>
  </si>
  <si>
    <t>1500M-3-7</t>
  </si>
  <si>
    <t>1500M-3-8</t>
  </si>
  <si>
    <t>1500M-3-11</t>
  </si>
  <si>
    <t>1500M-3-12</t>
  </si>
  <si>
    <t>1500M-3-13</t>
  </si>
  <si>
    <t>1500M-3-14</t>
  </si>
  <si>
    <t>RAMAZAN ÇELİK</t>
  </si>
  <si>
    <t>AMASYA-AMASYA ENG.SPOR KULUBÜ</t>
  </si>
  <si>
    <t>İSTANBUL-İSTANBUL ALTINOKTA SPOR KULÜBÜ</t>
  </si>
  <si>
    <t>SALİH GÜLTEKİN</t>
  </si>
  <si>
    <t>KAYSERİ-KAYSERİ GENÇLİK HİZMETLERİ GÖRMEYENLER SPOR KULÜBÜ</t>
  </si>
  <si>
    <t>İBRAHİM YILDIZ</t>
  </si>
  <si>
    <t>RIDVAN TANHAN</t>
  </si>
  <si>
    <t>ERGÜN POYRAZ</t>
  </si>
  <si>
    <t>MUHAMMED MUSTAFA GELİN</t>
  </si>
  <si>
    <t>hacı mehmet bayraktaroğlu</t>
  </si>
  <si>
    <t>SAMSUN-SAMSUN 19 G. ENG.SPOR KUL.</t>
  </si>
  <si>
    <t>ALİ AKKILÇIK</t>
  </si>
  <si>
    <t>SAMSUN-SAMSUN GÖRME ENG.ENG.SPOR KUL</t>
  </si>
  <si>
    <t>ÜMİT SELÇUK</t>
  </si>
  <si>
    <t>SEBAHATTİN KES</t>
  </si>
  <si>
    <t>KAHRAMANMARAŞ-AKÇAKOYUNLU İDMAN YURDU SPOR KULÜBÜ</t>
  </si>
  <si>
    <t>DİNÇER KURNAZ</t>
  </si>
  <si>
    <t>KAHRAMANMARAŞ-KAHRAMANMARAŞ GENÇLİKGÜCÜ SPOR KULÜBÜ</t>
  </si>
  <si>
    <t>ENES KARADUMAN</t>
  </si>
  <si>
    <t>KAYSERİ-KAYSERİ GÖRME ENGELLİLER SPOR KULÜBÜ</t>
  </si>
  <si>
    <t>HAKAN ÇİRA</t>
  </si>
  <si>
    <t>TRABZON-TRABZON GÖR.ENG.SAN.SPOR KUL.DER</t>
  </si>
  <si>
    <t>200M-9-1</t>
  </si>
  <si>
    <t>200M-9-2</t>
  </si>
  <si>
    <t>200M-9-3</t>
  </si>
  <si>
    <t>200M-9-4</t>
  </si>
  <si>
    <t>200M-10-1</t>
  </si>
  <si>
    <t>200M-10-2</t>
  </si>
  <si>
    <t>200M-10-3</t>
  </si>
  <si>
    <t>200M-10-4</t>
  </si>
  <si>
    <t>200M-11-1</t>
  </si>
  <si>
    <t>200M-11-2</t>
  </si>
  <si>
    <t>200M-11-3</t>
  </si>
  <si>
    <t>200M-11-4</t>
  </si>
  <si>
    <t>200M-11-5</t>
  </si>
  <si>
    <t>200M-11-6</t>
  </si>
  <si>
    <t>200M-11-7</t>
  </si>
  <si>
    <t>200M-11-8</t>
  </si>
  <si>
    <t>200M-12-1</t>
  </si>
  <si>
    <t>200M-12-2</t>
  </si>
  <si>
    <t>200M-12-3</t>
  </si>
  <si>
    <t>200M-12-4</t>
  </si>
  <si>
    <t>200M-12-5</t>
  </si>
  <si>
    <t>200M-12-6</t>
  </si>
  <si>
    <t>200M-12-7</t>
  </si>
  <si>
    <t>200M-12-8</t>
  </si>
  <si>
    <t>ŞEHMUS ÇEVİK</t>
  </si>
  <si>
    <t>İSMAİL GÜLEÇ</t>
  </si>
  <si>
    <t>ADIYAMAN-ADIYAMAN GÖR.EN.SPOR KULUBÜ</t>
  </si>
  <si>
    <t>ERTUĞRUL URANLI</t>
  </si>
  <si>
    <t>ESKİŞEHİR-ESKİŞEHİR GÖRME ENGELLİLER SPOR KULÜBÜ</t>
  </si>
  <si>
    <t>400M-6-1</t>
  </si>
  <si>
    <t>400M-6-2</t>
  </si>
  <si>
    <t>400M-6-3</t>
  </si>
  <si>
    <t>400M-6-4</t>
  </si>
  <si>
    <t>400M-7-1</t>
  </si>
  <si>
    <t>400M-7-2</t>
  </si>
  <si>
    <t>400M-7-3</t>
  </si>
  <si>
    <t>400M-7-4</t>
  </si>
  <si>
    <t>400M-7-5</t>
  </si>
  <si>
    <t>400M-7-6</t>
  </si>
  <si>
    <t>400M-7-7</t>
  </si>
  <si>
    <t>400M-7-8</t>
  </si>
  <si>
    <t>400M-8-1</t>
  </si>
  <si>
    <t>400M-8-2</t>
  </si>
  <si>
    <t>400M-8-3</t>
  </si>
  <si>
    <t>400M-8-4</t>
  </si>
  <si>
    <t>400M-8-5</t>
  </si>
  <si>
    <t>400M-8-6</t>
  </si>
  <si>
    <t>400M-8-7</t>
  </si>
  <si>
    <t>400M-8-8</t>
  </si>
  <si>
    <t>SEDAR KOÇ</t>
  </si>
  <si>
    <t>800M-4-1</t>
  </si>
  <si>
    <t>800M-4-2</t>
  </si>
  <si>
    <t>800M-4-3</t>
  </si>
  <si>
    <t>800M-4-4</t>
  </si>
  <si>
    <t>800M-5-1</t>
  </si>
  <si>
    <t>800M-5-2</t>
  </si>
  <si>
    <t>800M-5-3</t>
  </si>
  <si>
    <t>800M-5-4</t>
  </si>
  <si>
    <t>800M-6-1</t>
  </si>
  <si>
    <t>800M-6-2</t>
  </si>
  <si>
    <t>800M-6-3</t>
  </si>
  <si>
    <t>800M-6-4</t>
  </si>
  <si>
    <t>800M-6-5</t>
  </si>
  <si>
    <t>800M-6-6</t>
  </si>
  <si>
    <t>800M-6-7</t>
  </si>
  <si>
    <t>800M-6-8</t>
  </si>
  <si>
    <t>800M-7-1</t>
  </si>
  <si>
    <t>800M-7-2</t>
  </si>
  <si>
    <t>800M-7-3</t>
  </si>
  <si>
    <t>800M-7-4</t>
  </si>
  <si>
    <t>800M-7-5</t>
  </si>
  <si>
    <t>800M-7-6</t>
  </si>
  <si>
    <t>800M-7-7</t>
  </si>
  <si>
    <t>800M-7-8</t>
  </si>
  <si>
    <t>AHMET KORU KESER</t>
  </si>
  <si>
    <t>SELAHATTİN ORALCAN</t>
  </si>
  <si>
    <t>ANKARA-ŞAFAK KOLEJİ SPOR KUL</t>
  </si>
  <si>
    <t>ABDULLAH AKSOY</t>
  </si>
  <si>
    <t>ŞEMSETTİN İSTER</t>
  </si>
  <si>
    <t>Samet Boztepe</t>
  </si>
  <si>
    <t>MEHMET ATILGAN</t>
  </si>
  <si>
    <t>MEHMET YILDIRIM</t>
  </si>
  <si>
    <t>HÜSEYİN CİHAT UYANIKOĞLU</t>
  </si>
  <si>
    <t>ALİ DEMİRCİ</t>
  </si>
  <si>
    <t>ALİ GENÇ</t>
  </si>
  <si>
    <t>MEHMET ŞİMŞEK</t>
  </si>
  <si>
    <t>MURAT MALGAZ</t>
  </si>
  <si>
    <t>HAMİT YILMAZ</t>
  </si>
  <si>
    <t>YASİN ÇINAR</t>
  </si>
  <si>
    <t>MALATYA</t>
  </si>
  <si>
    <t>ELAZIĞ-ELAZIĞ HARPUT GÖR.ENG.SPOR KUL.</t>
  </si>
  <si>
    <t>KOCAELİ-KOCAELİ HÜRGÖR SPOR KULÜBÜ DERNEĞİ</t>
  </si>
  <si>
    <t>BURAK AYDIN</t>
  </si>
  <si>
    <t>SİVAS-SİVAS ENG.SPOR KUL.</t>
  </si>
  <si>
    <t>ABUZER KARADAĞ</t>
  </si>
  <si>
    <t>CİRİT-12</t>
  </si>
  <si>
    <t>CİRİT-13</t>
  </si>
  <si>
    <t>CİRİT-14</t>
  </si>
  <si>
    <t>AFYONKARAHİSAR-AFYONK.ENG.GENÇLİK VE SPOR KUL.</t>
  </si>
  <si>
    <t>ERKAN ÖZTÜRK</t>
  </si>
  <si>
    <t>AYHAN ŞÖLEN</t>
  </si>
  <si>
    <t>KEMAL CAN TIRIKLI</t>
  </si>
  <si>
    <t>GAZİANTEP-MİTAT ENÇ KÖRLER SPOR KULÜBÜ</t>
  </si>
  <si>
    <t>ORDU-ORDUSPOR GÖRME ENGELLİLER DERNEĞİ</t>
  </si>
  <si>
    <t>SAKARYA-SAKARYA GÖRME ENGELLİLER SPOR KULÜBÜ</t>
  </si>
  <si>
    <t>TOKAT-ERBAA BELEDİYESİ SPOR KULÜBÜ DERNEĞİ</t>
  </si>
  <si>
    <t>AYHAN GÜRSOY</t>
  </si>
  <si>
    <t>GÖKHAN TERLETME</t>
  </si>
  <si>
    <t>ANKARA-GALİP ENGELLİLER SPOR KULÜBÜ</t>
  </si>
  <si>
    <t>ENİS FURKAN AYDIN</t>
  </si>
  <si>
    <t>AHMET OKTAY</t>
  </si>
  <si>
    <t>ONUR TAŞTAN</t>
  </si>
  <si>
    <t>İZMİR-İZMİR BÜYÜKŞEHİR BELEDİYESİ GENÇLİK VE SPOR KULÜBÜ</t>
  </si>
  <si>
    <t>RECEP NURETTİN BAŞYİĞİT</t>
  </si>
  <si>
    <t>MANİSA-MANİSA SPİL ENGELLİLER SPOR KULÜBÜ</t>
  </si>
  <si>
    <t>DİSK-18</t>
  </si>
  <si>
    <t>DİSK-19</t>
  </si>
  <si>
    <t>DİSK-40</t>
  </si>
  <si>
    <t>DİSK-41</t>
  </si>
  <si>
    <t>DİSK-42</t>
  </si>
  <si>
    <t>DİSK-43</t>
  </si>
  <si>
    <t>DİSK-44</t>
  </si>
  <si>
    <t>DİSK-45</t>
  </si>
  <si>
    <t>ÖMER YÜKSEL</t>
  </si>
  <si>
    <t>ANKARA-ANKARA YILDIZ GÖR.ENG.SPOR KUL.</t>
  </si>
  <si>
    <t>HÜSEYİN ÇIRAKOĞLU</t>
  </si>
  <si>
    <t>İZZET AKBAŞ</t>
  </si>
  <si>
    <t>BEKİR AYDOĞMUŞ</t>
  </si>
  <si>
    <t>UŞAK-ULAK ENG.GENÇLİK VE SPOR KUL.</t>
  </si>
  <si>
    <t>ADIYAMAN-ADANA GÖR.EN.SPOR KUL.DER</t>
  </si>
  <si>
    <t>Gülle-42</t>
  </si>
  <si>
    <t>Gülle-43</t>
  </si>
  <si>
    <t>Gülle-44</t>
  </si>
  <si>
    <t>Gülle-45</t>
  </si>
  <si>
    <t>Gülle-46</t>
  </si>
  <si>
    <t>Gülle-47</t>
  </si>
  <si>
    <t>Gülle-48</t>
  </si>
  <si>
    <t>Gülle-49</t>
  </si>
  <si>
    <t>Gülle-50</t>
  </si>
  <si>
    <t>10.03.1219</t>
  </si>
  <si>
    <t>ALİ CANER ALPASLAN</t>
  </si>
  <si>
    <t>AZİZ MURİZAT CENG</t>
  </si>
  <si>
    <t>İZMİR-DOĞALİFE GÖRME EN.SPOR KUL</t>
  </si>
  <si>
    <t>MURAT ÇALIK</t>
  </si>
  <si>
    <t>KOCAELİ-KOCAELİ GÖRME ENGELLİLER SPOR KULÜBÜ</t>
  </si>
  <si>
    <t>ALPER ÇETİNKAYA</t>
  </si>
  <si>
    <t>UZUN-53</t>
  </si>
  <si>
    <t>UZUN-54</t>
  </si>
  <si>
    <t>UZUN-55</t>
  </si>
  <si>
    <t>Yüksek-14</t>
  </si>
  <si>
    <t>Yüksek-15</t>
  </si>
  <si>
    <t>Yüksek-16</t>
  </si>
  <si>
    <t>İzmir</t>
  </si>
  <si>
    <t>5-6 Nisan 2017</t>
  </si>
  <si>
    <t>Türkiye Görme Engelliler Spor Federasyonu
İzmir Atletizm İl Temsilciliği</t>
  </si>
  <si>
    <t>TAYFUN KUŞ</t>
  </si>
  <si>
    <t>ENGELSİZ AKADEMİ SPOR KULÜBÜ</t>
  </si>
  <si>
    <t>HAYATİ MÜNÜKLÜ</t>
  </si>
  <si>
    <t>X</t>
  </si>
  <si>
    <t>DNS</t>
  </si>
  <si>
    <t>-</t>
  </si>
  <si>
    <t>NM</t>
  </si>
  <si>
    <t>r</t>
  </si>
  <si>
    <t>O</t>
  </si>
  <si>
    <t>DİSK-30</t>
  </si>
  <si>
    <t>DİSK-31</t>
  </si>
  <si>
    <t>DİSK-32</t>
  </si>
  <si>
    <t>DİSK-33</t>
  </si>
  <si>
    <t>DİSK-34</t>
  </si>
  <si>
    <t>DİSK-35</t>
  </si>
  <si>
    <t>DİSK-36</t>
  </si>
  <si>
    <t>DİSK-37</t>
  </si>
  <si>
    <t>DİSK-38</t>
  </si>
  <si>
    <t>DİSK-39</t>
  </si>
  <si>
    <t>DQ 163/3</t>
  </si>
  <si>
    <t>4X100 Metre BAYRAK</t>
  </si>
  <si>
    <t>B3
B1
B2
B2</t>
  </si>
  <si>
    <t>MUSTAFA KÜÇÜK
ATAKAN NALBANT
İBRAHİM YILDIZ
SUAT ÖNER</t>
  </si>
  <si>
    <t>NÜLİFER BELEDİYESİ GÖRME ENGELLİLER SPOR KULÜBÜ</t>
  </si>
  <si>
    <t>B2
B3
B1
B2</t>
  </si>
  <si>
    <t>TAYFUN KUŞ
YUSUF ÇALIŞ
BURAK RAMAZAN ÇELİK
SİNAN AVCI</t>
  </si>
  <si>
    <t>B1
B1
B1
B2</t>
  </si>
  <si>
    <t>ALİ DEMİRTEPE
TUNAHAN KOZA
MEHMET AKTAŞ
MUSTAFA ESER</t>
  </si>
  <si>
    <t>KONYA-MEVLANA ENGELLİLER SPOR KULÜBÜ DERNEĞİ</t>
  </si>
  <si>
    <t>B1
B2
B2
B3</t>
  </si>
  <si>
    <t>MEHMET CAN ÇAKAR
M.EMİN GÜLEN
FERHAT ÇINAR
MUHAMMET BİNGÖL</t>
  </si>
  <si>
    <t>DİYARBAKIR ANADOLU MEZOPOTAMYA ENGELLİLER SPOR KULÜBÜ</t>
  </si>
  <si>
    <t>B1
B1
B2
B3</t>
  </si>
  <si>
    <t>HALİL CAN COŞKUN
VEYSEL ÖZAY
MUSTAFA TÜRKER
HÜSEYİN DURMAZ</t>
  </si>
  <si>
    <t>DENİZLİ-GÖRME ENGELLİLER EĞİTİM VE SPOR KULÜBÜ</t>
  </si>
  <si>
    <t>DNF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</si>
</sst>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u/>
      <sz val="14"/>
      <color rgb="FFFF0000"/>
      <name val="Cambria"/>
      <family val="1"/>
      <charset val="162"/>
      <scheme val="major"/>
    </font>
    <font>
      <b/>
      <sz val="12"/>
      <color theme="3" tint="0.59999389629810485"/>
      <name val="Cambria"/>
      <family val="1"/>
      <charset val="162"/>
      <scheme val="maj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47" fillId="0" borderId="0" xfId="36" applyFont="1" applyFill="1"/>
    <xf numFmtId="14" fontId="57" fillId="0" borderId="11" xfId="36" applyNumberFormat="1"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60" fillId="0" borderId="11" xfId="36" applyNumberFormat="1" applyFont="1" applyFill="1" applyBorder="1" applyAlignment="1">
      <alignment horizontal="center" vertical="center"/>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0" fontId="71" fillId="27" borderId="0" xfId="0" applyFont="1" applyFill="1" applyAlignment="1">
      <alignment horizontal="center" vertical="center"/>
    </xf>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66" fontId="65" fillId="24" borderId="24" xfId="36" applyNumberFormat="1" applyFont="1" applyFill="1" applyBorder="1" applyAlignment="1" applyProtection="1">
      <alignment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101" fillId="36" borderId="25" xfId="0" applyNumberFormat="1" applyFont="1" applyFill="1" applyBorder="1" applyAlignment="1">
      <alignment horizontal="center" vertical="center" wrapText="1"/>
    </xf>
    <xf numFmtId="49" fontId="98"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2" fillId="0" borderId="11" xfId="36" applyNumberFormat="1" applyFont="1" applyFill="1" applyBorder="1" applyAlignment="1" applyProtection="1">
      <alignment horizontal="center" vertical="center" wrapText="1"/>
      <protection locked="0"/>
    </xf>
    <xf numFmtId="0" fontId="92" fillId="0" borderId="11" xfId="36" applyFont="1" applyFill="1" applyBorder="1" applyAlignment="1" applyProtection="1">
      <alignment vertical="center" wrapText="1"/>
      <protection locked="0"/>
    </xf>
    <xf numFmtId="167" fontId="92" fillId="0" borderId="11" xfId="36" applyNumberFormat="1" applyFont="1" applyFill="1" applyBorder="1" applyAlignment="1" applyProtection="1">
      <alignment horizontal="center" vertical="center" wrapText="1"/>
      <protection locked="0"/>
    </xf>
    <xf numFmtId="49" fontId="92" fillId="0" borderId="11" xfId="36" applyNumberFormat="1" applyFont="1" applyFill="1" applyBorder="1" applyAlignment="1" applyProtection="1">
      <alignment horizontal="center" vertical="center" wrapText="1"/>
      <protection locked="0"/>
    </xf>
    <xf numFmtId="1" fontId="92"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30" fillId="0" borderId="0" xfId="36" applyFont="1" applyFill="1" applyAlignment="1" applyProtection="1">
      <alignment horizontal="center" wrapText="1"/>
      <protection locked="0"/>
    </xf>
    <xf numFmtId="0" fontId="59" fillId="29" borderId="12" xfId="36" applyFont="1" applyFill="1" applyBorder="1" applyAlignment="1" applyProtection="1">
      <alignment horizontal="right" vertical="center" wrapText="1"/>
      <protection locked="0"/>
    </xf>
    <xf numFmtId="0" fontId="59" fillId="29" borderId="10" xfId="36"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169" fontId="60" fillId="0" borderId="11" xfId="36" applyNumberFormat="1" applyFont="1" applyFill="1" applyBorder="1" applyAlignment="1">
      <alignment horizontal="center" vertical="center"/>
    </xf>
    <xf numFmtId="0" fontId="53"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0" fontId="23" fillId="39" borderId="11" xfId="36" applyFont="1" applyFill="1" applyBorder="1" applyAlignment="1" applyProtection="1">
      <alignment horizontal="center" vertical="center" wrapText="1"/>
      <protection locked="0"/>
    </xf>
    <xf numFmtId="0" fontId="76" fillId="39" borderId="11" xfId="36" applyFont="1" applyFill="1" applyBorder="1" applyAlignment="1" applyProtection="1">
      <alignment horizontal="center" vertical="center" wrapText="1"/>
      <protection hidden="1"/>
    </xf>
    <xf numFmtId="14" fontId="92" fillId="39" borderId="11" xfId="36" applyNumberFormat="1" applyFont="1" applyFill="1" applyBorder="1" applyAlignment="1" applyProtection="1">
      <alignment horizontal="center" vertical="center" wrapText="1"/>
      <protection locked="0"/>
    </xf>
    <xf numFmtId="0" fontId="92" fillId="39" borderId="11" xfId="36" applyFont="1" applyFill="1" applyBorder="1" applyAlignment="1" applyProtection="1">
      <alignment vertical="center" wrapText="1"/>
      <protection locked="0"/>
    </xf>
    <xf numFmtId="0" fontId="92" fillId="39" borderId="11" xfId="36" applyFont="1" applyFill="1" applyBorder="1" applyAlignment="1" applyProtection="1">
      <alignment horizontal="center" vertical="center" wrapText="1"/>
      <protection locked="0"/>
    </xf>
    <xf numFmtId="167" fontId="92" fillId="39" borderId="11" xfId="36" applyNumberFormat="1" applyFont="1" applyFill="1" applyBorder="1" applyAlignment="1" applyProtection="1">
      <alignment horizontal="center" vertical="center" wrapText="1"/>
      <protection locked="0"/>
    </xf>
    <xf numFmtId="49" fontId="92" fillId="39" borderId="11" xfId="36" applyNumberFormat="1" applyFont="1" applyFill="1" applyBorder="1" applyAlignment="1" applyProtection="1">
      <alignment horizontal="center" vertical="center" wrapText="1"/>
      <protection locked="0"/>
    </xf>
    <xf numFmtId="1" fontId="92" fillId="39" borderId="11" xfId="36" applyNumberFormat="1" applyFont="1" applyFill="1" applyBorder="1" applyAlignment="1" applyProtection="1">
      <alignment horizontal="center" vertical="center" wrapText="1"/>
      <protection locked="0"/>
    </xf>
    <xf numFmtId="0" fontId="27" fillId="39" borderId="0" xfId="36" applyFont="1" applyFill="1" applyAlignment="1" applyProtection="1">
      <alignment vertical="center" wrapText="1"/>
      <protection locked="0"/>
    </xf>
    <xf numFmtId="164" fontId="96" fillId="29" borderId="12" xfId="36" applyNumberFormat="1" applyFont="1" applyFill="1" applyBorder="1" applyAlignment="1" applyProtection="1">
      <alignment horizontal="left" vertical="center" wrapText="1"/>
      <protection locked="0"/>
    </xf>
    <xf numFmtId="0" fontId="23" fillId="40" borderId="11" xfId="36" applyFont="1" applyFill="1" applyBorder="1" applyAlignment="1" applyProtection="1">
      <alignment horizontal="center" vertical="center" wrapText="1"/>
      <protection locked="0"/>
    </xf>
    <xf numFmtId="0" fontId="76" fillId="40" borderId="11" xfId="36" applyFont="1" applyFill="1" applyBorder="1" applyAlignment="1" applyProtection="1">
      <alignment horizontal="center" vertical="center" wrapText="1"/>
      <protection hidden="1"/>
    </xf>
    <xf numFmtId="14" fontId="92" fillId="40" borderId="11" xfId="36" applyNumberFormat="1" applyFont="1" applyFill="1" applyBorder="1" applyAlignment="1" applyProtection="1">
      <alignment horizontal="center" vertical="center" wrapText="1"/>
      <protection locked="0"/>
    </xf>
    <xf numFmtId="0" fontId="92" fillId="40" borderId="11" xfId="36" applyFont="1" applyFill="1" applyBorder="1" applyAlignment="1" applyProtection="1">
      <alignment vertical="center" wrapText="1"/>
      <protection locked="0"/>
    </xf>
    <xf numFmtId="0" fontId="92" fillId="40" borderId="11" xfId="36" applyFont="1" applyFill="1" applyBorder="1" applyAlignment="1" applyProtection="1">
      <alignment horizontal="center" vertical="center" wrapText="1"/>
      <protection locked="0"/>
    </xf>
    <xf numFmtId="167" fontId="92" fillId="40" borderId="11" xfId="36" applyNumberFormat="1" applyFont="1" applyFill="1" applyBorder="1" applyAlignment="1" applyProtection="1">
      <alignment horizontal="center" vertical="center" wrapText="1"/>
      <protection locked="0"/>
    </xf>
    <xf numFmtId="49" fontId="92" fillId="40" borderId="11" xfId="36" applyNumberFormat="1" applyFont="1" applyFill="1" applyBorder="1" applyAlignment="1" applyProtection="1">
      <alignment horizontal="center" vertical="center" wrapText="1"/>
      <protection locked="0"/>
    </xf>
    <xf numFmtId="1" fontId="92" fillId="40" borderId="11" xfId="36" applyNumberFormat="1" applyFont="1" applyFill="1" applyBorder="1" applyAlignment="1" applyProtection="1">
      <alignment horizontal="center" vertical="center" wrapText="1"/>
      <protection locked="0"/>
    </xf>
    <xf numFmtId="0" fontId="27" fillId="40" borderId="0" xfId="36" applyFont="1" applyFill="1" applyAlignment="1" applyProtection="1">
      <alignment vertical="center" wrapText="1"/>
      <protection locked="0"/>
    </xf>
    <xf numFmtId="0" fontId="74" fillId="33" borderId="39" xfId="36" applyFont="1" applyFill="1" applyBorder="1" applyAlignment="1">
      <alignment vertical="center"/>
    </xf>
    <xf numFmtId="0" fontId="74" fillId="33" borderId="23" xfId="36" applyFont="1" applyFill="1" applyBorder="1" applyAlignment="1">
      <alignment vertical="center"/>
    </xf>
    <xf numFmtId="0" fontId="23" fillId="41" borderId="11" xfId="36" applyFont="1" applyFill="1" applyBorder="1" applyAlignment="1" applyProtection="1">
      <alignment horizontal="center" vertical="center" wrapText="1"/>
      <protection locked="0"/>
    </xf>
    <xf numFmtId="0" fontId="76" fillId="41" borderId="11" xfId="36" applyFont="1" applyFill="1" applyBorder="1" applyAlignment="1" applyProtection="1">
      <alignment horizontal="center" vertical="center" wrapText="1"/>
      <protection hidden="1"/>
    </xf>
    <xf numFmtId="14" fontId="92" fillId="41" borderId="11" xfId="36" applyNumberFormat="1" applyFont="1" applyFill="1" applyBorder="1" applyAlignment="1" applyProtection="1">
      <alignment horizontal="center" vertical="center" wrapText="1"/>
      <protection locked="0"/>
    </xf>
    <xf numFmtId="0" fontId="92" fillId="41" borderId="11" xfId="36" applyFont="1" applyFill="1" applyBorder="1" applyAlignment="1" applyProtection="1">
      <alignment vertical="center" wrapText="1"/>
      <protection locked="0"/>
    </xf>
    <xf numFmtId="0" fontId="92" fillId="41" borderId="11" xfId="36" applyFont="1" applyFill="1" applyBorder="1" applyAlignment="1" applyProtection="1">
      <alignment horizontal="center" vertical="center" wrapText="1"/>
      <protection locked="0"/>
    </xf>
    <xf numFmtId="167" fontId="92" fillId="41" borderId="11" xfId="36" applyNumberFormat="1" applyFont="1" applyFill="1" applyBorder="1" applyAlignment="1" applyProtection="1">
      <alignment horizontal="center" vertical="center" wrapText="1"/>
      <protection locked="0"/>
    </xf>
    <xf numFmtId="49" fontId="92" fillId="41" borderId="11" xfId="36" applyNumberFormat="1" applyFont="1" applyFill="1" applyBorder="1" applyAlignment="1" applyProtection="1">
      <alignment horizontal="center" vertical="center" wrapText="1"/>
      <protection locked="0"/>
    </xf>
    <xf numFmtId="1" fontId="92" fillId="41" borderId="11" xfId="36" applyNumberFormat="1" applyFont="1" applyFill="1" applyBorder="1" applyAlignment="1" applyProtection="1">
      <alignment horizontal="center" vertical="center" wrapText="1"/>
      <protection locked="0"/>
    </xf>
    <xf numFmtId="0" fontId="27" fillId="41" borderId="0" xfId="36" applyFont="1" applyFill="1" applyAlignment="1" applyProtection="1">
      <alignment vertical="center" wrapText="1"/>
      <protection locked="0"/>
    </xf>
    <xf numFmtId="0" fontId="27" fillId="41" borderId="0" xfId="36" applyFont="1" applyFill="1" applyAlignment="1" applyProtection="1">
      <alignment wrapText="1"/>
      <protection locked="0"/>
    </xf>
    <xf numFmtId="168" fontId="92" fillId="41" borderId="11" xfId="36" applyNumberFormat="1" applyFont="1" applyFill="1" applyBorder="1" applyAlignment="1" applyProtection="1">
      <alignment horizontal="center" vertical="center" wrapText="1"/>
      <protection locked="0"/>
    </xf>
    <xf numFmtId="3" fontId="88" fillId="29" borderId="12" xfId="36" applyNumberFormat="1" applyFont="1" applyFill="1" applyBorder="1" applyAlignment="1" applyProtection="1">
      <alignment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70" fontId="53" fillId="0" borderId="11" xfId="36" applyNumberFormat="1" applyFont="1" applyFill="1" applyBorder="1" applyAlignment="1">
      <alignment horizontal="center" vertical="center"/>
    </xf>
    <xf numFmtId="0" fontId="120" fillId="33" borderId="23" xfId="36" applyFont="1" applyFill="1" applyBorder="1" applyAlignment="1">
      <alignment horizontal="left" vertical="center"/>
    </xf>
    <xf numFmtId="0" fontId="120" fillId="33" borderId="40" xfId="36" applyFont="1" applyFill="1" applyBorder="1" applyAlignment="1">
      <alignment horizontal="left" vertical="center"/>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0" fontId="92" fillId="39" borderId="11" xfId="36" applyFont="1" applyFill="1" applyBorder="1" applyAlignment="1" applyProtection="1">
      <alignment horizontal="left" vertical="center" wrapText="1"/>
      <protection locked="0"/>
    </xf>
    <xf numFmtId="0" fontId="92" fillId="40" borderId="11" xfId="36" applyFont="1" applyFill="1" applyBorder="1" applyAlignment="1" applyProtection="1">
      <alignment horizontal="left" vertical="center" wrapText="1"/>
      <protection locked="0"/>
    </xf>
    <xf numFmtId="0" fontId="92" fillId="41" borderId="11" xfId="36" applyFont="1" applyFill="1" applyBorder="1" applyAlignment="1" applyProtection="1">
      <alignment horizontal="left" vertical="center" wrapText="1"/>
      <protection locked="0"/>
    </xf>
    <xf numFmtId="0" fontId="92" fillId="0" borderId="11" xfId="36" applyFont="1" applyFill="1" applyBorder="1" applyAlignment="1" applyProtection="1">
      <alignment horizontal="left" vertical="center" wrapText="1"/>
      <protection locked="0"/>
    </xf>
    <xf numFmtId="0" fontId="27" fillId="0" borderId="0" xfId="36" applyFont="1" applyFill="1" applyAlignment="1" applyProtection="1">
      <alignment horizontal="left" wrapText="1"/>
      <protection locked="0"/>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0" fontId="53" fillId="0" borderId="0" xfId="36" applyNumberFormat="1" applyFont="1" applyFill="1" applyBorder="1" applyAlignment="1">
      <alignment horizontal="left" vertical="center" wrapText="1"/>
    </xf>
    <xf numFmtId="167" fontId="53" fillId="0" borderId="0" xfId="36" applyNumberFormat="1" applyFont="1" applyFill="1" applyBorder="1" applyAlignment="1">
      <alignment horizontal="center" vertical="center"/>
    </xf>
    <xf numFmtId="169" fontId="45" fillId="42" borderId="11" xfId="36" applyNumberFormat="1"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0" fontId="53" fillId="0" borderId="11" xfId="36" applyNumberFormat="1" applyFont="1" applyFill="1" applyBorder="1" applyAlignment="1">
      <alignment horizontal="center" vertical="center" wrapText="1"/>
    </xf>
    <xf numFmtId="14" fontId="60" fillId="0" borderId="11" xfId="36" applyNumberFormat="1" applyFont="1" applyFill="1" applyBorder="1" applyAlignment="1">
      <alignment horizontal="center" vertical="center" wrapText="1"/>
    </xf>
    <xf numFmtId="168" fontId="60" fillId="0" borderId="11" xfId="36" applyNumberFormat="1" applyFont="1" applyFill="1" applyBorder="1" applyAlignment="1">
      <alignment horizontal="center" vertical="center" wrapText="1"/>
    </xf>
    <xf numFmtId="169" fontId="60" fillId="0" borderId="11" xfId="36" applyNumberFormat="1" applyFont="1" applyFill="1" applyBorder="1" applyAlignment="1">
      <alignment horizontal="center" vertical="center" wrapText="1"/>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106" fillId="29" borderId="26" xfId="0" applyNumberFormat="1" applyFont="1" applyFill="1" applyBorder="1" applyAlignment="1">
      <alignment horizontal="center" vertical="center"/>
    </xf>
    <xf numFmtId="164" fontId="106" fillId="29" borderId="27" xfId="0" applyNumberFormat="1" applyFont="1" applyFill="1" applyBorder="1" applyAlignment="1">
      <alignment horizontal="center" vertical="center"/>
    </xf>
    <xf numFmtId="164" fontId="106"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104" fillId="36" borderId="33" xfId="0" applyNumberFormat="1" applyFont="1" applyFill="1" applyBorder="1" applyAlignment="1">
      <alignment horizontal="right" vertical="center"/>
    </xf>
    <xf numFmtId="164" fontId="104" fillId="36" borderId="34" xfId="0" applyNumberFormat="1" applyFont="1" applyFill="1" applyBorder="1" applyAlignment="1">
      <alignment horizontal="right" vertical="center"/>
    </xf>
    <xf numFmtId="164" fontId="104" fillId="36" borderId="35" xfId="0" applyNumberFormat="1" applyFont="1" applyFill="1" applyBorder="1" applyAlignment="1">
      <alignment horizontal="right" vertical="center"/>
    </xf>
    <xf numFmtId="0" fontId="107"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8" fillId="29" borderId="21"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48" fillId="25" borderId="10" xfId="36" applyFont="1" applyFill="1" applyBorder="1" applyAlignment="1" applyProtection="1">
      <alignment horizontal="left" vertical="center" wrapText="1"/>
      <protection locked="0"/>
    </xf>
    <xf numFmtId="0" fontId="120" fillId="33" borderId="23" xfId="36" applyFont="1" applyFill="1" applyBorder="1" applyAlignment="1">
      <alignment horizontal="left" vertical="center"/>
    </xf>
    <xf numFmtId="0" fontId="120" fillId="33" borderId="40" xfId="36" applyFont="1" applyFill="1" applyBorder="1" applyAlignment="1">
      <alignment horizontal="left" vertical="center"/>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55" fillId="33" borderId="36" xfId="36" applyFont="1" applyFill="1" applyBorder="1" applyAlignment="1" applyProtection="1">
      <alignment horizontal="center" vertical="center" wrapText="1"/>
      <protection locked="0"/>
    </xf>
    <xf numFmtId="0" fontId="55" fillId="33" borderId="37" xfId="36"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74" fillId="33" borderId="39" xfId="36" applyFont="1" applyFill="1" applyBorder="1" applyAlignment="1">
      <alignment horizontal="left" vertical="center"/>
    </xf>
    <xf numFmtId="0" fontId="74" fillId="33" borderId="23" xfId="36" applyFont="1" applyFill="1" applyBorder="1" applyAlignment="1">
      <alignment horizontal="left" vertical="center"/>
    </xf>
    <xf numFmtId="0" fontId="74" fillId="33" borderId="40" xfId="36" applyFont="1" applyFill="1" applyBorder="1" applyAlignment="1">
      <alignment horizontal="left" vertical="center"/>
    </xf>
    <xf numFmtId="0" fontId="74" fillId="33" borderId="39"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40" xfId="36"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00" fillId="31" borderId="11" xfId="36" applyFont="1" applyFill="1" applyBorder="1" applyAlignment="1" applyProtection="1">
      <alignment horizontal="center" vertical="center" wrapText="1"/>
      <protection locked="0"/>
    </xf>
    <xf numFmtId="2" fontId="100" fillId="31" borderId="36" xfId="36" applyNumberFormat="1" applyFont="1" applyFill="1" applyBorder="1" applyAlignment="1" applyProtection="1">
      <alignment horizontal="center" vertical="center" wrapText="1"/>
      <protection locked="0"/>
    </xf>
    <xf numFmtId="2" fontId="100" fillId="31" borderId="37" xfId="36" applyNumberFormat="1" applyFont="1" applyFill="1" applyBorder="1" applyAlignment="1" applyProtection="1">
      <alignment horizontal="center" vertical="center" wrapText="1"/>
      <protection locked="0"/>
    </xf>
    <xf numFmtId="14" fontId="100" fillId="31" borderId="11" xfId="36" applyNumberFormat="1" applyFont="1" applyFill="1" applyBorder="1" applyAlignment="1" applyProtection="1">
      <alignment horizontal="center" vertical="center" wrapText="1"/>
      <protection locked="0"/>
    </xf>
    <xf numFmtId="14" fontId="100" fillId="31" borderId="36" xfId="36" applyNumberFormat="1" applyFont="1" applyFill="1" applyBorder="1" applyAlignment="1" applyProtection="1">
      <alignment horizontal="center" vertical="center" wrapText="1"/>
      <protection locked="0"/>
    </xf>
    <xf numFmtId="14" fontId="100" fillId="31" borderId="37" xfId="36" applyNumberFormat="1"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9"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27" fillId="29" borderId="12" xfId="36" applyFont="1" applyFill="1" applyBorder="1" applyAlignment="1" applyProtection="1">
      <alignment horizontal="center" vertical="center" wrapText="1"/>
      <protection locked="0"/>
    </xf>
    <xf numFmtId="164" fontId="32" fillId="29" borderId="12" xfId="36" applyNumberFormat="1" applyFont="1" applyFill="1" applyBorder="1" applyAlignment="1" applyProtection="1">
      <alignment horizontal="center" vertical="center" wrapText="1"/>
      <protection locked="0"/>
    </xf>
    <xf numFmtId="0" fontId="32" fillId="29" borderId="12" xfId="36" applyFont="1" applyFill="1" applyBorder="1" applyAlignment="1" applyProtection="1">
      <alignment horizontal="left" vertical="center" wrapText="1"/>
      <protection locked="0"/>
    </xf>
    <xf numFmtId="169" fontId="114" fillId="33" borderId="11" xfId="36" applyNumberFormat="1" applyFont="1" applyFill="1" applyBorder="1" applyAlignment="1">
      <alignment horizontal="center" vertical="center"/>
    </xf>
    <xf numFmtId="166" fontId="115" fillId="24" borderId="24" xfId="36" applyNumberFormat="1" applyFont="1" applyFill="1" applyBorder="1" applyAlignment="1" applyProtection="1">
      <alignment horizontal="center" vertical="center" wrapText="1"/>
      <protection locked="0"/>
    </xf>
    <xf numFmtId="16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77"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vertical="center" wrapText="1"/>
    </xf>
    <xf numFmtId="0" fontId="77" fillId="33" borderId="11" xfId="36" applyFont="1" applyFill="1" applyBorder="1" applyAlignment="1">
      <alignment horizontal="center" vertical="center"/>
    </xf>
    <xf numFmtId="49" fontId="113" fillId="33" borderId="11" xfId="36" applyNumberFormat="1" applyFont="1" applyFill="1" applyBorder="1" applyAlignment="1">
      <alignment horizontal="center" vertical="center" textRotation="90" wrapText="1"/>
    </xf>
    <xf numFmtId="0" fontId="115" fillId="29" borderId="0" xfId="36" applyFont="1" applyFill="1" applyBorder="1" applyAlignment="1" applyProtection="1">
      <alignment horizontal="center" vertical="center" wrapText="1"/>
      <protection locked="0"/>
    </xf>
    <xf numFmtId="0" fontId="116"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77" fillId="33" borderId="11" xfId="36" applyFont="1" applyFill="1" applyBorder="1" applyAlignment="1">
      <alignment horizontal="center" textRotation="90"/>
    </xf>
    <xf numFmtId="0" fontId="77" fillId="33" borderId="36" xfId="36" applyFont="1" applyFill="1" applyBorder="1" applyAlignment="1">
      <alignment horizontal="center" vertical="center" wrapText="1"/>
    </xf>
    <xf numFmtId="0" fontId="77" fillId="33" borderId="37" xfId="36" applyFont="1" applyFill="1" applyBorder="1" applyAlignment="1">
      <alignment horizontal="center" vertical="center" wrapText="1"/>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59" fillId="29" borderId="12" xfId="36" applyFont="1" applyFill="1" applyBorder="1" applyAlignment="1" applyProtection="1">
      <alignment horizontal="center"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1">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http://www.gesf.org.tr/userfiles/image/GESFED.jpg"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a:extLst>
            <a:ext uri="{FF2B5EF4-FFF2-40B4-BE49-F238E27FC236}">
              <a16:creationId xmlns:a16="http://schemas.microsoft.com/office/drawing/2014/main" xmlns="" id="{00000000-0008-0000-0000-000014E00200}"/>
            </a:ext>
          </a:extLst>
        </xdr:cNvPr>
        <xdr:cNvGrpSpPr>
          <a:grpSpLocks/>
        </xdr:cNvGrpSpPr>
      </xdr:nvGrpSpPr>
      <xdr:grpSpPr bwMode="auto">
        <a:xfrm>
          <a:off x="295275" y="7867650"/>
          <a:ext cx="723900" cy="704850"/>
          <a:chOff x="254794" y="7798490"/>
          <a:chExt cx="523770" cy="541683"/>
        </a:xfrm>
      </xdr:grpSpPr>
      <xdr:sp macro="" textlink="">
        <xdr:nvSpPr>
          <xdr:cNvPr id="5" name="4 Güneş">
            <a:extLst>
              <a:ext uri="{FF2B5EF4-FFF2-40B4-BE49-F238E27FC236}">
                <a16:creationId xmlns:a16="http://schemas.microsoft.com/office/drawing/2014/main" xmlns="" id="{00000000-0008-0000-0000-000005000000}"/>
              </a:ext>
            </a:extLst>
          </xdr:cNvPr>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a:extLst>
              <a:ext uri="{FF2B5EF4-FFF2-40B4-BE49-F238E27FC236}">
                <a16:creationId xmlns:a16="http://schemas.microsoft.com/office/drawing/2014/main" xmlns="" id="{00000000-0008-0000-0000-000018E002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451757</xdr:colOff>
      <xdr:row>2</xdr:row>
      <xdr:rowOff>40822</xdr:rowOff>
    </xdr:from>
    <xdr:to>
      <xdr:col>6</xdr:col>
      <xdr:colOff>374196</xdr:colOff>
      <xdr:row>8</xdr:row>
      <xdr:rowOff>81643</xdr:rowOff>
    </xdr:to>
    <xdr:pic>
      <xdr:nvPicPr>
        <xdr:cNvPr id="188437" name="Picture 2" descr="tafbiglogo">
          <a:extLst>
            <a:ext uri="{FF2B5EF4-FFF2-40B4-BE49-F238E27FC236}">
              <a16:creationId xmlns:a16="http://schemas.microsoft.com/office/drawing/2014/main" xmlns="" id="{00000000-0008-0000-0000-000015E00200}"/>
            </a:ext>
          </a:extLst>
        </xdr:cNvPr>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41864" y="1680483"/>
          <a:ext cx="1065439" cy="106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506458</xdr:colOff>
      <xdr:row>11</xdr:row>
      <xdr:rowOff>121377</xdr:rowOff>
    </xdr:from>
    <xdr:to>
      <xdr:col>6</xdr:col>
      <xdr:colOff>285750</xdr:colOff>
      <xdr:row>12</xdr:row>
      <xdr:rowOff>695562</xdr:rowOff>
    </xdr:to>
    <xdr:pic>
      <xdr:nvPicPr>
        <xdr:cNvPr id="7" name="Resim 6" descr="Açıklama: Açıklama: http://www.gesf.org.tr/userfiles/image/GESFED.jp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2996565" y="3298645"/>
          <a:ext cx="922292" cy="1227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C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3528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171640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2619374</xdr:colOff>
      <xdr:row>0</xdr:row>
      <xdr:rowOff>35720</xdr:rowOff>
    </xdr:from>
    <xdr:to>
      <xdr:col>17</xdr:col>
      <xdr:colOff>752474</xdr:colOff>
      <xdr:row>2</xdr:row>
      <xdr:rowOff>57150</xdr:rowOff>
    </xdr:to>
    <xdr:pic>
      <xdr:nvPicPr>
        <xdr:cNvPr id="2" name="Picture 2" descr="tafbiglogo">
          <a:extLst>
            <a:ext uri="{FF2B5EF4-FFF2-40B4-BE49-F238E27FC236}">
              <a16:creationId xmlns:a16="http://schemas.microsoft.com/office/drawing/2014/main" xmlns="" id="{00000000-0008-0000-08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6471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690562</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28625" y="0"/>
          <a:ext cx="690562" cy="89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D0D51D7E-3250-464C-B831-8E54E52F1287}"/>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699"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FA88D58A-AF94-43CC-92E2-901E818F7A39}"/>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6457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9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974954" y="35720"/>
          <a:ext cx="7543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A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974954" y="35720"/>
          <a:ext cx="7543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B6180F4E-5084-48CF-86C6-01EC7D6E5D78}"/>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11099"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A3754BCD-E446-4D82-AB1E-3924590C36C6}"/>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6457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D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D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E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44605CA7-BF63-4DE7-8430-C63D8CBD28D1}"/>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696949"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7463BDA-F998-45FD-A465-089856EF5C59}"/>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6457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2619374</xdr:colOff>
      <xdr:row>0</xdr:row>
      <xdr:rowOff>35720</xdr:rowOff>
    </xdr:from>
    <xdr:to>
      <xdr:col>17</xdr:col>
      <xdr:colOff>752474</xdr:colOff>
      <xdr:row>2</xdr:row>
      <xdr:rowOff>57150</xdr:rowOff>
    </xdr:to>
    <xdr:pic>
      <xdr:nvPicPr>
        <xdr:cNvPr id="3" name="Picture 2" descr="tafbiglogo">
          <a:extLst>
            <a:ext uri="{FF2B5EF4-FFF2-40B4-BE49-F238E27FC236}">
              <a16:creationId xmlns:a16="http://schemas.microsoft.com/office/drawing/2014/main" xmlns="" id="{00000000-0008-0000-0300-000003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87299" y="35720"/>
          <a:ext cx="981075" cy="87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3</xdr:col>
      <xdr:colOff>285750</xdr:colOff>
      <xdr:row>2</xdr:row>
      <xdr:rowOff>26670</xdr:rowOff>
    </xdr:to>
    <xdr:pic>
      <xdr:nvPicPr>
        <xdr:cNvPr id="5" name="Resim 6" descr="Açıklama: Açıklama: http://www.gesf.org.tr/userfiles/image/GESFED.jpg">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64344" y="0"/>
          <a:ext cx="773906" cy="89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BBB7131F-5C53-4BF9-8947-78CC614A1174}"/>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73024"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CDFD02B0-F734-4F61-A085-CB19964E20E1}"/>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6457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4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80731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5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27254" y="35720"/>
          <a:ext cx="7543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B70A3DDF-7A5B-463A-9D45-CE5CB07B9957}"/>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887324"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5722BA0E-E96F-4D00-B1B1-8B572D69F3BA}"/>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6457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160044" name="Picture 2" descr="tafbiglogo">
          <a:extLst>
            <a:ext uri="{FF2B5EF4-FFF2-40B4-BE49-F238E27FC236}">
              <a16:creationId xmlns:a16="http://schemas.microsoft.com/office/drawing/2014/main" xmlns="" id="{00000000-0008-0000-0600-00002C7102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95667" y="46567"/>
          <a:ext cx="965200" cy="896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5" name="Resim 6" descr="Açıklama: Açıklama: http://www.gesf.org.tr/userfiles/image/GESFED.jpg">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664845"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67</xdr:col>
      <xdr:colOff>304801</xdr:colOff>
      <xdr:row>0</xdr:row>
      <xdr:rowOff>121226</xdr:rowOff>
    </xdr:from>
    <xdr:to>
      <xdr:col>68</xdr:col>
      <xdr:colOff>1</xdr:colOff>
      <xdr:row>2</xdr:row>
      <xdr:rowOff>103910</xdr:rowOff>
    </xdr:to>
    <xdr:pic>
      <xdr:nvPicPr>
        <xdr:cNvPr id="165206" name="Picture 2" descr="tafbiglogo">
          <a:extLst>
            <a:ext uri="{FF2B5EF4-FFF2-40B4-BE49-F238E27FC236}">
              <a16:creationId xmlns:a16="http://schemas.microsoft.com/office/drawing/2014/main" xmlns="" id="{00000000-0008-0000-0700-0000568502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688801" y="121226"/>
          <a:ext cx="895350" cy="1087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51955</xdr:colOff>
      <xdr:row>0</xdr:row>
      <xdr:rowOff>17317</xdr:rowOff>
    </xdr:from>
    <xdr:to>
      <xdr:col>3</xdr:col>
      <xdr:colOff>242454</xdr:colOff>
      <xdr:row>1</xdr:row>
      <xdr:rowOff>460078</xdr:rowOff>
    </xdr:to>
    <xdr:pic>
      <xdr:nvPicPr>
        <xdr:cNvPr id="4" name="Resim 6" descr="Açıklama: Açıklama: http://www.gesf.org.tr/userfiles/image/GESFED.jpg">
          <a:extLst>
            <a:ext uri="{FF2B5EF4-FFF2-40B4-BE49-F238E27FC236}">
              <a16:creationId xmlns:a16="http://schemas.microsoft.com/office/drawing/2014/main" xmlns="" id="{00000000-0008-0000-07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54182" y="17317"/>
          <a:ext cx="710045" cy="1066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B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O30"/>
  <sheetViews>
    <sheetView tabSelected="1" view="pageBreakPreview" zoomScaleNormal="100" zoomScaleSheetLayoutView="100" workbookViewId="0">
      <selection activeCell="Y14" sqref="Y14"/>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5" x14ac:dyDescent="0.2">
      <c r="A1" s="161"/>
      <c r="B1" s="162"/>
      <c r="C1" s="162"/>
      <c r="D1" s="162"/>
      <c r="E1" s="162"/>
      <c r="F1" s="162"/>
      <c r="G1" s="162"/>
      <c r="H1" s="162"/>
      <c r="I1" s="162"/>
      <c r="J1" s="162"/>
      <c r="K1" s="163"/>
    </row>
    <row r="2" spans="1:15" ht="116.25" customHeight="1" x14ac:dyDescent="0.2">
      <c r="A2" s="318" t="s">
        <v>864</v>
      </c>
      <c r="B2" s="319"/>
      <c r="C2" s="319"/>
      <c r="D2" s="319"/>
      <c r="E2" s="319"/>
      <c r="F2" s="319"/>
      <c r="G2" s="319"/>
      <c r="H2" s="319"/>
      <c r="I2" s="319"/>
      <c r="J2" s="319"/>
      <c r="K2" s="320"/>
    </row>
    <row r="3" spans="1:15" ht="14.25" x14ac:dyDescent="0.2">
      <c r="A3" s="164"/>
      <c r="B3" s="165"/>
      <c r="C3" s="165"/>
      <c r="D3" s="165"/>
      <c r="E3" s="165"/>
      <c r="F3" s="165"/>
      <c r="G3" s="165"/>
      <c r="H3" s="165"/>
      <c r="I3" s="165"/>
      <c r="J3" s="165"/>
      <c r="K3" s="166"/>
    </row>
    <row r="4" spans="1:15" x14ac:dyDescent="0.2">
      <c r="A4" s="167"/>
      <c r="B4" s="168"/>
      <c r="C4" s="168"/>
      <c r="D4" s="168"/>
      <c r="E4" s="168"/>
      <c r="F4" s="168"/>
      <c r="G4" s="168"/>
      <c r="H4" s="168"/>
      <c r="I4" s="168"/>
      <c r="J4" s="168"/>
      <c r="K4" s="169"/>
    </row>
    <row r="5" spans="1:15" x14ac:dyDescent="0.2">
      <c r="A5" s="167"/>
      <c r="B5" s="168"/>
      <c r="C5" s="168"/>
      <c r="D5" s="168"/>
      <c r="E5" s="168"/>
      <c r="F5" s="168"/>
      <c r="G5" s="168"/>
      <c r="H5" s="168"/>
      <c r="I5" s="168"/>
      <c r="J5" s="168"/>
      <c r="K5" s="169"/>
    </row>
    <row r="6" spans="1:15" x14ac:dyDescent="0.2">
      <c r="A6" s="167"/>
      <c r="B6" s="168"/>
      <c r="C6" s="168"/>
      <c r="D6" s="168"/>
      <c r="E6" s="168"/>
      <c r="F6" s="168"/>
      <c r="G6" s="168"/>
      <c r="H6" s="168"/>
      <c r="I6" s="168"/>
      <c r="J6" s="168"/>
      <c r="K6" s="169"/>
    </row>
    <row r="7" spans="1:15" x14ac:dyDescent="0.2">
      <c r="A7" s="167"/>
      <c r="B7" s="168"/>
      <c r="C7" s="168"/>
      <c r="D7" s="168"/>
      <c r="E7" s="168"/>
      <c r="F7" s="168"/>
      <c r="G7" s="168"/>
      <c r="H7" s="168"/>
      <c r="I7" s="168"/>
      <c r="J7" s="168"/>
      <c r="K7" s="169"/>
    </row>
    <row r="8" spans="1:15" x14ac:dyDescent="0.2">
      <c r="A8" s="167"/>
      <c r="B8" s="168"/>
      <c r="C8" s="168"/>
      <c r="D8" s="168"/>
      <c r="E8" s="168"/>
      <c r="F8" s="168"/>
      <c r="G8" s="168"/>
      <c r="H8" s="168"/>
      <c r="I8" s="168"/>
      <c r="J8" s="168"/>
      <c r="K8" s="169"/>
    </row>
    <row r="9" spans="1:15" x14ac:dyDescent="0.2">
      <c r="A9" s="167"/>
      <c r="B9" s="168"/>
      <c r="C9" s="168"/>
      <c r="D9" s="168"/>
      <c r="E9" s="168"/>
      <c r="F9" s="168"/>
      <c r="G9" s="168"/>
      <c r="H9" s="168"/>
      <c r="I9" s="168"/>
      <c r="J9" s="168"/>
      <c r="K9" s="169"/>
    </row>
    <row r="10" spans="1:15" x14ac:dyDescent="0.2">
      <c r="A10" s="167"/>
      <c r="B10" s="168"/>
      <c r="C10" s="168"/>
      <c r="D10" s="168"/>
      <c r="E10" s="168"/>
      <c r="F10" s="168"/>
      <c r="G10" s="168"/>
      <c r="H10" s="168"/>
      <c r="I10" s="168"/>
      <c r="J10" s="168"/>
      <c r="K10" s="169"/>
      <c r="O10"/>
    </row>
    <row r="11" spans="1:15" x14ac:dyDescent="0.2">
      <c r="A11" s="167"/>
      <c r="B11" s="168"/>
      <c r="C11" s="168"/>
      <c r="D11" s="168"/>
      <c r="E11" s="168"/>
      <c r="F11" s="168"/>
      <c r="G11" s="168"/>
      <c r="H11" s="168"/>
      <c r="I11" s="168"/>
      <c r="J11" s="168"/>
      <c r="K11" s="169"/>
    </row>
    <row r="12" spans="1:15" ht="51.75" customHeight="1" x14ac:dyDescent="0.35">
      <c r="A12" s="338"/>
      <c r="B12" s="339"/>
      <c r="C12" s="339"/>
      <c r="D12" s="339"/>
      <c r="E12" s="339"/>
      <c r="F12" s="339"/>
      <c r="G12" s="339"/>
      <c r="H12" s="339"/>
      <c r="I12" s="339"/>
      <c r="J12" s="339"/>
      <c r="K12" s="340"/>
    </row>
    <row r="13" spans="1:15" ht="71.25" customHeight="1" x14ac:dyDescent="0.2">
      <c r="A13" s="321"/>
      <c r="B13" s="322"/>
      <c r="C13" s="322"/>
      <c r="D13" s="322"/>
      <c r="E13" s="322"/>
      <c r="F13" s="322"/>
      <c r="G13" s="322"/>
      <c r="H13" s="322"/>
      <c r="I13" s="322"/>
      <c r="J13" s="322"/>
      <c r="K13" s="323"/>
    </row>
    <row r="14" spans="1:15" ht="72" customHeight="1" x14ac:dyDescent="0.2">
      <c r="A14" s="327" t="str">
        <f>F19</f>
        <v>Görme Engelliler Türkiye Şampiyonası</v>
      </c>
      <c r="B14" s="328"/>
      <c r="C14" s="328"/>
      <c r="D14" s="328"/>
      <c r="E14" s="328"/>
      <c r="F14" s="328"/>
      <c r="G14" s="328"/>
      <c r="H14" s="328"/>
      <c r="I14" s="328"/>
      <c r="J14" s="328"/>
      <c r="K14" s="329"/>
    </row>
    <row r="15" spans="1:15" ht="51.75" customHeight="1" x14ac:dyDescent="0.2">
      <c r="A15" s="324"/>
      <c r="B15" s="325"/>
      <c r="C15" s="325"/>
      <c r="D15" s="325"/>
      <c r="E15" s="325"/>
      <c r="F15" s="325"/>
      <c r="G15" s="325"/>
      <c r="H15" s="325"/>
      <c r="I15" s="325"/>
      <c r="J15" s="325"/>
      <c r="K15" s="326"/>
    </row>
    <row r="16" spans="1:15" x14ac:dyDescent="0.2">
      <c r="A16" s="167"/>
      <c r="B16" s="168"/>
      <c r="C16" s="168"/>
      <c r="D16" s="168"/>
      <c r="E16" s="168"/>
      <c r="F16" s="168"/>
      <c r="G16" s="168"/>
      <c r="H16" s="168"/>
      <c r="I16" s="168"/>
      <c r="J16" s="168"/>
      <c r="K16" s="169"/>
    </row>
    <row r="17" spans="1:11" ht="25.5" x14ac:dyDescent="0.35">
      <c r="A17" s="341"/>
      <c r="B17" s="342"/>
      <c r="C17" s="342"/>
      <c r="D17" s="342"/>
      <c r="E17" s="342"/>
      <c r="F17" s="342"/>
      <c r="G17" s="342"/>
      <c r="H17" s="342"/>
      <c r="I17" s="342"/>
      <c r="J17" s="342"/>
      <c r="K17" s="343"/>
    </row>
    <row r="18" spans="1:11" ht="24.75" customHeight="1" x14ac:dyDescent="0.2">
      <c r="A18" s="335" t="s">
        <v>119</v>
      </c>
      <c r="B18" s="336"/>
      <c r="C18" s="336"/>
      <c r="D18" s="336"/>
      <c r="E18" s="336"/>
      <c r="F18" s="336"/>
      <c r="G18" s="336"/>
      <c r="H18" s="336"/>
      <c r="I18" s="336"/>
      <c r="J18" s="336"/>
      <c r="K18" s="337"/>
    </row>
    <row r="19" spans="1:11" s="37" customFormat="1" ht="35.25" customHeight="1" x14ac:dyDescent="0.2">
      <c r="A19" s="352" t="s">
        <v>115</v>
      </c>
      <c r="B19" s="353"/>
      <c r="C19" s="353"/>
      <c r="D19" s="353"/>
      <c r="E19" s="354"/>
      <c r="F19" s="332" t="s">
        <v>365</v>
      </c>
      <c r="G19" s="333"/>
      <c r="H19" s="333"/>
      <c r="I19" s="333"/>
      <c r="J19" s="333"/>
      <c r="K19" s="334"/>
    </row>
    <row r="20" spans="1:11" s="37" customFormat="1" ht="35.25" customHeight="1" x14ac:dyDescent="0.2">
      <c r="A20" s="355" t="s">
        <v>116</v>
      </c>
      <c r="B20" s="356"/>
      <c r="C20" s="356"/>
      <c r="D20" s="356"/>
      <c r="E20" s="357"/>
      <c r="F20" s="332" t="s">
        <v>862</v>
      </c>
      <c r="G20" s="333"/>
      <c r="H20" s="333"/>
      <c r="I20" s="333"/>
      <c r="J20" s="333"/>
      <c r="K20" s="334"/>
    </row>
    <row r="21" spans="1:11" s="37" customFormat="1" ht="35.25" customHeight="1" x14ac:dyDescent="0.2">
      <c r="A21" s="355" t="s">
        <v>117</v>
      </c>
      <c r="B21" s="356"/>
      <c r="C21" s="356"/>
      <c r="D21" s="356"/>
      <c r="E21" s="357"/>
      <c r="F21" s="332" t="s">
        <v>366</v>
      </c>
      <c r="G21" s="333"/>
      <c r="H21" s="333"/>
      <c r="I21" s="333"/>
      <c r="J21" s="333"/>
      <c r="K21" s="334"/>
    </row>
    <row r="22" spans="1:11" s="37" customFormat="1" ht="35.25" customHeight="1" x14ac:dyDescent="0.2">
      <c r="A22" s="355" t="s">
        <v>118</v>
      </c>
      <c r="B22" s="356"/>
      <c r="C22" s="356"/>
      <c r="D22" s="356"/>
      <c r="E22" s="357"/>
      <c r="F22" s="332" t="s">
        <v>863</v>
      </c>
      <c r="G22" s="333"/>
      <c r="H22" s="333"/>
      <c r="I22" s="333"/>
      <c r="J22" s="333"/>
      <c r="K22" s="334"/>
    </row>
    <row r="23" spans="1:11" s="37" customFormat="1" ht="35.25" customHeight="1" x14ac:dyDescent="0.2">
      <c r="A23" s="358" t="s">
        <v>120</v>
      </c>
      <c r="B23" s="359"/>
      <c r="C23" s="359"/>
      <c r="D23" s="359"/>
      <c r="E23" s="360"/>
      <c r="F23" s="226">
        <v>151</v>
      </c>
      <c r="G23" s="170"/>
      <c r="H23" s="170"/>
      <c r="I23" s="170"/>
      <c r="J23" s="170"/>
      <c r="K23" s="171"/>
    </row>
    <row r="24" spans="1:11" ht="15.75" x14ac:dyDescent="0.25">
      <c r="A24" s="330"/>
      <c r="B24" s="331"/>
      <c r="C24" s="331"/>
      <c r="D24" s="331"/>
      <c r="E24" s="331"/>
      <c r="F24" s="344"/>
      <c r="G24" s="344"/>
      <c r="H24" s="344"/>
      <c r="I24" s="344"/>
      <c r="J24" s="344"/>
      <c r="K24" s="345"/>
    </row>
    <row r="25" spans="1:11" ht="20.25" x14ac:dyDescent="0.3">
      <c r="A25" s="349"/>
      <c r="B25" s="350"/>
      <c r="C25" s="350"/>
      <c r="D25" s="350"/>
      <c r="E25" s="350"/>
      <c r="F25" s="350"/>
      <c r="G25" s="350"/>
      <c r="H25" s="350"/>
      <c r="I25" s="350"/>
      <c r="J25" s="350"/>
      <c r="K25" s="351"/>
    </row>
    <row r="26" spans="1:11" x14ac:dyDescent="0.2">
      <c r="A26" s="167"/>
      <c r="B26" s="168"/>
      <c r="C26" s="168"/>
      <c r="D26" s="168"/>
      <c r="E26" s="168"/>
      <c r="F26" s="168"/>
      <c r="G26" s="168"/>
      <c r="H26" s="168"/>
      <c r="I26" s="168"/>
      <c r="J26" s="168"/>
      <c r="K26" s="169"/>
    </row>
    <row r="27" spans="1:11" ht="20.25" x14ac:dyDescent="0.3">
      <c r="A27" s="346"/>
      <c r="B27" s="347"/>
      <c r="C27" s="347"/>
      <c r="D27" s="347"/>
      <c r="E27" s="347"/>
      <c r="F27" s="347"/>
      <c r="G27" s="347"/>
      <c r="H27" s="347"/>
      <c r="I27" s="347"/>
      <c r="J27" s="347"/>
      <c r="K27" s="348"/>
    </row>
    <row r="28" spans="1:11" x14ac:dyDescent="0.2">
      <c r="A28" s="167"/>
      <c r="B28" s="168"/>
      <c r="C28" s="168"/>
      <c r="D28" s="168"/>
      <c r="E28" s="168"/>
      <c r="F28" s="168"/>
      <c r="G28" s="168"/>
      <c r="H28" s="168"/>
      <c r="I28" s="168"/>
      <c r="J28" s="168"/>
      <c r="K28" s="169"/>
    </row>
    <row r="29" spans="1:11" x14ac:dyDescent="0.2">
      <c r="A29" s="167"/>
      <c r="B29" s="168"/>
      <c r="C29" s="168"/>
      <c r="D29" s="168"/>
      <c r="E29" s="168"/>
      <c r="F29" s="168"/>
      <c r="G29" s="168"/>
      <c r="H29" s="168"/>
      <c r="I29" s="168"/>
      <c r="J29" s="168"/>
      <c r="K29" s="169"/>
    </row>
    <row r="30" spans="1:11" x14ac:dyDescent="0.2">
      <c r="A30" s="172"/>
      <c r="B30" s="173"/>
      <c r="C30" s="173"/>
      <c r="D30" s="173"/>
      <c r="E30" s="173"/>
      <c r="F30" s="173"/>
      <c r="G30" s="173"/>
      <c r="H30" s="173"/>
      <c r="I30" s="173"/>
      <c r="J30" s="173"/>
      <c r="K30" s="174"/>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17" right="0.27559055118110237" top="0.36" bottom="0.28000000000000003" header="0.28000000000000003"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Q30"/>
  <sheetViews>
    <sheetView view="pageBreakPreview" topLeftCell="A10" zoomScale="50" zoomScaleNormal="50" zoomScaleSheetLayoutView="50" workbookViewId="0">
      <selection activeCell="AS11" sqref="AS11"/>
    </sheetView>
  </sheetViews>
  <sheetFormatPr defaultColWidth="9.140625" defaultRowHeight="12.75" x14ac:dyDescent="0.2"/>
  <cols>
    <col min="1" max="1" width="7.28515625" style="30" customWidth="1"/>
    <col min="2" max="2" width="16.5703125" style="30" hidden="1" customWidth="1"/>
    <col min="3" max="3" width="9.7109375" style="30" customWidth="1"/>
    <col min="4" max="4" width="20.7109375" style="55" bestFit="1" customWidth="1"/>
    <col min="5" max="5" width="14.28515625" style="55" customWidth="1"/>
    <col min="6" max="6" width="27.28515625" style="30" bestFit="1" customWidth="1"/>
    <col min="7" max="7" width="51.85546875" style="30" bestFit="1" customWidth="1"/>
    <col min="8" max="8" width="5.5703125" style="53" bestFit="1" customWidth="1"/>
    <col min="9" max="67" width="4.7109375" style="53" customWidth="1"/>
    <col min="68" max="68" width="18" style="56" customWidth="1"/>
    <col min="69" max="69" width="12.28515625" style="238" customWidth="1"/>
    <col min="70" max="16384" width="9.140625" style="53"/>
  </cols>
  <sheetData>
    <row r="1" spans="1:69" s="10" customFormat="1" ht="48.75" customHeight="1" x14ac:dyDescent="0.2">
      <c r="A1" s="432" t="str">
        <f>'YARIŞMA BİLGİLERİ'!A2</f>
        <v>Türkiye Görme Engelliler Spor Federasyonu
İzmir Atletizm İl Temsilciliği</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tr">
        <f>'YARIŞMA BİLGİLERİ'!F19</f>
        <v>Görme Engelliler Türkiye Şampiyonası</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66" customFormat="1" ht="29.45" customHeight="1" x14ac:dyDescent="0.2">
      <c r="A3" s="434" t="s">
        <v>127</v>
      </c>
      <c r="B3" s="434"/>
      <c r="C3" s="434"/>
      <c r="D3" s="434"/>
      <c r="E3" s="242"/>
      <c r="F3" s="435" t="s">
        <v>107</v>
      </c>
      <c r="G3" s="435"/>
      <c r="H3" s="64"/>
      <c r="I3" s="64"/>
      <c r="J3" s="64"/>
      <c r="K3" s="64"/>
      <c r="L3" s="64"/>
      <c r="M3" s="64"/>
      <c r="N3" s="64"/>
      <c r="O3" s="64"/>
      <c r="P3" s="64"/>
      <c r="Q3" s="64"/>
      <c r="R3" s="64"/>
      <c r="S3" s="64"/>
      <c r="T3" s="64"/>
      <c r="U3" s="64"/>
      <c r="V3" s="436"/>
      <c r="W3" s="436"/>
      <c r="X3" s="436"/>
      <c r="Y3" s="436"/>
      <c r="Z3" s="64"/>
      <c r="AA3" s="64"/>
      <c r="AB3" s="434"/>
      <c r="AC3" s="434"/>
      <c r="AD3" s="434"/>
      <c r="AE3" s="434"/>
      <c r="AF3" s="434"/>
      <c r="AG3" s="437"/>
      <c r="AH3" s="437"/>
      <c r="AI3" s="437"/>
      <c r="AJ3" s="437"/>
      <c r="AK3" s="437"/>
      <c r="AL3" s="64"/>
      <c r="AM3" s="64"/>
      <c r="AN3" s="64"/>
      <c r="AO3" s="64"/>
      <c r="AP3" s="64"/>
      <c r="AQ3" s="64"/>
      <c r="AR3" s="64"/>
      <c r="AS3" s="65"/>
      <c r="AT3" s="65"/>
      <c r="AU3" s="65"/>
      <c r="AV3" s="65"/>
      <c r="AW3" s="65"/>
      <c r="AX3" s="434"/>
      <c r="AY3" s="434"/>
      <c r="AZ3" s="434"/>
      <c r="BA3" s="434"/>
      <c r="BB3" s="434"/>
      <c r="BC3" s="434"/>
      <c r="BD3" s="437"/>
      <c r="BE3" s="437"/>
      <c r="BF3" s="437"/>
      <c r="BG3" s="437"/>
      <c r="BH3" s="437"/>
      <c r="BI3" s="437"/>
      <c r="BJ3" s="437"/>
      <c r="BK3" s="437"/>
      <c r="BL3" s="437"/>
      <c r="BM3" s="437"/>
      <c r="BN3" s="437"/>
      <c r="BO3" s="437"/>
      <c r="BP3" s="437"/>
      <c r="BQ3" s="437"/>
    </row>
    <row r="4" spans="1:69" s="66" customFormat="1" ht="27" customHeight="1" x14ac:dyDescent="0.2">
      <c r="A4" s="441" t="s">
        <v>129</v>
      </c>
      <c r="B4" s="441"/>
      <c r="C4" s="441"/>
      <c r="D4" s="441"/>
      <c r="E4" s="241"/>
      <c r="F4" s="442" t="s">
        <v>364</v>
      </c>
      <c r="G4" s="442"/>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443" t="s">
        <v>125</v>
      </c>
      <c r="AO4" s="443"/>
      <c r="AP4" s="443"/>
      <c r="AQ4" s="443"/>
      <c r="AR4" s="443"/>
      <c r="AS4" s="443"/>
      <c r="AT4" s="443"/>
      <c r="AU4" s="443"/>
      <c r="AV4" s="443"/>
      <c r="AW4" s="443"/>
      <c r="AX4" s="443"/>
      <c r="AY4" s="443"/>
      <c r="AZ4" s="443"/>
      <c r="BA4" s="443"/>
      <c r="BB4" s="443"/>
      <c r="BC4" s="443"/>
      <c r="BD4" s="426">
        <v>42830</v>
      </c>
      <c r="BE4" s="426"/>
      <c r="BF4" s="426"/>
      <c r="BG4" s="426"/>
      <c r="BH4" s="426"/>
      <c r="BI4" s="426"/>
      <c r="BJ4" s="426"/>
      <c r="BK4" s="427">
        <v>0.58333333333333337</v>
      </c>
      <c r="BL4" s="427"/>
      <c r="BM4" s="427"/>
      <c r="BN4" s="208"/>
      <c r="BO4" s="208"/>
      <c r="BP4" s="208"/>
      <c r="BQ4" s="236"/>
    </row>
    <row r="5" spans="1:69" s="10" customFormat="1" ht="30" customHeight="1" x14ac:dyDescent="0.2">
      <c r="A5" s="57"/>
      <c r="B5" s="57"/>
      <c r="C5" s="57"/>
      <c r="D5" s="58"/>
      <c r="E5" s="58"/>
      <c r="F5" s="59"/>
      <c r="G5" s="60"/>
      <c r="H5" s="61"/>
      <c r="I5" s="61"/>
      <c r="J5" s="61"/>
      <c r="K5" s="61"/>
      <c r="L5" s="57"/>
      <c r="M5" s="57"/>
      <c r="N5" s="57"/>
      <c r="O5" s="57"/>
      <c r="P5" s="57"/>
      <c r="Q5" s="57"/>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425">
        <f ca="1">NOW()</f>
        <v>42836.465304282407</v>
      </c>
      <c r="BQ5" s="425">
        <f ca="1">NOW()</f>
        <v>42836.465304282407</v>
      </c>
    </row>
    <row r="6" spans="1:69" ht="41.25" customHeight="1" x14ac:dyDescent="0.2">
      <c r="A6" s="439" t="s">
        <v>6</v>
      </c>
      <c r="B6" s="438"/>
      <c r="C6" s="439" t="s">
        <v>111</v>
      </c>
      <c r="D6" s="439" t="s">
        <v>21</v>
      </c>
      <c r="E6" s="439" t="s">
        <v>259</v>
      </c>
      <c r="F6" s="439" t="s">
        <v>7</v>
      </c>
      <c r="G6" s="439" t="s">
        <v>45</v>
      </c>
      <c r="H6" s="429" t="s">
        <v>402</v>
      </c>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1" t="s">
        <v>8</v>
      </c>
      <c r="BQ6" s="428" t="s">
        <v>9</v>
      </c>
    </row>
    <row r="7" spans="1:69" ht="41.25" customHeight="1" x14ac:dyDescent="0.2">
      <c r="A7" s="440"/>
      <c r="B7" s="438"/>
      <c r="C7" s="440"/>
      <c r="D7" s="440"/>
      <c r="E7" s="440"/>
      <c r="F7" s="440"/>
      <c r="G7" s="440"/>
      <c r="H7" s="424">
        <v>110</v>
      </c>
      <c r="I7" s="424"/>
      <c r="J7" s="424"/>
      <c r="K7" s="424">
        <v>115</v>
      </c>
      <c r="L7" s="424"/>
      <c r="M7" s="424"/>
      <c r="N7" s="424">
        <v>120</v>
      </c>
      <c r="O7" s="424"/>
      <c r="P7" s="424"/>
      <c r="Q7" s="424">
        <v>125</v>
      </c>
      <c r="R7" s="424"/>
      <c r="S7" s="424"/>
      <c r="T7" s="424">
        <v>128</v>
      </c>
      <c r="U7" s="424"/>
      <c r="V7" s="424"/>
      <c r="W7" s="424">
        <v>131</v>
      </c>
      <c r="X7" s="424"/>
      <c r="Y7" s="424"/>
      <c r="Z7" s="424">
        <v>134</v>
      </c>
      <c r="AA7" s="424"/>
      <c r="AB7" s="424"/>
      <c r="AC7" s="424">
        <v>137</v>
      </c>
      <c r="AD7" s="424"/>
      <c r="AE7" s="424"/>
      <c r="AF7" s="424">
        <v>140</v>
      </c>
      <c r="AG7" s="424"/>
      <c r="AH7" s="424"/>
      <c r="AI7" s="424">
        <v>143</v>
      </c>
      <c r="AJ7" s="424"/>
      <c r="AK7" s="424"/>
      <c r="AL7" s="424">
        <v>146</v>
      </c>
      <c r="AM7" s="424"/>
      <c r="AN7" s="424"/>
      <c r="AO7" s="424">
        <v>149</v>
      </c>
      <c r="AP7" s="424"/>
      <c r="AQ7" s="424"/>
      <c r="AR7" s="424">
        <v>151</v>
      </c>
      <c r="AS7" s="424"/>
      <c r="AT7" s="424"/>
      <c r="AU7" s="424">
        <v>155</v>
      </c>
      <c r="AV7" s="424"/>
      <c r="AW7" s="424"/>
      <c r="AX7" s="424">
        <v>168</v>
      </c>
      <c r="AY7" s="424"/>
      <c r="AZ7" s="424"/>
      <c r="BA7" s="424"/>
      <c r="BB7" s="424"/>
      <c r="BC7" s="424"/>
      <c r="BD7" s="424"/>
      <c r="BE7" s="424"/>
      <c r="BF7" s="424"/>
      <c r="BG7" s="424"/>
      <c r="BH7" s="424"/>
      <c r="BI7" s="424"/>
      <c r="BJ7" s="424"/>
      <c r="BK7" s="424"/>
      <c r="BL7" s="424"/>
      <c r="BM7" s="424"/>
      <c r="BN7" s="424"/>
      <c r="BO7" s="424"/>
      <c r="BP7" s="431"/>
      <c r="BQ7" s="428"/>
    </row>
    <row r="8" spans="1:69" s="20" customFormat="1" ht="59.25" customHeight="1" x14ac:dyDescent="0.2">
      <c r="A8" s="70">
        <v>1</v>
      </c>
      <c r="B8" s="182" t="s">
        <v>178</v>
      </c>
      <c r="C8" s="63">
        <f>IF(ISERROR(VLOOKUP(B8,'KAYIT LİSTESİ'!$B$4:$H$1047,2,0)),"",(VLOOKUP(B8,'KAYIT LİSTESİ'!$B$4:$H$1047,2,0)))</f>
        <v>171</v>
      </c>
      <c r="D8" s="54">
        <f>IF(ISERROR(VLOOKUP(B8,'KAYIT LİSTESİ'!$B$4:$H$1047,4,0)),"",(VLOOKUP(B8,'KAYIT LİSTESİ'!$B$4:$H$1047,4,0)))</f>
        <v>33967</v>
      </c>
      <c r="E8" s="54" t="str">
        <f>IF(ISERROR(VLOOKUP(B8,'KAYIT LİSTESİ'!$B$4:$N$10047,13,0)),"",(VLOOKUP(B8,'KAYIT LİSTESİ'!$B$4:$N$10047,13,0)))</f>
        <v>B2</v>
      </c>
      <c r="F8" s="69" t="str">
        <f>IF(ISERROR(VLOOKUP(B8,'KAYIT LİSTESİ'!$B$4:$H$1047,5,0)),"",(VLOOKUP(B8,'KAYIT LİSTESİ'!$B$4:$H$1047,5,0)))</f>
        <v>OĞUZ AKBULUT</v>
      </c>
      <c r="G8" s="69" t="str">
        <f>IF(ISERROR(VLOOKUP(B8,'KAYIT LİSTESİ'!$B$4:$H$1047,6,0)),"",(VLOOKUP(B8,'KAYIT LİSTESİ'!$B$4:$H$1047,6,0)))</f>
        <v>SİVAS-SİVAS YİĞİDO GÖR.EN.SPOR KUL</v>
      </c>
      <c r="H8" s="214" t="s">
        <v>870</v>
      </c>
      <c r="I8" s="214"/>
      <c r="J8" s="214"/>
      <c r="K8" s="217" t="s">
        <v>870</v>
      </c>
      <c r="L8" s="218"/>
      <c r="M8" s="218"/>
      <c r="N8" s="214" t="s">
        <v>870</v>
      </c>
      <c r="O8" s="215"/>
      <c r="P8" s="214"/>
      <c r="Q8" s="218" t="s">
        <v>870</v>
      </c>
      <c r="R8" s="218"/>
      <c r="S8" s="218"/>
      <c r="T8" s="214" t="s">
        <v>870</v>
      </c>
      <c r="U8" s="214"/>
      <c r="V8" s="214"/>
      <c r="W8" s="218" t="s">
        <v>870</v>
      </c>
      <c r="X8" s="218"/>
      <c r="Y8" s="218"/>
      <c r="Z8" s="214" t="s">
        <v>870</v>
      </c>
      <c r="AA8" s="214"/>
      <c r="AB8" s="214"/>
      <c r="AC8" s="218" t="s">
        <v>870</v>
      </c>
      <c r="AD8" s="218"/>
      <c r="AE8" s="218"/>
      <c r="AF8" s="214" t="s">
        <v>870</v>
      </c>
      <c r="AG8" s="214"/>
      <c r="AH8" s="214"/>
      <c r="AI8" s="218" t="s">
        <v>870</v>
      </c>
      <c r="AJ8" s="218"/>
      <c r="AK8" s="218"/>
      <c r="AL8" s="214" t="s">
        <v>870</v>
      </c>
      <c r="AM8" s="214"/>
      <c r="AN8" s="214"/>
      <c r="AO8" s="218" t="s">
        <v>873</v>
      </c>
      <c r="AP8" s="218"/>
      <c r="AQ8" s="218"/>
      <c r="AR8" s="214" t="s">
        <v>870</v>
      </c>
      <c r="AS8" s="214"/>
      <c r="AT8" s="214"/>
      <c r="AU8" s="218" t="s">
        <v>868</v>
      </c>
      <c r="AV8" s="219" t="s">
        <v>873</v>
      </c>
      <c r="AW8" s="219"/>
      <c r="AX8" s="216" t="s">
        <v>868</v>
      </c>
      <c r="AY8" s="216" t="s">
        <v>868</v>
      </c>
      <c r="AZ8" s="216" t="s">
        <v>868</v>
      </c>
      <c r="BA8" s="219"/>
      <c r="BB8" s="219"/>
      <c r="BC8" s="219"/>
      <c r="BD8" s="216"/>
      <c r="BE8" s="216"/>
      <c r="BF8" s="216"/>
      <c r="BG8" s="219"/>
      <c r="BH8" s="219"/>
      <c r="BI8" s="219"/>
      <c r="BJ8" s="216"/>
      <c r="BK8" s="216"/>
      <c r="BL8" s="216"/>
      <c r="BM8" s="219"/>
      <c r="BN8" s="219"/>
      <c r="BO8" s="219"/>
      <c r="BP8" s="220">
        <v>155</v>
      </c>
      <c r="BQ8" s="237"/>
    </row>
    <row r="9" spans="1:69" s="20" customFormat="1" ht="59.25" customHeight="1" x14ac:dyDescent="0.2">
      <c r="A9" s="70">
        <v>2</v>
      </c>
      <c r="B9" s="182" t="s">
        <v>172</v>
      </c>
      <c r="C9" s="63">
        <f>IF(ISERROR(VLOOKUP(B9,'KAYIT LİSTESİ'!$B$4:$H$1047,2,0)),"",(VLOOKUP(B9,'KAYIT LİSTESİ'!$B$4:$H$1047,2,0)))</f>
        <v>8</v>
      </c>
      <c r="D9" s="54">
        <f>IF(ISERROR(VLOOKUP(B9,'KAYIT LİSTESİ'!$B$4:$H$1047,4,0)),"",(VLOOKUP(B9,'KAYIT LİSTESİ'!$B$4:$H$1047,4,0)))</f>
        <v>31787</v>
      </c>
      <c r="E9" s="54" t="str">
        <f>IF(ISERROR(VLOOKUP(B9,'KAYIT LİSTESİ'!$B$4:$N$10047,13,0)),"",(VLOOKUP(B9,'KAYIT LİSTESİ'!$B$4:$N$10047,13,0)))</f>
        <v>B2</v>
      </c>
      <c r="F9" s="69" t="str">
        <f>IF(ISERROR(VLOOKUP(B9,'KAYIT LİSTESİ'!$B$4:$H$1047,5,0)),"",(VLOOKUP(B9,'KAYIT LİSTESİ'!$B$4:$H$1047,5,0)))</f>
        <v>MUSTAFA KARAKUŞ</v>
      </c>
      <c r="G9" s="69" t="str">
        <f>IF(ISERROR(VLOOKUP(B9,'KAYIT LİSTESİ'!$B$4:$H$1047,6,0)),"",(VLOOKUP(B9,'KAYIT LİSTESİ'!$B$4:$H$1047,6,0)))</f>
        <v>ADIYAMAN-ADANA GÖR.EN.SPOR KUL.DER</v>
      </c>
      <c r="H9" s="214" t="s">
        <v>873</v>
      </c>
      <c r="I9" s="214"/>
      <c r="J9" s="214"/>
      <c r="K9" s="217" t="s">
        <v>870</v>
      </c>
      <c r="L9" s="218"/>
      <c r="M9" s="218"/>
      <c r="N9" s="214" t="s">
        <v>873</v>
      </c>
      <c r="O9" s="215"/>
      <c r="P9" s="214"/>
      <c r="Q9" s="218" t="s">
        <v>873</v>
      </c>
      <c r="R9" s="218"/>
      <c r="S9" s="218"/>
      <c r="T9" s="214" t="s">
        <v>873</v>
      </c>
      <c r="U9" s="214"/>
      <c r="V9" s="214"/>
      <c r="W9" s="218" t="s">
        <v>873</v>
      </c>
      <c r="X9" s="218"/>
      <c r="Y9" s="218"/>
      <c r="Z9" s="214" t="s">
        <v>873</v>
      </c>
      <c r="AA9" s="214"/>
      <c r="AB9" s="214"/>
      <c r="AC9" s="218" t="s">
        <v>868</v>
      </c>
      <c r="AD9" s="218" t="s">
        <v>873</v>
      </c>
      <c r="AE9" s="218"/>
      <c r="AF9" s="214" t="s">
        <v>868</v>
      </c>
      <c r="AG9" s="214" t="s">
        <v>873</v>
      </c>
      <c r="AH9" s="214"/>
      <c r="AI9" s="218" t="s">
        <v>873</v>
      </c>
      <c r="AJ9" s="218"/>
      <c r="AK9" s="218"/>
      <c r="AL9" s="214" t="s">
        <v>873</v>
      </c>
      <c r="AM9" s="214"/>
      <c r="AN9" s="214"/>
      <c r="AO9" s="218" t="s">
        <v>868</v>
      </c>
      <c r="AP9" s="218" t="s">
        <v>868</v>
      </c>
      <c r="AQ9" s="218" t="s">
        <v>873</v>
      </c>
      <c r="AR9" s="214" t="s">
        <v>868</v>
      </c>
      <c r="AS9" s="214" t="s">
        <v>868</v>
      </c>
      <c r="AT9" s="214" t="s">
        <v>868</v>
      </c>
      <c r="AU9" s="218" t="s">
        <v>868</v>
      </c>
      <c r="AV9" s="219"/>
      <c r="AW9" s="219"/>
      <c r="AX9" s="216"/>
      <c r="AY9" s="216"/>
      <c r="AZ9" s="216"/>
      <c r="BA9" s="219"/>
      <c r="BB9" s="219"/>
      <c r="BC9" s="219"/>
      <c r="BD9" s="216"/>
      <c r="BE9" s="216"/>
      <c r="BF9" s="216"/>
      <c r="BG9" s="219"/>
      <c r="BH9" s="219"/>
      <c r="BI9" s="219"/>
      <c r="BJ9" s="216"/>
      <c r="BK9" s="216"/>
      <c r="BL9" s="216"/>
      <c r="BM9" s="219"/>
      <c r="BN9" s="219"/>
      <c r="BO9" s="219"/>
      <c r="BP9" s="220">
        <v>149</v>
      </c>
      <c r="BQ9" s="237"/>
    </row>
    <row r="10" spans="1:69" s="20" customFormat="1" ht="59.25" customHeight="1" x14ac:dyDescent="0.2">
      <c r="A10" s="70">
        <v>3</v>
      </c>
      <c r="B10" s="182" t="s">
        <v>171</v>
      </c>
      <c r="C10" s="63">
        <f>IF(ISERROR(VLOOKUP(B10,'KAYIT LİSTESİ'!$B$4:$H$1047,2,0)),"",(VLOOKUP(B10,'KAYIT LİSTESİ'!$B$4:$H$1047,2,0)))</f>
        <v>7</v>
      </c>
      <c r="D10" s="54">
        <f>IF(ISERROR(VLOOKUP(B10,'KAYIT LİSTESİ'!$B$4:$H$1047,4,0)),"",(VLOOKUP(B10,'KAYIT LİSTESİ'!$B$4:$H$1047,4,0)))</f>
        <v>34981</v>
      </c>
      <c r="E10" s="54" t="str">
        <f>IF(ISERROR(VLOOKUP(B10,'KAYIT LİSTESİ'!$B$4:$N$10047,13,0)),"",(VLOOKUP(B10,'KAYIT LİSTESİ'!$B$4:$N$10047,13,0)))</f>
        <v>B2</v>
      </c>
      <c r="F10" s="69" t="str">
        <f>IF(ISERROR(VLOOKUP(B10,'KAYIT LİSTESİ'!$B$4:$H$1047,5,0)),"",(VLOOKUP(B10,'KAYIT LİSTESİ'!$B$4:$H$1047,5,0)))</f>
        <v>MURAT KILIÇ</v>
      </c>
      <c r="G10" s="69" t="str">
        <f>IF(ISERROR(VLOOKUP(B10,'KAYIT LİSTESİ'!$B$4:$H$1047,6,0)),"",(VLOOKUP(B10,'KAYIT LİSTESİ'!$B$4:$H$1047,6,0)))</f>
        <v>ADIYAMAN-ADANA GÖR.EN.SPOR KUL.DER</v>
      </c>
      <c r="H10" s="214" t="s">
        <v>873</v>
      </c>
      <c r="I10" s="214"/>
      <c r="J10" s="214"/>
      <c r="K10" s="217" t="s">
        <v>870</v>
      </c>
      <c r="L10" s="218"/>
      <c r="M10" s="218"/>
      <c r="N10" s="214" t="s">
        <v>873</v>
      </c>
      <c r="O10" s="215"/>
      <c r="P10" s="214"/>
      <c r="Q10" s="218" t="s">
        <v>873</v>
      </c>
      <c r="R10" s="218"/>
      <c r="S10" s="218"/>
      <c r="T10" s="214" t="s">
        <v>873</v>
      </c>
      <c r="U10" s="214"/>
      <c r="V10" s="214"/>
      <c r="W10" s="218" t="s">
        <v>873</v>
      </c>
      <c r="X10" s="218"/>
      <c r="Y10" s="218"/>
      <c r="Z10" s="214" t="s">
        <v>873</v>
      </c>
      <c r="AA10" s="214"/>
      <c r="AB10" s="214"/>
      <c r="AC10" s="218" t="s">
        <v>873</v>
      </c>
      <c r="AD10" s="218"/>
      <c r="AE10" s="218"/>
      <c r="AF10" s="214" t="s">
        <v>873</v>
      </c>
      <c r="AG10" s="214"/>
      <c r="AH10" s="214"/>
      <c r="AI10" s="218" t="s">
        <v>868</v>
      </c>
      <c r="AJ10" s="218" t="s">
        <v>868</v>
      </c>
      <c r="AK10" s="218" t="s">
        <v>870</v>
      </c>
      <c r="AL10" s="214" t="s">
        <v>868</v>
      </c>
      <c r="AM10" s="214"/>
      <c r="AN10" s="214"/>
      <c r="AO10" s="218"/>
      <c r="AP10" s="218"/>
      <c r="AQ10" s="218"/>
      <c r="AR10" s="214"/>
      <c r="AS10" s="214"/>
      <c r="AT10" s="214"/>
      <c r="AU10" s="218"/>
      <c r="AV10" s="219"/>
      <c r="AW10" s="219"/>
      <c r="AX10" s="216"/>
      <c r="AY10" s="216"/>
      <c r="AZ10" s="216"/>
      <c r="BA10" s="219"/>
      <c r="BB10" s="219"/>
      <c r="BC10" s="219"/>
      <c r="BD10" s="216"/>
      <c r="BE10" s="216"/>
      <c r="BF10" s="216"/>
      <c r="BG10" s="219"/>
      <c r="BH10" s="219"/>
      <c r="BI10" s="219"/>
      <c r="BJ10" s="216"/>
      <c r="BK10" s="216"/>
      <c r="BL10" s="216"/>
      <c r="BM10" s="219"/>
      <c r="BN10" s="219"/>
      <c r="BO10" s="219"/>
      <c r="BP10" s="220">
        <v>140</v>
      </c>
      <c r="BQ10" s="237"/>
    </row>
    <row r="11" spans="1:69" s="20" customFormat="1" ht="59.25" customHeight="1" x14ac:dyDescent="0.2">
      <c r="A11" s="70">
        <v>4</v>
      </c>
      <c r="B11" s="182" t="s">
        <v>174</v>
      </c>
      <c r="C11" s="63">
        <f>IF(ISERROR(VLOOKUP(B11,'KAYIT LİSTESİ'!$B$4:$H$1047,2,0)),"",(VLOOKUP(B11,'KAYIT LİSTESİ'!$B$4:$H$1047,2,0)))</f>
        <v>62</v>
      </c>
      <c r="D11" s="54">
        <f>IF(ISERROR(VLOOKUP(B11,'KAYIT LİSTESİ'!$B$4:$H$1047,4,0)),"",(VLOOKUP(B11,'KAYIT LİSTESİ'!$B$4:$H$1047,4,0)))</f>
        <v>27860</v>
      </c>
      <c r="E11" s="54" t="str">
        <f>IF(ISERROR(VLOOKUP(B11,'KAYIT LİSTESİ'!$B$4:$N$10047,13,0)),"",(VLOOKUP(B11,'KAYIT LİSTESİ'!$B$4:$N$10047,13,0)))</f>
        <v>B2</v>
      </c>
      <c r="F11" s="69" t="str">
        <f>IF(ISERROR(VLOOKUP(B11,'KAYIT LİSTESİ'!$B$4:$H$1047,5,0)),"",(VLOOKUP(B11,'KAYIT LİSTESİ'!$B$4:$H$1047,5,0)))</f>
        <v>ALİ GENÇ</v>
      </c>
      <c r="G11" s="69" t="str">
        <f>IF(ISERROR(VLOOKUP(B11,'KAYIT LİSTESİ'!$B$4:$H$1047,6,0)),"",(VLOOKUP(B11,'KAYIT LİSTESİ'!$B$4:$H$1047,6,0)))</f>
        <v>BURSA-NİLÜFER BELEDİYESİ GÖRME ENGELLİLER SPOR KULÜBÜ</v>
      </c>
      <c r="H11" s="214" t="s">
        <v>873</v>
      </c>
      <c r="I11" s="214"/>
      <c r="J11" s="214"/>
      <c r="K11" s="217" t="s">
        <v>873</v>
      </c>
      <c r="L11" s="218"/>
      <c r="M11" s="218"/>
      <c r="N11" s="214" t="s">
        <v>873</v>
      </c>
      <c r="O11" s="215"/>
      <c r="P11" s="214"/>
      <c r="Q11" s="218" t="s">
        <v>873</v>
      </c>
      <c r="R11" s="218"/>
      <c r="S11" s="218"/>
      <c r="T11" s="214" t="s">
        <v>873</v>
      </c>
      <c r="U11" s="214"/>
      <c r="V11" s="214"/>
      <c r="W11" s="218" t="s">
        <v>868</v>
      </c>
      <c r="X11" s="218" t="s">
        <v>868</v>
      </c>
      <c r="Y11" s="218" t="s">
        <v>873</v>
      </c>
      <c r="Z11" s="214" t="s">
        <v>868</v>
      </c>
      <c r="AA11" s="214" t="s">
        <v>868</v>
      </c>
      <c r="AB11" s="214" t="s">
        <v>873</v>
      </c>
      <c r="AC11" s="218" t="s">
        <v>868</v>
      </c>
      <c r="AD11" s="218" t="s">
        <v>868</v>
      </c>
      <c r="AE11" s="218" t="s">
        <v>868</v>
      </c>
      <c r="AF11" s="214"/>
      <c r="AG11" s="214"/>
      <c r="AH11" s="214"/>
      <c r="AI11" s="218"/>
      <c r="AJ11" s="218"/>
      <c r="AK11" s="218"/>
      <c r="AL11" s="214"/>
      <c r="AM11" s="214"/>
      <c r="AN11" s="214"/>
      <c r="AO11" s="218"/>
      <c r="AP11" s="218"/>
      <c r="AQ11" s="218"/>
      <c r="AR11" s="214"/>
      <c r="AS11" s="214"/>
      <c r="AT11" s="214"/>
      <c r="AU11" s="218"/>
      <c r="AV11" s="219"/>
      <c r="AW11" s="219"/>
      <c r="AX11" s="216"/>
      <c r="AY11" s="216"/>
      <c r="AZ11" s="216"/>
      <c r="BA11" s="219"/>
      <c r="BB11" s="219"/>
      <c r="BC11" s="219"/>
      <c r="BD11" s="216"/>
      <c r="BE11" s="216"/>
      <c r="BF11" s="216"/>
      <c r="BG11" s="219"/>
      <c r="BH11" s="219"/>
      <c r="BI11" s="219"/>
      <c r="BJ11" s="216"/>
      <c r="BK11" s="216"/>
      <c r="BL11" s="216"/>
      <c r="BM11" s="219"/>
      <c r="BN11" s="219"/>
      <c r="BO11" s="219"/>
      <c r="BP11" s="220">
        <v>134</v>
      </c>
      <c r="BQ11" s="237"/>
    </row>
    <row r="12" spans="1:69" s="20" customFormat="1" ht="59.25" customHeight="1" x14ac:dyDescent="0.2">
      <c r="A12" s="70">
        <v>5</v>
      </c>
      <c r="B12" s="182" t="s">
        <v>176</v>
      </c>
      <c r="C12" s="63">
        <f>IF(ISERROR(VLOOKUP(B12,'KAYIT LİSTESİ'!$B$4:$H$1047,2,0)),"",(VLOOKUP(B12,'KAYIT LİSTESİ'!$B$4:$H$1047,2,0)))</f>
        <v>75</v>
      </c>
      <c r="D12" s="54">
        <f>IF(ISERROR(VLOOKUP(B12,'KAYIT LİSTESİ'!$B$4:$H$1047,4,0)),"",(VLOOKUP(B12,'KAYIT LİSTESİ'!$B$4:$H$1047,4,0)))</f>
        <v>35726</v>
      </c>
      <c r="E12" s="54" t="str">
        <f>IF(ISERROR(VLOOKUP(B12,'KAYIT LİSTESİ'!$B$4:$N$10047,13,0)),"",(VLOOKUP(B12,'KAYIT LİSTESİ'!$B$4:$N$10047,13,0)))</f>
        <v>B2</v>
      </c>
      <c r="F12" s="69" t="str">
        <f>IF(ISERROR(VLOOKUP(B12,'KAYIT LİSTESİ'!$B$4:$H$1047,5,0)),"",(VLOOKUP(B12,'KAYIT LİSTESİ'!$B$4:$H$1047,5,0)))</f>
        <v>MUHAMMET KÖSE</v>
      </c>
      <c r="G12" s="69" t="str">
        <f>IF(ISERROR(VLOOKUP(B12,'KAYIT LİSTESİ'!$B$4:$H$1047,6,0)),"",(VLOOKUP(B12,'KAYIT LİSTESİ'!$B$4:$H$1047,6,0)))</f>
        <v>BURSA-TİMSAHLAR GÖR.ENG.GENÇ.VE SPOR KUL.DER</v>
      </c>
      <c r="H12" s="214" t="s">
        <v>873</v>
      </c>
      <c r="I12" s="214"/>
      <c r="J12" s="214"/>
      <c r="K12" s="217" t="s">
        <v>873</v>
      </c>
      <c r="L12" s="218"/>
      <c r="M12" s="218"/>
      <c r="N12" s="214" t="s">
        <v>873</v>
      </c>
      <c r="O12" s="215"/>
      <c r="P12" s="214"/>
      <c r="Q12" s="218" t="s">
        <v>868</v>
      </c>
      <c r="R12" s="218" t="s">
        <v>873</v>
      </c>
      <c r="S12" s="218"/>
      <c r="T12" s="214" t="s">
        <v>873</v>
      </c>
      <c r="U12" s="214"/>
      <c r="V12" s="214"/>
      <c r="W12" s="218" t="s">
        <v>868</v>
      </c>
      <c r="X12" s="218" t="s">
        <v>873</v>
      </c>
      <c r="Y12" s="218"/>
      <c r="Z12" s="214" t="s">
        <v>868</v>
      </c>
      <c r="AA12" s="214" t="s">
        <v>868</v>
      </c>
      <c r="AB12" s="214" t="s">
        <v>868</v>
      </c>
      <c r="AC12" s="218"/>
      <c r="AD12" s="218"/>
      <c r="AE12" s="218"/>
      <c r="AF12" s="214"/>
      <c r="AG12" s="214"/>
      <c r="AH12" s="214"/>
      <c r="AI12" s="218"/>
      <c r="AJ12" s="218"/>
      <c r="AK12" s="218"/>
      <c r="AL12" s="214"/>
      <c r="AM12" s="214"/>
      <c r="AN12" s="214"/>
      <c r="AO12" s="218"/>
      <c r="AP12" s="218"/>
      <c r="AQ12" s="218"/>
      <c r="AR12" s="214"/>
      <c r="AS12" s="214"/>
      <c r="AT12" s="214"/>
      <c r="AU12" s="218"/>
      <c r="AV12" s="219"/>
      <c r="AW12" s="219"/>
      <c r="AX12" s="216"/>
      <c r="AY12" s="216"/>
      <c r="AZ12" s="216"/>
      <c r="BA12" s="219"/>
      <c r="BB12" s="219"/>
      <c r="BC12" s="219"/>
      <c r="BD12" s="216"/>
      <c r="BE12" s="216"/>
      <c r="BF12" s="216"/>
      <c r="BG12" s="219"/>
      <c r="BH12" s="219"/>
      <c r="BI12" s="219"/>
      <c r="BJ12" s="216"/>
      <c r="BK12" s="216"/>
      <c r="BL12" s="216"/>
      <c r="BM12" s="219"/>
      <c r="BN12" s="219"/>
      <c r="BO12" s="219"/>
      <c r="BP12" s="220">
        <v>131</v>
      </c>
      <c r="BQ12" s="237"/>
    </row>
    <row r="13" spans="1:69" s="20" customFormat="1" ht="59.25" customHeight="1" x14ac:dyDescent="0.2">
      <c r="A13" s="70">
        <v>6</v>
      </c>
      <c r="B13" s="182" t="s">
        <v>173</v>
      </c>
      <c r="C13" s="63">
        <f>IF(ISERROR(VLOOKUP(B13,'KAYIT LİSTESİ'!$B$4:$H$1047,2,0)),"",(VLOOKUP(B13,'KAYIT LİSTESİ'!$B$4:$H$1047,2,0)))</f>
        <v>32</v>
      </c>
      <c r="D13" s="54">
        <f>IF(ISERROR(VLOOKUP(B13,'KAYIT LİSTESİ'!$B$4:$H$1047,4,0)),"",(VLOOKUP(B13,'KAYIT LİSTESİ'!$B$4:$H$1047,4,0)))</f>
        <v>32832</v>
      </c>
      <c r="E13" s="54" t="str">
        <f>IF(ISERROR(VLOOKUP(B13,'KAYIT LİSTESİ'!$B$4:$N$10047,13,0)),"",(VLOOKUP(B13,'KAYIT LİSTESİ'!$B$4:$N$10047,13,0)))</f>
        <v>B2</v>
      </c>
      <c r="F13" s="69" t="str">
        <f>IF(ISERROR(VLOOKUP(B13,'KAYIT LİSTESİ'!$B$4:$H$1047,5,0)),"",(VLOOKUP(B13,'KAYIT LİSTESİ'!$B$4:$H$1047,5,0)))</f>
        <v>GÖKHAN TERLETME</v>
      </c>
      <c r="G13" s="69" t="str">
        <f>IF(ISERROR(VLOOKUP(B13,'KAYIT LİSTESİ'!$B$4:$H$1047,6,0)),"",(VLOOKUP(B13,'KAYIT LİSTESİ'!$B$4:$H$1047,6,0)))</f>
        <v>ANKARA-GALİP ENGELLİLER SPOR KULÜBÜ</v>
      </c>
      <c r="H13" s="214" t="s">
        <v>873</v>
      </c>
      <c r="I13" s="214"/>
      <c r="J13" s="214"/>
      <c r="K13" s="217" t="s">
        <v>870</v>
      </c>
      <c r="L13" s="218"/>
      <c r="M13" s="218"/>
      <c r="N13" s="214" t="s">
        <v>870</v>
      </c>
      <c r="O13" s="215"/>
      <c r="P13" s="214"/>
      <c r="Q13" s="218" t="s">
        <v>870</v>
      </c>
      <c r="R13" s="218"/>
      <c r="S13" s="218"/>
      <c r="T13" s="214" t="s">
        <v>870</v>
      </c>
      <c r="U13" s="214"/>
      <c r="V13" s="214"/>
      <c r="W13" s="218" t="s">
        <v>868</v>
      </c>
      <c r="X13" s="218" t="s">
        <v>868</v>
      </c>
      <c r="Y13" s="218" t="s">
        <v>868</v>
      </c>
      <c r="Z13" s="214"/>
      <c r="AA13" s="214"/>
      <c r="AB13" s="214"/>
      <c r="AC13" s="218"/>
      <c r="AD13" s="218"/>
      <c r="AE13" s="218"/>
      <c r="AF13" s="214"/>
      <c r="AG13" s="214"/>
      <c r="AH13" s="214"/>
      <c r="AI13" s="218"/>
      <c r="AJ13" s="218"/>
      <c r="AK13" s="218"/>
      <c r="AL13" s="214"/>
      <c r="AM13" s="214"/>
      <c r="AN13" s="214"/>
      <c r="AO13" s="218"/>
      <c r="AP13" s="218"/>
      <c r="AQ13" s="218"/>
      <c r="AR13" s="214"/>
      <c r="AS13" s="214"/>
      <c r="AT13" s="214"/>
      <c r="AU13" s="218"/>
      <c r="AV13" s="219"/>
      <c r="AW13" s="219"/>
      <c r="AX13" s="216"/>
      <c r="AY13" s="216"/>
      <c r="AZ13" s="216"/>
      <c r="BA13" s="219"/>
      <c r="BB13" s="219"/>
      <c r="BC13" s="219"/>
      <c r="BD13" s="216"/>
      <c r="BE13" s="216"/>
      <c r="BF13" s="216"/>
      <c r="BG13" s="219"/>
      <c r="BH13" s="219"/>
      <c r="BI13" s="219"/>
      <c r="BJ13" s="216"/>
      <c r="BK13" s="216"/>
      <c r="BL13" s="216"/>
      <c r="BM13" s="219"/>
      <c r="BN13" s="219"/>
      <c r="BO13" s="219"/>
      <c r="BP13" s="220">
        <v>110</v>
      </c>
      <c r="BQ13" s="237"/>
    </row>
    <row r="14" spans="1:69" s="20" customFormat="1" ht="59.25" customHeight="1" x14ac:dyDescent="0.2">
      <c r="A14" s="70" t="s">
        <v>870</v>
      </c>
      <c r="B14" s="182" t="s">
        <v>177</v>
      </c>
      <c r="C14" s="63">
        <f>IF(ISERROR(VLOOKUP(B14,'KAYIT LİSTESİ'!$B$4:$H$1047,2,0)),"",(VLOOKUP(B14,'KAYIT LİSTESİ'!$B$4:$H$1047,2,0)))</f>
        <v>93</v>
      </c>
      <c r="D14" s="54">
        <f>IF(ISERROR(VLOOKUP(B14,'KAYIT LİSTESİ'!$B$4:$H$1047,4,0)),"",(VLOOKUP(B14,'KAYIT LİSTESİ'!$B$4:$H$1047,4,0)))</f>
        <v>29939</v>
      </c>
      <c r="E14" s="54" t="str">
        <f>IF(ISERROR(VLOOKUP(B14,'KAYIT LİSTESİ'!$B$4:$N$10047,13,0)),"",(VLOOKUP(B14,'KAYIT LİSTESİ'!$B$4:$N$10047,13,0)))</f>
        <v>B2</v>
      </c>
      <c r="F14" s="69" t="str">
        <f>IF(ISERROR(VLOOKUP(B14,'KAYIT LİSTESİ'!$B$4:$H$1047,5,0)),"",(VLOOKUP(B14,'KAYIT LİSTESİ'!$B$4:$H$1047,5,0)))</f>
        <v>MEHMET EMİN GÜLEN</v>
      </c>
      <c r="G14" s="69" t="str">
        <f>IF(ISERROR(VLOOKUP(B14,'KAYIT LİSTESİ'!$B$4:$H$1047,6,0)),"",(VLOOKUP(B14,'KAYIT LİSTESİ'!$B$4:$H$1047,6,0)))</f>
        <v>DİYARBAKIR-DİYARBAKIR AN.MEZ.ENG.SP.KUL.</v>
      </c>
      <c r="H14" s="214" t="s">
        <v>868</v>
      </c>
      <c r="I14" s="214" t="s">
        <v>868</v>
      </c>
      <c r="J14" s="214" t="s">
        <v>868</v>
      </c>
      <c r="K14" s="217"/>
      <c r="L14" s="218"/>
      <c r="M14" s="218"/>
      <c r="N14" s="214"/>
      <c r="O14" s="215"/>
      <c r="P14" s="214"/>
      <c r="Q14" s="218"/>
      <c r="R14" s="218"/>
      <c r="S14" s="218"/>
      <c r="T14" s="214"/>
      <c r="U14" s="214"/>
      <c r="V14" s="214"/>
      <c r="W14" s="218"/>
      <c r="X14" s="218"/>
      <c r="Y14" s="218"/>
      <c r="Z14" s="214"/>
      <c r="AA14" s="214"/>
      <c r="AB14" s="214"/>
      <c r="AC14" s="218"/>
      <c r="AD14" s="218"/>
      <c r="AE14" s="218"/>
      <c r="AF14" s="214"/>
      <c r="AG14" s="214"/>
      <c r="AH14" s="214"/>
      <c r="AI14" s="218"/>
      <c r="AJ14" s="218"/>
      <c r="AK14" s="218"/>
      <c r="AL14" s="214"/>
      <c r="AM14" s="214"/>
      <c r="AN14" s="214"/>
      <c r="AO14" s="218"/>
      <c r="AP14" s="218"/>
      <c r="AQ14" s="218"/>
      <c r="AR14" s="214"/>
      <c r="AS14" s="214"/>
      <c r="AT14" s="214"/>
      <c r="AU14" s="218"/>
      <c r="AV14" s="219"/>
      <c r="AW14" s="219"/>
      <c r="AX14" s="216"/>
      <c r="AY14" s="216"/>
      <c r="AZ14" s="216"/>
      <c r="BA14" s="219"/>
      <c r="BB14" s="219"/>
      <c r="BC14" s="219"/>
      <c r="BD14" s="216"/>
      <c r="BE14" s="216"/>
      <c r="BF14" s="216"/>
      <c r="BG14" s="219"/>
      <c r="BH14" s="219"/>
      <c r="BI14" s="219"/>
      <c r="BJ14" s="216"/>
      <c r="BK14" s="216"/>
      <c r="BL14" s="216"/>
      <c r="BM14" s="219"/>
      <c r="BN14" s="219"/>
      <c r="BO14" s="219"/>
      <c r="BP14" s="220" t="s">
        <v>871</v>
      </c>
      <c r="BQ14" s="237"/>
    </row>
    <row r="15" spans="1:69" s="20" customFormat="1" ht="59.25" customHeight="1" x14ac:dyDescent="0.2">
      <c r="A15" s="70" t="s">
        <v>870</v>
      </c>
      <c r="B15" s="182" t="s">
        <v>175</v>
      </c>
      <c r="C15" s="63">
        <f>IF(ISERROR(VLOOKUP(B15,'KAYIT LİSTESİ'!$B$4:$H$1047,2,0)),"",(VLOOKUP(B15,'KAYIT LİSTESİ'!$B$4:$H$1047,2,0)))</f>
        <v>72</v>
      </c>
      <c r="D15" s="54">
        <f>IF(ISERROR(VLOOKUP(B15,'KAYIT LİSTESİ'!$B$4:$H$1047,4,0)),"",(VLOOKUP(B15,'KAYIT LİSTESİ'!$B$4:$H$1047,4,0)))</f>
        <v>30814</v>
      </c>
      <c r="E15" s="54" t="str">
        <f>IF(ISERROR(VLOOKUP(B15,'KAYIT LİSTESİ'!$B$4:$N$10047,13,0)),"",(VLOOKUP(B15,'KAYIT LİSTESİ'!$B$4:$N$10047,13,0)))</f>
        <v>B2</v>
      </c>
      <c r="F15" s="69" t="str">
        <f>IF(ISERROR(VLOOKUP(B15,'KAYIT LİSTESİ'!$B$4:$H$1047,5,0)),"",(VLOOKUP(B15,'KAYIT LİSTESİ'!$B$4:$H$1047,5,0)))</f>
        <v>SUAT ÖNER</v>
      </c>
      <c r="G15" s="69" t="str">
        <f>IF(ISERROR(VLOOKUP(B15,'KAYIT LİSTESİ'!$B$4:$H$1047,6,0)),"",(VLOOKUP(B15,'KAYIT LİSTESİ'!$B$4:$H$1047,6,0)))</f>
        <v>BURSA-NİLÜFER BELEDİYESİ GÖRME ENGELLİLER SPOR KULÜBÜ</v>
      </c>
      <c r="H15" s="214"/>
      <c r="I15" s="214"/>
      <c r="J15" s="214"/>
      <c r="K15" s="217"/>
      <c r="L15" s="218"/>
      <c r="M15" s="218"/>
      <c r="N15" s="214"/>
      <c r="O15" s="215"/>
      <c r="P15" s="214"/>
      <c r="Q15" s="218"/>
      <c r="R15" s="218"/>
      <c r="S15" s="218"/>
      <c r="T15" s="214"/>
      <c r="U15" s="214"/>
      <c r="V15" s="214"/>
      <c r="W15" s="218"/>
      <c r="X15" s="218"/>
      <c r="Y15" s="218"/>
      <c r="Z15" s="214"/>
      <c r="AA15" s="214"/>
      <c r="AB15" s="214"/>
      <c r="AC15" s="218"/>
      <c r="AD15" s="218"/>
      <c r="AE15" s="218"/>
      <c r="AF15" s="214"/>
      <c r="AG15" s="214"/>
      <c r="AH15" s="214"/>
      <c r="AI15" s="218"/>
      <c r="AJ15" s="218"/>
      <c r="AK15" s="218"/>
      <c r="AL15" s="214"/>
      <c r="AM15" s="214"/>
      <c r="AN15" s="214"/>
      <c r="AO15" s="218"/>
      <c r="AP15" s="218"/>
      <c r="AQ15" s="218"/>
      <c r="AR15" s="214"/>
      <c r="AS15" s="214"/>
      <c r="AT15" s="214"/>
      <c r="AU15" s="218"/>
      <c r="AV15" s="219"/>
      <c r="AW15" s="219"/>
      <c r="AX15" s="216"/>
      <c r="AY15" s="216"/>
      <c r="AZ15" s="216"/>
      <c r="BA15" s="219"/>
      <c r="BB15" s="219"/>
      <c r="BC15" s="219"/>
      <c r="BD15" s="216"/>
      <c r="BE15" s="216"/>
      <c r="BF15" s="216"/>
      <c r="BG15" s="219"/>
      <c r="BH15" s="219"/>
      <c r="BI15" s="219"/>
      <c r="BJ15" s="216"/>
      <c r="BK15" s="216"/>
      <c r="BL15" s="216"/>
      <c r="BM15" s="219"/>
      <c r="BN15" s="219"/>
      <c r="BO15" s="219"/>
      <c r="BP15" s="220" t="s">
        <v>869</v>
      </c>
      <c r="BQ15" s="237"/>
    </row>
    <row r="16" spans="1:69" s="20" customFormat="1" ht="59.25" customHeight="1" x14ac:dyDescent="0.2">
      <c r="A16" s="70"/>
      <c r="B16" s="182" t="s">
        <v>179</v>
      </c>
      <c r="C16" s="63" t="str">
        <f>IF(ISERROR(VLOOKUP(B16,'KAYIT LİSTESİ'!$B$4:$H$1047,2,0)),"",(VLOOKUP(B16,'KAYIT LİSTESİ'!$B$4:$H$1047,2,0)))</f>
        <v/>
      </c>
      <c r="D16" s="54" t="str">
        <f>IF(ISERROR(VLOOKUP(B16,'KAYIT LİSTESİ'!$B$4:$H$1047,4,0)),"",(VLOOKUP(B16,'KAYIT LİSTESİ'!$B$4:$H$1047,4,0)))</f>
        <v/>
      </c>
      <c r="E16" s="54" t="str">
        <f>IF(ISERROR(VLOOKUP(B16,'KAYIT LİSTESİ'!$B$4:$N$10047,13,0)),"",(VLOOKUP(B16,'KAYIT LİSTESİ'!$B$4:$N$10047,13,0)))</f>
        <v/>
      </c>
      <c r="F16" s="69" t="str">
        <f>IF(ISERROR(VLOOKUP(B16,'KAYIT LİSTESİ'!$B$4:$H$1047,5,0)),"",(VLOOKUP(B16,'KAYIT LİSTESİ'!$B$4:$H$1047,5,0)))</f>
        <v/>
      </c>
      <c r="G16" s="69" t="str">
        <f>IF(ISERROR(VLOOKUP(B16,'KAYIT LİSTESİ'!$B$4:$H$1047,6,0)),"",(VLOOKUP(B16,'KAYIT LİSTESİ'!$B$4:$H$1047,6,0)))</f>
        <v/>
      </c>
      <c r="H16" s="214"/>
      <c r="I16" s="214"/>
      <c r="J16" s="214"/>
      <c r="K16" s="217"/>
      <c r="L16" s="218"/>
      <c r="M16" s="218"/>
      <c r="N16" s="214"/>
      <c r="O16" s="215"/>
      <c r="P16" s="214"/>
      <c r="Q16" s="218"/>
      <c r="R16" s="218"/>
      <c r="S16" s="218"/>
      <c r="T16" s="214"/>
      <c r="U16" s="214"/>
      <c r="V16" s="214"/>
      <c r="W16" s="218"/>
      <c r="X16" s="218"/>
      <c r="Y16" s="218"/>
      <c r="Z16" s="214"/>
      <c r="AA16" s="214"/>
      <c r="AB16" s="214"/>
      <c r="AC16" s="218"/>
      <c r="AD16" s="218"/>
      <c r="AE16" s="218"/>
      <c r="AF16" s="214"/>
      <c r="AG16" s="214"/>
      <c r="AH16" s="214"/>
      <c r="AI16" s="218"/>
      <c r="AJ16" s="218"/>
      <c r="AK16" s="218"/>
      <c r="AL16" s="214"/>
      <c r="AM16" s="214"/>
      <c r="AN16" s="214"/>
      <c r="AO16" s="218"/>
      <c r="AP16" s="218"/>
      <c r="AQ16" s="218"/>
      <c r="AR16" s="214"/>
      <c r="AS16" s="214"/>
      <c r="AT16" s="214"/>
      <c r="AU16" s="218"/>
      <c r="AV16" s="219"/>
      <c r="AW16" s="219"/>
      <c r="AX16" s="216"/>
      <c r="AY16" s="216"/>
      <c r="AZ16" s="216"/>
      <c r="BA16" s="219"/>
      <c r="BB16" s="219"/>
      <c r="BC16" s="219"/>
      <c r="BD16" s="216"/>
      <c r="BE16" s="216"/>
      <c r="BF16" s="216"/>
      <c r="BG16" s="219"/>
      <c r="BH16" s="219"/>
      <c r="BI16" s="219"/>
      <c r="BJ16" s="216"/>
      <c r="BK16" s="216"/>
      <c r="BL16" s="216"/>
      <c r="BM16" s="219"/>
      <c r="BN16" s="219"/>
      <c r="BO16" s="219"/>
      <c r="BP16" s="220"/>
      <c r="BQ16" s="237"/>
    </row>
    <row r="17" spans="1:69" ht="41.25" customHeight="1" x14ac:dyDescent="0.2">
      <c r="A17" s="439" t="s">
        <v>6</v>
      </c>
      <c r="B17" s="438"/>
      <c r="C17" s="439" t="s">
        <v>111</v>
      </c>
      <c r="D17" s="439" t="s">
        <v>21</v>
      </c>
      <c r="E17" s="439" t="s">
        <v>259</v>
      </c>
      <c r="F17" s="439" t="s">
        <v>7</v>
      </c>
      <c r="G17" s="439" t="s">
        <v>45</v>
      </c>
      <c r="H17" s="429" t="s">
        <v>402</v>
      </c>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0"/>
      <c r="AX17" s="430"/>
      <c r="AY17" s="430"/>
      <c r="AZ17" s="430"/>
      <c r="BA17" s="430"/>
      <c r="BB17" s="430"/>
      <c r="BC17" s="430"/>
      <c r="BD17" s="430"/>
      <c r="BE17" s="430"/>
      <c r="BF17" s="430"/>
      <c r="BG17" s="430"/>
      <c r="BH17" s="430"/>
      <c r="BI17" s="430"/>
      <c r="BJ17" s="430"/>
      <c r="BK17" s="430"/>
      <c r="BL17" s="430"/>
      <c r="BM17" s="430"/>
      <c r="BN17" s="430"/>
      <c r="BO17" s="430"/>
      <c r="BP17" s="431" t="s">
        <v>8</v>
      </c>
      <c r="BQ17" s="428" t="s">
        <v>9</v>
      </c>
    </row>
    <row r="18" spans="1:69" ht="41.25" customHeight="1" x14ac:dyDescent="0.2">
      <c r="A18" s="440"/>
      <c r="B18" s="438"/>
      <c r="C18" s="440"/>
      <c r="D18" s="440"/>
      <c r="E18" s="440"/>
      <c r="F18" s="440"/>
      <c r="G18" s="440"/>
      <c r="H18" s="424">
        <v>110</v>
      </c>
      <c r="I18" s="424"/>
      <c r="J18" s="424"/>
      <c r="K18" s="424">
        <v>115</v>
      </c>
      <c r="L18" s="424"/>
      <c r="M18" s="424"/>
      <c r="N18" s="424">
        <v>120</v>
      </c>
      <c r="O18" s="424"/>
      <c r="P18" s="424"/>
      <c r="Q18" s="424">
        <v>125</v>
      </c>
      <c r="R18" s="424"/>
      <c r="S18" s="424"/>
      <c r="T18" s="424">
        <v>128</v>
      </c>
      <c r="U18" s="424"/>
      <c r="V18" s="424"/>
      <c r="W18" s="424">
        <v>131</v>
      </c>
      <c r="X18" s="424"/>
      <c r="Y18" s="424"/>
      <c r="Z18" s="424">
        <v>134</v>
      </c>
      <c r="AA18" s="424"/>
      <c r="AB18" s="424"/>
      <c r="AC18" s="424">
        <v>137</v>
      </c>
      <c r="AD18" s="424"/>
      <c r="AE18" s="424"/>
      <c r="AF18" s="424">
        <v>140</v>
      </c>
      <c r="AG18" s="424"/>
      <c r="AH18" s="424"/>
      <c r="AI18" s="424">
        <v>143</v>
      </c>
      <c r="AJ18" s="424"/>
      <c r="AK18" s="424"/>
      <c r="AL18" s="424">
        <v>146</v>
      </c>
      <c r="AM18" s="424"/>
      <c r="AN18" s="424"/>
      <c r="AO18" s="424">
        <v>149</v>
      </c>
      <c r="AP18" s="424"/>
      <c r="AQ18" s="424"/>
      <c r="AR18" s="424">
        <v>151</v>
      </c>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31"/>
      <c r="BQ18" s="428"/>
    </row>
    <row r="19" spans="1:69" s="20" customFormat="1" ht="59.25" customHeight="1" x14ac:dyDescent="0.2">
      <c r="A19" s="70">
        <v>1</v>
      </c>
      <c r="B19" s="182" t="s">
        <v>182</v>
      </c>
      <c r="C19" s="63">
        <f>IF(ISERROR(VLOOKUP(B19,'KAYIT LİSTESİ'!$B$4:$H$1047,2,0)),"",(VLOOKUP(B19,'KAYIT LİSTESİ'!$B$4:$H$1047,2,0)))</f>
        <v>9</v>
      </c>
      <c r="D19" s="54">
        <f>IF(ISERROR(VLOOKUP(B19,'KAYIT LİSTESİ'!$B$4:$H$1047,4,0)),"",(VLOOKUP(B19,'KAYIT LİSTESİ'!$B$4:$H$1047,4,0)))</f>
        <v>35582</v>
      </c>
      <c r="E19" s="54" t="str">
        <f>IF(ISERROR(VLOOKUP(B19,'KAYIT LİSTESİ'!$B$4:$N$10047,13,0)),"",(VLOOKUP(B19,'KAYIT LİSTESİ'!$B$4:$N$10047,13,0)))</f>
        <v>B3</v>
      </c>
      <c r="F19" s="69" t="str">
        <f>IF(ISERROR(VLOOKUP(B19,'KAYIT LİSTESİ'!$B$4:$H$1047,5,0)),"",(VLOOKUP(B19,'KAYIT LİSTESİ'!$B$4:$H$1047,5,0)))</f>
        <v>İSMAİL GÜLEÇ</v>
      </c>
      <c r="G19" s="69" t="str">
        <f>IF(ISERROR(VLOOKUP(B19,'KAYIT LİSTESİ'!$B$4:$H$1047,6,0)),"",(VLOOKUP(B19,'KAYIT LİSTESİ'!$B$4:$H$1047,6,0)))</f>
        <v>ADIYAMAN-ADIYAMAN GÖR.EN.SPOR KULUBÜ</v>
      </c>
      <c r="H19" s="214" t="s">
        <v>870</v>
      </c>
      <c r="I19" s="214"/>
      <c r="J19" s="214"/>
      <c r="K19" s="217" t="s">
        <v>870</v>
      </c>
      <c r="L19" s="218"/>
      <c r="M19" s="218"/>
      <c r="N19" s="214" t="s">
        <v>870</v>
      </c>
      <c r="O19" s="215"/>
      <c r="P19" s="214"/>
      <c r="Q19" s="218" t="s">
        <v>870</v>
      </c>
      <c r="R19" s="218"/>
      <c r="S19" s="218"/>
      <c r="T19" s="214" t="s">
        <v>870</v>
      </c>
      <c r="U19" s="214"/>
      <c r="V19" s="214"/>
      <c r="W19" s="218" t="s">
        <v>873</v>
      </c>
      <c r="X19" s="218"/>
      <c r="Y19" s="218"/>
      <c r="Z19" s="214" t="s">
        <v>868</v>
      </c>
      <c r="AA19" s="214" t="s">
        <v>868</v>
      </c>
      <c r="AB19" s="214" t="s">
        <v>873</v>
      </c>
      <c r="AC19" s="218" t="s">
        <v>868</v>
      </c>
      <c r="AD19" s="218" t="s">
        <v>873</v>
      </c>
      <c r="AE19" s="218"/>
      <c r="AF19" s="214" t="s">
        <v>868</v>
      </c>
      <c r="AG19" s="214" t="s">
        <v>873</v>
      </c>
      <c r="AH19" s="214"/>
      <c r="AI19" s="218" t="s">
        <v>873</v>
      </c>
      <c r="AJ19" s="218"/>
      <c r="AK19" s="218"/>
      <c r="AL19" s="214" t="s">
        <v>868</v>
      </c>
      <c r="AM19" s="214" t="s">
        <v>868</v>
      </c>
      <c r="AN19" s="214" t="s">
        <v>870</v>
      </c>
      <c r="AO19" s="218" t="s">
        <v>868</v>
      </c>
      <c r="AP19" s="218"/>
      <c r="AQ19" s="218"/>
      <c r="AR19" s="214"/>
      <c r="AS19" s="214"/>
      <c r="AT19" s="214"/>
      <c r="AU19" s="218"/>
      <c r="AV19" s="219"/>
      <c r="AW19" s="219"/>
      <c r="AX19" s="216"/>
      <c r="AY19" s="216"/>
      <c r="AZ19" s="216"/>
      <c r="BA19" s="219"/>
      <c r="BB19" s="219"/>
      <c r="BC19" s="219"/>
      <c r="BD19" s="216"/>
      <c r="BE19" s="216"/>
      <c r="BF19" s="216"/>
      <c r="BG19" s="219"/>
      <c r="BH19" s="219"/>
      <c r="BI19" s="219"/>
      <c r="BJ19" s="216"/>
      <c r="BK19" s="216"/>
      <c r="BL19" s="216"/>
      <c r="BM19" s="219"/>
      <c r="BN19" s="219"/>
      <c r="BO19" s="219"/>
      <c r="BP19" s="220">
        <v>143</v>
      </c>
      <c r="BQ19" s="237"/>
    </row>
    <row r="20" spans="1:69" s="20" customFormat="1" ht="59.25" customHeight="1" x14ac:dyDescent="0.2">
      <c r="A20" s="70">
        <v>2</v>
      </c>
      <c r="B20" s="182" t="s">
        <v>859</v>
      </c>
      <c r="C20" s="63">
        <f>IF(ISERROR(VLOOKUP(B20,'KAYIT LİSTESİ'!$B$4:$H$1047,2,0)),"",(VLOOKUP(B20,'KAYIT LİSTESİ'!$B$4:$H$1047,2,0)))</f>
        <v>70</v>
      </c>
      <c r="D20" s="54">
        <f>IF(ISERROR(VLOOKUP(B20,'KAYIT LİSTESİ'!$B$4:$H$1047,4,0)),"",(VLOOKUP(B20,'KAYIT LİSTESİ'!$B$4:$H$1047,4,0)))</f>
        <v>30965</v>
      </c>
      <c r="E20" s="54" t="str">
        <f>IF(ISERROR(VLOOKUP(B20,'KAYIT LİSTESİ'!$B$4:$N$10047,13,0)),"",(VLOOKUP(B20,'KAYIT LİSTESİ'!$B$4:$N$10047,13,0)))</f>
        <v>B3</v>
      </c>
      <c r="F20" s="69" t="str">
        <f>IF(ISERROR(VLOOKUP(B20,'KAYIT LİSTESİ'!$B$4:$H$1047,5,0)),"",(VLOOKUP(B20,'KAYIT LİSTESİ'!$B$4:$H$1047,5,0)))</f>
        <v>MUSTAFA KÜÇÜK</v>
      </c>
      <c r="G20" s="69" t="str">
        <f>IF(ISERROR(VLOOKUP(B20,'KAYIT LİSTESİ'!$B$4:$H$1047,6,0)),"",(VLOOKUP(B20,'KAYIT LİSTESİ'!$B$4:$H$1047,6,0)))</f>
        <v>BURSA-NİLÜFER BELEDİYESİ GÖRME ENGELLİLER SPOR KULÜBÜ</v>
      </c>
      <c r="H20" s="214" t="s">
        <v>870</v>
      </c>
      <c r="I20" s="214"/>
      <c r="J20" s="214"/>
      <c r="K20" s="217" t="s">
        <v>870</v>
      </c>
      <c r="L20" s="218"/>
      <c r="M20" s="218"/>
      <c r="N20" s="214" t="s">
        <v>870</v>
      </c>
      <c r="O20" s="215"/>
      <c r="P20" s="214"/>
      <c r="Q20" s="218" t="s">
        <v>873</v>
      </c>
      <c r="R20" s="218"/>
      <c r="S20" s="218"/>
      <c r="T20" s="214" t="s">
        <v>868</v>
      </c>
      <c r="U20" s="214" t="s">
        <v>868</v>
      </c>
      <c r="V20" s="214" t="s">
        <v>870</v>
      </c>
      <c r="W20" s="218" t="s">
        <v>873</v>
      </c>
      <c r="X20" s="218"/>
      <c r="Y20" s="218"/>
      <c r="Z20" s="214" t="s">
        <v>873</v>
      </c>
      <c r="AA20" s="214"/>
      <c r="AB20" s="214"/>
      <c r="AC20" s="218" t="s">
        <v>868</v>
      </c>
      <c r="AD20" s="218" t="s">
        <v>868</v>
      </c>
      <c r="AE20" s="218" t="s">
        <v>870</v>
      </c>
      <c r="AF20" s="214" t="s">
        <v>868</v>
      </c>
      <c r="AG20" s="214"/>
      <c r="AH20" s="214"/>
      <c r="AI20" s="218"/>
      <c r="AJ20" s="218"/>
      <c r="AK20" s="218"/>
      <c r="AL20" s="214"/>
      <c r="AM20" s="214"/>
      <c r="AN20" s="214"/>
      <c r="AO20" s="218"/>
      <c r="AP20" s="218"/>
      <c r="AQ20" s="218"/>
      <c r="AR20" s="214"/>
      <c r="AS20" s="214"/>
      <c r="AT20" s="214"/>
      <c r="AU20" s="218"/>
      <c r="AV20" s="219"/>
      <c r="AW20" s="219"/>
      <c r="AX20" s="216"/>
      <c r="AY20" s="216"/>
      <c r="AZ20" s="216"/>
      <c r="BA20" s="219"/>
      <c r="BB20" s="219"/>
      <c r="BC20" s="219"/>
      <c r="BD20" s="216"/>
      <c r="BE20" s="216"/>
      <c r="BF20" s="216"/>
      <c r="BG20" s="219"/>
      <c r="BH20" s="219"/>
      <c r="BI20" s="219"/>
      <c r="BJ20" s="216"/>
      <c r="BK20" s="216"/>
      <c r="BL20" s="216"/>
      <c r="BM20" s="219"/>
      <c r="BN20" s="219"/>
      <c r="BO20" s="219"/>
      <c r="BP20" s="220">
        <v>134</v>
      </c>
      <c r="BQ20" s="237"/>
    </row>
    <row r="21" spans="1:69" s="20" customFormat="1" ht="59.25" customHeight="1" x14ac:dyDescent="0.2">
      <c r="A21" s="70">
        <v>3</v>
      </c>
      <c r="B21" s="182" t="s">
        <v>180</v>
      </c>
      <c r="C21" s="63">
        <f>IF(ISERROR(VLOOKUP(B21,'KAYIT LİSTESİ'!$B$4:$H$1047,2,0)),"",(VLOOKUP(B21,'KAYIT LİSTESİ'!$B$4:$H$1047,2,0)))</f>
        <v>94</v>
      </c>
      <c r="D21" s="54">
        <f>IF(ISERROR(VLOOKUP(B21,'KAYIT LİSTESİ'!$B$4:$H$1047,4,0)),"",(VLOOKUP(B21,'KAYIT LİSTESİ'!$B$4:$H$1047,4,0)))</f>
        <v>34834</v>
      </c>
      <c r="E21" s="54" t="str">
        <f>IF(ISERROR(VLOOKUP(B21,'KAYIT LİSTESİ'!$B$4:$N$10047,13,0)),"",(VLOOKUP(B21,'KAYIT LİSTESİ'!$B$4:$N$10047,13,0)))</f>
        <v>B3</v>
      </c>
      <c r="F21" s="69" t="str">
        <f>IF(ISERROR(VLOOKUP(B21,'KAYIT LİSTESİ'!$B$4:$H$1047,5,0)),"",(VLOOKUP(B21,'KAYIT LİSTESİ'!$B$4:$H$1047,5,0)))</f>
        <v>MUHAMMET BİNGÖL</v>
      </c>
      <c r="G21" s="69" t="str">
        <f>IF(ISERROR(VLOOKUP(B21,'KAYIT LİSTESİ'!$B$4:$H$1047,6,0)),"",(VLOOKUP(B21,'KAYIT LİSTESİ'!$B$4:$H$1047,6,0)))</f>
        <v>DİYARBAKIR-DİYARBAKIR AN.MEZ.ENG.SP.KUL.</v>
      </c>
      <c r="H21" s="214" t="s">
        <v>873</v>
      </c>
      <c r="I21" s="214"/>
      <c r="J21" s="214"/>
      <c r="K21" s="217" t="s">
        <v>873</v>
      </c>
      <c r="L21" s="218"/>
      <c r="M21" s="218"/>
      <c r="N21" s="214" t="s">
        <v>868</v>
      </c>
      <c r="O21" s="215" t="s">
        <v>873</v>
      </c>
      <c r="P21" s="214"/>
      <c r="Q21" s="218" t="s">
        <v>868</v>
      </c>
      <c r="R21" s="218" t="s">
        <v>868</v>
      </c>
      <c r="S21" s="218" t="s">
        <v>873</v>
      </c>
      <c r="T21" s="214" t="s">
        <v>873</v>
      </c>
      <c r="U21" s="214"/>
      <c r="V21" s="214"/>
      <c r="W21" s="218" t="s">
        <v>868</v>
      </c>
      <c r="X21" s="218" t="s">
        <v>868</v>
      </c>
      <c r="Y21" s="218" t="s">
        <v>868</v>
      </c>
      <c r="Z21" s="214"/>
      <c r="AA21" s="214"/>
      <c r="AB21" s="214"/>
      <c r="AC21" s="218"/>
      <c r="AD21" s="218"/>
      <c r="AE21" s="218"/>
      <c r="AF21" s="214"/>
      <c r="AG21" s="214"/>
      <c r="AH21" s="214"/>
      <c r="AI21" s="218"/>
      <c r="AJ21" s="218"/>
      <c r="AK21" s="218"/>
      <c r="AL21" s="214"/>
      <c r="AM21" s="214"/>
      <c r="AN21" s="214"/>
      <c r="AO21" s="218"/>
      <c r="AP21" s="218"/>
      <c r="AQ21" s="218"/>
      <c r="AR21" s="214"/>
      <c r="AS21" s="214"/>
      <c r="AT21" s="214"/>
      <c r="AU21" s="218"/>
      <c r="AV21" s="219"/>
      <c r="AW21" s="219"/>
      <c r="AX21" s="216"/>
      <c r="AY21" s="216"/>
      <c r="AZ21" s="216"/>
      <c r="BA21" s="219"/>
      <c r="BB21" s="219"/>
      <c r="BC21" s="219"/>
      <c r="BD21" s="216"/>
      <c r="BE21" s="216"/>
      <c r="BF21" s="216"/>
      <c r="BG21" s="219"/>
      <c r="BH21" s="219"/>
      <c r="BI21" s="219"/>
      <c r="BJ21" s="216"/>
      <c r="BK21" s="216"/>
      <c r="BL21" s="216"/>
      <c r="BM21" s="219"/>
      <c r="BN21" s="219"/>
      <c r="BO21" s="219"/>
      <c r="BP21" s="220">
        <v>128</v>
      </c>
      <c r="BQ21" s="237"/>
    </row>
    <row r="22" spans="1:69" s="20" customFormat="1" ht="59.25" customHeight="1" x14ac:dyDescent="0.2">
      <c r="A22" s="70">
        <v>4</v>
      </c>
      <c r="B22" s="182" t="s">
        <v>181</v>
      </c>
      <c r="C22" s="63">
        <f>IF(ISERROR(VLOOKUP(B22,'KAYIT LİSTESİ'!$B$4:$H$1047,2,0)),"",(VLOOKUP(B22,'KAYIT LİSTESİ'!$B$4:$H$1047,2,0)))</f>
        <v>140</v>
      </c>
      <c r="D22" s="54">
        <f>IF(ISERROR(VLOOKUP(B22,'KAYIT LİSTESİ'!$B$4:$H$1047,4,0)),"",(VLOOKUP(B22,'KAYIT LİSTESİ'!$B$4:$H$1047,4,0)))</f>
        <v>28522</v>
      </c>
      <c r="E22" s="54" t="str">
        <f>IF(ISERROR(VLOOKUP(B22,'KAYIT LİSTESİ'!$B$4:$N$10047,13,0)),"",(VLOOKUP(B22,'KAYIT LİSTESİ'!$B$4:$N$10047,13,0)))</f>
        <v>B3</v>
      </c>
      <c r="F22" s="69" t="str">
        <f>IF(ISERROR(VLOOKUP(B22,'KAYIT LİSTESİ'!$B$4:$H$1047,5,0)),"",(VLOOKUP(B22,'KAYIT LİSTESİ'!$B$4:$H$1047,5,0)))</f>
        <v>MURAT ÇALIK</v>
      </c>
      <c r="G22" s="69" t="str">
        <f>IF(ISERROR(VLOOKUP(B22,'KAYIT LİSTESİ'!$B$4:$H$1047,6,0)),"",(VLOOKUP(B22,'KAYIT LİSTESİ'!$B$4:$H$1047,6,0)))</f>
        <v>KOCAELİ-KOCAELİ GÖRME ENGELLİLER SPOR KULÜBÜ</v>
      </c>
      <c r="H22" s="214" t="s">
        <v>873</v>
      </c>
      <c r="I22" s="214"/>
      <c r="J22" s="214"/>
      <c r="K22" s="217" t="s">
        <v>868</v>
      </c>
      <c r="L22" s="218" t="s">
        <v>873</v>
      </c>
      <c r="M22" s="218"/>
      <c r="N22" s="214" t="s">
        <v>868</v>
      </c>
      <c r="O22" s="215" t="s">
        <v>873</v>
      </c>
      <c r="P22" s="214"/>
      <c r="Q22" s="218" t="s">
        <v>873</v>
      </c>
      <c r="R22" s="218"/>
      <c r="S22" s="218"/>
      <c r="T22" s="214" t="s">
        <v>868</v>
      </c>
      <c r="U22" s="214" t="s">
        <v>868</v>
      </c>
      <c r="V22" s="214" t="s">
        <v>868</v>
      </c>
      <c r="W22" s="218"/>
      <c r="X22" s="218"/>
      <c r="Y22" s="218"/>
      <c r="Z22" s="214"/>
      <c r="AA22" s="214"/>
      <c r="AB22" s="214"/>
      <c r="AC22" s="218"/>
      <c r="AD22" s="218"/>
      <c r="AE22" s="218"/>
      <c r="AF22" s="214"/>
      <c r="AG22" s="214"/>
      <c r="AH22" s="214"/>
      <c r="AI22" s="218"/>
      <c r="AJ22" s="218"/>
      <c r="AK22" s="218"/>
      <c r="AL22" s="214"/>
      <c r="AM22" s="214"/>
      <c r="AN22" s="214"/>
      <c r="AO22" s="218"/>
      <c r="AP22" s="218"/>
      <c r="AQ22" s="218"/>
      <c r="AR22" s="214"/>
      <c r="AS22" s="214"/>
      <c r="AT22" s="214"/>
      <c r="AU22" s="218"/>
      <c r="AV22" s="219"/>
      <c r="AW22" s="219"/>
      <c r="AX22" s="216"/>
      <c r="AY22" s="216"/>
      <c r="AZ22" s="216"/>
      <c r="BA22" s="219"/>
      <c r="BB22" s="219"/>
      <c r="BC22" s="219"/>
      <c r="BD22" s="216"/>
      <c r="BE22" s="216"/>
      <c r="BF22" s="216"/>
      <c r="BG22" s="219"/>
      <c r="BH22" s="219"/>
      <c r="BI22" s="219"/>
      <c r="BJ22" s="216"/>
      <c r="BK22" s="216"/>
      <c r="BL22" s="216"/>
      <c r="BM22" s="219"/>
      <c r="BN22" s="219"/>
      <c r="BO22" s="219"/>
      <c r="BP22" s="220">
        <v>125</v>
      </c>
      <c r="BQ22" s="237"/>
    </row>
    <row r="23" spans="1:69" s="20" customFormat="1" ht="59.25" customHeight="1" x14ac:dyDescent="0.2">
      <c r="A23" s="70">
        <v>5</v>
      </c>
      <c r="B23" s="182" t="s">
        <v>183</v>
      </c>
      <c r="C23" s="63">
        <f>IF(ISERROR(VLOOKUP(B23,'KAYIT LİSTESİ'!$B$4:$H$1047,2,0)),"",(VLOOKUP(B23,'KAYIT LİSTESİ'!$B$4:$H$1047,2,0)))</f>
        <v>59</v>
      </c>
      <c r="D23" s="54">
        <f>IF(ISERROR(VLOOKUP(B23,'KAYIT LİSTESİ'!$B$4:$H$1047,4,0)),"",(VLOOKUP(B23,'KAYIT LİSTESİ'!$B$4:$H$1047,4,0)))</f>
        <v>34473</v>
      </c>
      <c r="E23" s="54" t="str">
        <f>IF(ISERROR(VLOOKUP(B23,'KAYIT LİSTESİ'!$B$4:$N$10047,13,0)),"",(VLOOKUP(B23,'KAYIT LİSTESİ'!$B$4:$N$10047,13,0)))</f>
        <v>B3</v>
      </c>
      <c r="F23" s="69" t="str">
        <f>IF(ISERROR(VLOOKUP(B23,'KAYIT LİSTESİ'!$B$4:$H$1047,5,0)),"",(VLOOKUP(B23,'KAYIT LİSTESİ'!$B$4:$H$1047,5,0)))</f>
        <v>BAYRAM SEVİNÇ</v>
      </c>
      <c r="G23" s="69" t="str">
        <f>IF(ISERROR(VLOOKUP(B23,'KAYIT LİSTESİ'!$B$4:$H$1047,6,0)),"",(VLOOKUP(B23,'KAYIT LİSTESİ'!$B$4:$H$1047,6,0)))</f>
        <v>BURSA-GENÇ OSMANGAZİ GÖRME ENGELLİLER SPOR KULÜBÜ</v>
      </c>
      <c r="H23" s="214" t="s">
        <v>873</v>
      </c>
      <c r="I23" s="214" t="s">
        <v>872</v>
      </c>
      <c r="J23" s="214"/>
      <c r="K23" s="217"/>
      <c r="L23" s="218"/>
      <c r="M23" s="218"/>
      <c r="N23" s="214"/>
      <c r="O23" s="215"/>
      <c r="P23" s="214"/>
      <c r="Q23" s="218"/>
      <c r="R23" s="218"/>
      <c r="S23" s="218"/>
      <c r="T23" s="214"/>
      <c r="U23" s="214"/>
      <c r="V23" s="214"/>
      <c r="W23" s="218"/>
      <c r="X23" s="218"/>
      <c r="Y23" s="218"/>
      <c r="Z23" s="214"/>
      <c r="AA23" s="214"/>
      <c r="AB23" s="214"/>
      <c r="AC23" s="218"/>
      <c r="AD23" s="218"/>
      <c r="AE23" s="218"/>
      <c r="AF23" s="214"/>
      <c r="AG23" s="214"/>
      <c r="AH23" s="214"/>
      <c r="AI23" s="218"/>
      <c r="AJ23" s="218"/>
      <c r="AK23" s="218"/>
      <c r="AL23" s="214"/>
      <c r="AM23" s="214"/>
      <c r="AN23" s="214"/>
      <c r="AO23" s="218"/>
      <c r="AP23" s="218"/>
      <c r="AQ23" s="218"/>
      <c r="AR23" s="214"/>
      <c r="AS23" s="214"/>
      <c r="AT23" s="214"/>
      <c r="AU23" s="218"/>
      <c r="AV23" s="219"/>
      <c r="AW23" s="219"/>
      <c r="AX23" s="216"/>
      <c r="AY23" s="216"/>
      <c r="AZ23" s="216"/>
      <c r="BA23" s="219"/>
      <c r="BB23" s="219"/>
      <c r="BC23" s="219"/>
      <c r="BD23" s="216"/>
      <c r="BE23" s="216"/>
      <c r="BF23" s="216"/>
      <c r="BG23" s="219"/>
      <c r="BH23" s="219"/>
      <c r="BI23" s="219"/>
      <c r="BJ23" s="216"/>
      <c r="BK23" s="216"/>
      <c r="BL23" s="216"/>
      <c r="BM23" s="219"/>
      <c r="BN23" s="219"/>
      <c r="BO23" s="219"/>
      <c r="BP23" s="220">
        <v>110</v>
      </c>
      <c r="BQ23" s="237"/>
    </row>
    <row r="24" spans="1:69" s="20" customFormat="1" ht="59.25" customHeight="1" x14ac:dyDescent="0.2">
      <c r="A24" s="70"/>
      <c r="B24" s="182" t="s">
        <v>860</v>
      </c>
      <c r="C24" s="63" t="str">
        <f>IF(ISERROR(VLOOKUP(B24,'KAYIT LİSTESİ'!$B$4:$H$1047,2,0)),"",(VLOOKUP(B24,'KAYIT LİSTESİ'!$B$4:$H$1047,2,0)))</f>
        <v/>
      </c>
      <c r="D24" s="54" t="str">
        <f>IF(ISERROR(VLOOKUP(B24,'KAYIT LİSTESİ'!$B$4:$H$1047,4,0)),"",(VLOOKUP(B24,'KAYIT LİSTESİ'!$B$4:$H$1047,4,0)))</f>
        <v/>
      </c>
      <c r="E24" s="54" t="str">
        <f>IF(ISERROR(VLOOKUP(B24,'KAYIT LİSTESİ'!$B$4:$N$10047,13,0)),"",(VLOOKUP(B24,'KAYIT LİSTESİ'!$B$4:$N$10047,13,0)))</f>
        <v/>
      </c>
      <c r="F24" s="69" t="str">
        <f>IF(ISERROR(VLOOKUP(B24,'KAYIT LİSTESİ'!$B$4:$H$1047,5,0)),"",(VLOOKUP(B24,'KAYIT LİSTESİ'!$B$4:$H$1047,5,0)))</f>
        <v/>
      </c>
      <c r="G24" s="69" t="str">
        <f>IF(ISERROR(VLOOKUP(B24,'KAYIT LİSTESİ'!$B$4:$H$1047,6,0)),"",(VLOOKUP(B24,'KAYIT LİSTESİ'!$B$4:$H$1047,6,0)))</f>
        <v/>
      </c>
      <c r="H24" s="214"/>
      <c r="I24" s="214"/>
      <c r="J24" s="214"/>
      <c r="K24" s="217"/>
      <c r="L24" s="218"/>
      <c r="M24" s="218"/>
      <c r="N24" s="214"/>
      <c r="O24" s="215"/>
      <c r="P24" s="214"/>
      <c r="Q24" s="218"/>
      <c r="R24" s="218"/>
      <c r="S24" s="218"/>
      <c r="T24" s="214"/>
      <c r="U24" s="214"/>
      <c r="V24" s="214"/>
      <c r="W24" s="218"/>
      <c r="X24" s="218"/>
      <c r="Y24" s="218"/>
      <c r="Z24" s="214"/>
      <c r="AA24" s="214"/>
      <c r="AB24" s="214"/>
      <c r="AC24" s="218"/>
      <c r="AD24" s="218"/>
      <c r="AE24" s="218"/>
      <c r="AF24" s="214"/>
      <c r="AG24" s="214"/>
      <c r="AH24" s="214"/>
      <c r="AI24" s="218"/>
      <c r="AJ24" s="218"/>
      <c r="AK24" s="218"/>
      <c r="AL24" s="214"/>
      <c r="AM24" s="214"/>
      <c r="AN24" s="214"/>
      <c r="AO24" s="218"/>
      <c r="AP24" s="218"/>
      <c r="AQ24" s="218"/>
      <c r="AR24" s="214"/>
      <c r="AS24" s="214"/>
      <c r="AT24" s="214"/>
      <c r="AU24" s="218"/>
      <c r="AV24" s="219"/>
      <c r="AW24" s="219"/>
      <c r="AX24" s="216"/>
      <c r="AY24" s="216"/>
      <c r="AZ24" s="216"/>
      <c r="BA24" s="219"/>
      <c r="BB24" s="219"/>
      <c r="BC24" s="219"/>
      <c r="BD24" s="216"/>
      <c r="BE24" s="216"/>
      <c r="BF24" s="216"/>
      <c r="BG24" s="219"/>
      <c r="BH24" s="219"/>
      <c r="BI24" s="219"/>
      <c r="BJ24" s="216"/>
      <c r="BK24" s="216"/>
      <c r="BL24" s="216"/>
      <c r="BM24" s="219"/>
      <c r="BN24" s="219"/>
      <c r="BO24" s="219"/>
      <c r="BP24" s="220"/>
      <c r="BQ24" s="237"/>
    </row>
    <row r="25" spans="1:69" s="20" customFormat="1" ht="59.25" customHeight="1" x14ac:dyDescent="0.2">
      <c r="A25" s="70"/>
      <c r="B25" s="182" t="s">
        <v>861</v>
      </c>
      <c r="C25" s="63" t="str">
        <f>IF(ISERROR(VLOOKUP(B25,'KAYIT LİSTESİ'!$B$4:$H$1047,2,0)),"",(VLOOKUP(B25,'KAYIT LİSTESİ'!$B$4:$H$1047,2,0)))</f>
        <v/>
      </c>
      <c r="D25" s="54" t="str">
        <f>IF(ISERROR(VLOOKUP(B25,'KAYIT LİSTESİ'!$B$4:$H$1047,4,0)),"",(VLOOKUP(B25,'KAYIT LİSTESİ'!$B$4:$H$1047,4,0)))</f>
        <v/>
      </c>
      <c r="E25" s="54" t="str">
        <f>IF(ISERROR(VLOOKUP(B25,'KAYIT LİSTESİ'!$B$4:$N$10047,13,0)),"",(VLOOKUP(B25,'KAYIT LİSTESİ'!$B$4:$N$10047,13,0)))</f>
        <v/>
      </c>
      <c r="F25" s="69" t="str">
        <f>IF(ISERROR(VLOOKUP(B25,'KAYIT LİSTESİ'!$B$4:$H$1047,5,0)),"",(VLOOKUP(B25,'KAYIT LİSTESİ'!$B$4:$H$1047,5,0)))</f>
        <v/>
      </c>
      <c r="G25" s="69" t="str">
        <f>IF(ISERROR(VLOOKUP(B25,'KAYIT LİSTESİ'!$B$4:$H$1047,6,0)),"",(VLOOKUP(B25,'KAYIT LİSTESİ'!$B$4:$H$1047,6,0)))</f>
        <v/>
      </c>
      <c r="H25" s="214"/>
      <c r="I25" s="214"/>
      <c r="J25" s="214"/>
      <c r="K25" s="217"/>
      <c r="L25" s="218"/>
      <c r="M25" s="218"/>
      <c r="N25" s="214"/>
      <c r="O25" s="215"/>
      <c r="P25" s="214"/>
      <c r="Q25" s="218"/>
      <c r="R25" s="218"/>
      <c r="S25" s="218"/>
      <c r="T25" s="214"/>
      <c r="U25" s="214"/>
      <c r="V25" s="214"/>
      <c r="W25" s="218"/>
      <c r="X25" s="218"/>
      <c r="Y25" s="218"/>
      <c r="Z25" s="214"/>
      <c r="AA25" s="214"/>
      <c r="AB25" s="214"/>
      <c r="AC25" s="218"/>
      <c r="AD25" s="218"/>
      <c r="AE25" s="218"/>
      <c r="AF25" s="214"/>
      <c r="AG25" s="214"/>
      <c r="AH25" s="214"/>
      <c r="AI25" s="218"/>
      <c r="AJ25" s="218"/>
      <c r="AK25" s="218"/>
      <c r="AL25" s="214"/>
      <c r="AM25" s="214"/>
      <c r="AN25" s="214"/>
      <c r="AO25" s="218"/>
      <c r="AP25" s="218"/>
      <c r="AQ25" s="218"/>
      <c r="AR25" s="214"/>
      <c r="AS25" s="214"/>
      <c r="AT25" s="214"/>
      <c r="AU25" s="218"/>
      <c r="AV25" s="219"/>
      <c r="AW25" s="219"/>
      <c r="AX25" s="216"/>
      <c r="AY25" s="216"/>
      <c r="AZ25" s="216"/>
      <c r="BA25" s="219"/>
      <c r="BB25" s="219"/>
      <c r="BC25" s="219"/>
      <c r="BD25" s="216"/>
      <c r="BE25" s="216"/>
      <c r="BF25" s="216"/>
      <c r="BG25" s="219"/>
      <c r="BH25" s="219"/>
      <c r="BI25" s="219"/>
      <c r="BJ25" s="216"/>
      <c r="BK25" s="216"/>
      <c r="BL25" s="216"/>
      <c r="BM25" s="219"/>
      <c r="BN25" s="219"/>
      <c r="BO25" s="219"/>
      <c r="BP25" s="220"/>
      <c r="BQ25" s="237"/>
    </row>
    <row r="26" spans="1:69" ht="9" customHeight="1" x14ac:dyDescent="0.2">
      <c r="F26" s="52"/>
    </row>
    <row r="27" spans="1:69" s="75" customFormat="1" ht="18" x14ac:dyDescent="0.25">
      <c r="A27" s="71" t="s">
        <v>22</v>
      </c>
      <c r="B27" s="71"/>
      <c r="C27" s="71"/>
      <c r="D27" s="72"/>
      <c r="E27" s="72"/>
      <c r="F27" s="73"/>
      <c r="G27" s="74" t="s">
        <v>0</v>
      </c>
      <c r="K27" s="75" t="s">
        <v>1</v>
      </c>
      <c r="T27" s="75" t="s">
        <v>2</v>
      </c>
      <c r="AB27" s="75" t="s">
        <v>3</v>
      </c>
      <c r="AM27" s="75" t="s">
        <v>3</v>
      </c>
      <c r="BP27" s="76" t="s">
        <v>3</v>
      </c>
      <c r="BQ27" s="239"/>
    </row>
    <row r="28" spans="1:69" x14ac:dyDescent="0.2">
      <c r="F28" s="52"/>
    </row>
    <row r="29" spans="1:69" x14ac:dyDescent="0.2">
      <c r="F29" s="52"/>
    </row>
    <row r="30" spans="1:69" x14ac:dyDescent="0.2">
      <c r="F30" s="52"/>
    </row>
  </sheetData>
  <sortState ref="A19:BP23">
    <sortCondition descending="1" ref="BP19:BP23"/>
  </sortState>
  <mergeCells count="75">
    <mergeCell ref="AN4:BC4"/>
    <mergeCell ref="BQ17:BQ18"/>
    <mergeCell ref="H18:J18"/>
    <mergeCell ref="K18:M18"/>
    <mergeCell ref="N18:P18"/>
    <mergeCell ref="Q18:S18"/>
    <mergeCell ref="T18:V18"/>
    <mergeCell ref="W18:Y18"/>
    <mergeCell ref="Z18:AB18"/>
    <mergeCell ref="AC18:AE18"/>
    <mergeCell ref="AF18:AH18"/>
    <mergeCell ref="AI18:AK18"/>
    <mergeCell ref="AL18:AN18"/>
    <mergeCell ref="AO18:AQ18"/>
    <mergeCell ref="AR18:AT18"/>
    <mergeCell ref="AU18:AW18"/>
    <mergeCell ref="AX18:AZ18"/>
    <mergeCell ref="F17:F18"/>
    <mergeCell ref="G17:G18"/>
    <mergeCell ref="H17:BO17"/>
    <mergeCell ref="BP17:BP18"/>
    <mergeCell ref="BA18:BC18"/>
    <mergeCell ref="BD18:BF18"/>
    <mergeCell ref="BG18:BI18"/>
    <mergeCell ref="BJ18:BL18"/>
    <mergeCell ref="BM18:BO18"/>
    <mergeCell ref="A17:A18"/>
    <mergeCell ref="B17:B18"/>
    <mergeCell ref="C17:C18"/>
    <mergeCell ref="D17:D18"/>
    <mergeCell ref="E17:E18"/>
    <mergeCell ref="B6:B7"/>
    <mergeCell ref="C6:C7"/>
    <mergeCell ref="D6:D7"/>
    <mergeCell ref="F6:F7"/>
    <mergeCell ref="A4:D4"/>
    <mergeCell ref="F4:G4"/>
    <mergeCell ref="G6:G7"/>
    <mergeCell ref="A6:A7"/>
    <mergeCell ref="E6:E7"/>
    <mergeCell ref="A1:BQ1"/>
    <mergeCell ref="A2:BQ2"/>
    <mergeCell ref="A3:D3"/>
    <mergeCell ref="F3:G3"/>
    <mergeCell ref="V3:Y3"/>
    <mergeCell ref="AB3:AF3"/>
    <mergeCell ref="AG3:AK3"/>
    <mergeCell ref="AX3:BC3"/>
    <mergeCell ref="BD3:BQ3"/>
    <mergeCell ref="BP5:BQ5"/>
    <mergeCell ref="BD4:BJ4"/>
    <mergeCell ref="BK4:BM4"/>
    <mergeCell ref="BM7:BO7"/>
    <mergeCell ref="BQ6:BQ7"/>
    <mergeCell ref="H6:BO6"/>
    <mergeCell ref="AR7:AT7"/>
    <mergeCell ref="AU7:AW7"/>
    <mergeCell ref="BD7:BF7"/>
    <mergeCell ref="BG7:BI7"/>
    <mergeCell ref="BP6:BP7"/>
    <mergeCell ref="BJ7:BL7"/>
    <mergeCell ref="AX7:AZ7"/>
    <mergeCell ref="BA7:BC7"/>
    <mergeCell ref="AI7:AK7"/>
    <mergeCell ref="AL7:AN7"/>
    <mergeCell ref="AO7:AQ7"/>
    <mergeCell ref="H7:J7"/>
    <mergeCell ref="K7:M7"/>
    <mergeCell ref="W7:Y7"/>
    <mergeCell ref="Z7:AB7"/>
    <mergeCell ref="Q7:S7"/>
    <mergeCell ref="AC7:AE7"/>
    <mergeCell ref="AF7:AH7"/>
    <mergeCell ref="T7:V7"/>
    <mergeCell ref="N7:P7"/>
  </mergeCells>
  <hyperlinks>
    <hyperlink ref="F3" location="'YARIŞMA PROGRAMI'!C13" display="Sırıkla Atlama"/>
    <hyperlink ref="F3:G3" location="'YARIŞMA PROGRAMI'!C8" display="'YARIŞMA PROGRAMI'!C8"/>
  </hyperlinks>
  <printOptions horizontalCentered="1"/>
  <pageMargins left="0.2" right="0.15748031496062992" top="0.4" bottom="0.27559055118110237" header="0.19685039370078741" footer="0.19685039370078741"/>
  <pageSetup paperSize="9" scale="33" orientation="landscape"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43"/>
  <sheetViews>
    <sheetView view="pageBreakPreview" zoomScale="90" zoomScaleNormal="100" zoomScaleSheetLayoutView="90" workbookViewId="0">
      <selection activeCell="A32" sqref="A32"/>
    </sheetView>
  </sheetViews>
  <sheetFormatPr defaultColWidth="9.140625" defaultRowHeight="12.75" x14ac:dyDescent="0.2"/>
  <cols>
    <col min="1" max="1" width="5.28515625" style="87" customWidth="1"/>
    <col min="2" max="2" width="15.85546875" style="87" hidden="1" customWidth="1"/>
    <col min="3" max="3" width="10.140625" style="87" bestFit="1" customWidth="1"/>
    <col min="4" max="4" width="12" style="88" bestFit="1" customWidth="1"/>
    <col min="5" max="5" width="9.28515625" style="88" customWidth="1"/>
    <col min="6" max="6" width="24.28515625" style="87" bestFit="1" customWidth="1"/>
    <col min="7" max="7" width="38" style="3" bestFit="1" customWidth="1"/>
    <col min="8" max="10" width="10.7109375" style="3" customWidth="1"/>
    <col min="11" max="11" width="12.42578125" style="3" customWidth="1"/>
    <col min="12" max="14" width="10.7109375" style="3" customWidth="1"/>
    <col min="15" max="15" width="12.5703125" style="89" customWidth="1"/>
    <col min="16" max="16" width="7.28515625" style="87" customWidth="1"/>
    <col min="17" max="17" width="9.140625" style="3" customWidth="1"/>
    <col min="18" max="16384" width="9.140625" style="3"/>
  </cols>
  <sheetData>
    <row r="1" spans="1:16" ht="48.75" customHeight="1" x14ac:dyDescent="0.2">
      <c r="A1" s="414" t="str">
        <f>'YARIŞMA BİLGİLERİ'!A2</f>
        <v>Türkiye Görme Engelliler Spor Federasyonu
İzmir Atletizm İl Temsilciliği</v>
      </c>
      <c r="B1" s="414"/>
      <c r="C1" s="414"/>
      <c r="D1" s="414"/>
      <c r="E1" s="414"/>
      <c r="F1" s="414"/>
      <c r="G1" s="414"/>
      <c r="H1" s="414"/>
      <c r="I1" s="414"/>
      <c r="J1" s="414"/>
      <c r="K1" s="414"/>
      <c r="L1" s="414"/>
      <c r="M1" s="414"/>
      <c r="N1" s="414"/>
      <c r="O1" s="414"/>
      <c r="P1" s="414"/>
    </row>
    <row r="2" spans="1:16" ht="25.5" customHeight="1" x14ac:dyDescent="0.2">
      <c r="A2" s="415" t="str">
        <f>'YARIŞMA BİLGİLERİ'!F19</f>
        <v>Görme Engelliler Türkiye Şampiyonası</v>
      </c>
      <c r="B2" s="415"/>
      <c r="C2" s="415"/>
      <c r="D2" s="415"/>
      <c r="E2" s="415"/>
      <c r="F2" s="415"/>
      <c r="G2" s="415"/>
      <c r="H2" s="415"/>
      <c r="I2" s="415"/>
      <c r="J2" s="415"/>
      <c r="K2" s="415"/>
      <c r="L2" s="415"/>
      <c r="M2" s="415"/>
      <c r="N2" s="415"/>
      <c r="O2" s="415"/>
      <c r="P2" s="415"/>
    </row>
    <row r="3" spans="1:16" s="4" customFormat="1" ht="20.25" customHeight="1" x14ac:dyDescent="0.2">
      <c r="A3" s="416" t="s">
        <v>127</v>
      </c>
      <c r="B3" s="416"/>
      <c r="C3" s="416"/>
      <c r="D3" s="417" t="s">
        <v>459</v>
      </c>
      <c r="E3" s="417"/>
      <c r="F3" s="417"/>
      <c r="G3" s="91"/>
      <c r="H3" s="419"/>
      <c r="I3" s="419"/>
      <c r="J3" s="419"/>
      <c r="K3" s="291"/>
      <c r="L3" s="291"/>
      <c r="M3" s="248"/>
      <c r="N3" s="418"/>
      <c r="O3" s="418"/>
      <c r="P3" s="418"/>
    </row>
    <row r="4" spans="1:16" s="4" customFormat="1" ht="17.25" customHeight="1" x14ac:dyDescent="0.2">
      <c r="A4" s="420" t="s">
        <v>128</v>
      </c>
      <c r="B4" s="420"/>
      <c r="C4" s="420"/>
      <c r="D4" s="423" t="s">
        <v>364</v>
      </c>
      <c r="E4" s="423"/>
      <c r="F4" s="423"/>
      <c r="G4" s="159"/>
      <c r="H4" s="285"/>
      <c r="I4" s="421"/>
      <c r="J4" s="421"/>
      <c r="K4" s="292"/>
      <c r="L4" s="420" t="s">
        <v>126</v>
      </c>
      <c r="M4" s="420"/>
      <c r="N4" s="422">
        <v>42830</v>
      </c>
      <c r="O4" s="422"/>
      <c r="P4" s="207">
        <v>0.54166666666666663</v>
      </c>
    </row>
    <row r="5" spans="1:16" ht="13.5" customHeight="1" x14ac:dyDescent="0.2">
      <c r="A5" s="5"/>
      <c r="B5" s="5"/>
      <c r="C5" s="5"/>
      <c r="D5" s="9"/>
      <c r="E5" s="9"/>
      <c r="F5" s="6"/>
      <c r="G5" s="7"/>
      <c r="H5" s="8"/>
      <c r="I5" s="8"/>
      <c r="J5" s="8"/>
      <c r="K5" s="8"/>
      <c r="L5" s="8"/>
      <c r="M5" s="8"/>
      <c r="N5" s="8"/>
      <c r="O5" s="221">
        <f ca="1">NOW()</f>
        <v>42836.465304282407</v>
      </c>
      <c r="P5" s="221"/>
    </row>
    <row r="6" spans="1:16" ht="19.899999999999999" customHeight="1" x14ac:dyDescent="0.2">
      <c r="A6" s="407" t="s">
        <v>6</v>
      </c>
      <c r="B6" s="407"/>
      <c r="C6" s="410" t="s">
        <v>111</v>
      </c>
      <c r="D6" s="410" t="s">
        <v>130</v>
      </c>
      <c r="E6" s="411" t="s">
        <v>327</v>
      </c>
      <c r="F6" s="407" t="s">
        <v>7</v>
      </c>
      <c r="G6" s="407" t="s">
        <v>45</v>
      </c>
      <c r="H6" s="413" t="s">
        <v>458</v>
      </c>
      <c r="I6" s="413"/>
      <c r="J6" s="413"/>
      <c r="K6" s="413"/>
      <c r="L6" s="413"/>
      <c r="M6" s="413"/>
      <c r="N6" s="413"/>
      <c r="O6" s="408" t="s">
        <v>8</v>
      </c>
      <c r="P6" s="408" t="s">
        <v>207</v>
      </c>
    </row>
    <row r="7" spans="1:16" ht="21.75" customHeight="1" x14ac:dyDescent="0.2">
      <c r="A7" s="407"/>
      <c r="B7" s="407"/>
      <c r="C7" s="410"/>
      <c r="D7" s="410"/>
      <c r="E7" s="412"/>
      <c r="F7" s="407"/>
      <c r="G7" s="407"/>
      <c r="H7" s="290">
        <v>1</v>
      </c>
      <c r="I7" s="290">
        <v>2</v>
      </c>
      <c r="J7" s="290">
        <v>3</v>
      </c>
      <c r="K7" s="228" t="s">
        <v>208</v>
      </c>
      <c r="L7" s="290">
        <v>4</v>
      </c>
      <c r="M7" s="290">
        <v>5</v>
      </c>
      <c r="N7" s="290">
        <v>6</v>
      </c>
      <c r="O7" s="409"/>
      <c r="P7" s="409"/>
    </row>
    <row r="8" spans="1:16" s="80" customFormat="1" ht="37.15" customHeight="1" x14ac:dyDescent="0.2">
      <c r="A8" s="93">
        <v>1</v>
      </c>
      <c r="B8" s="94" t="s">
        <v>218</v>
      </c>
      <c r="C8" s="95">
        <f>IF(ISERROR(VLOOKUP(B8,'KAYIT LİSTESİ'!$B$4:$H$1047,2,0)),"",(VLOOKUP(B8,'KAYIT LİSTESİ'!$B$4:$H$1047,2,0)))</f>
        <v>56</v>
      </c>
      <c r="D8" s="96">
        <f>IF(ISERROR(VLOOKUP(B8,'KAYIT LİSTESİ'!$B$4:$H$1047,4,0)),"",(VLOOKUP(B8,'KAYIT LİSTESİ'!$B$4:$H$1047,4,0)))</f>
        <v>35657</v>
      </c>
      <c r="E8" s="96" t="str">
        <f>IF(ISERROR(VLOOKUP(B8,'KAYIT LİSTESİ'!$B$4:$N$10047,13,0)),"",(VLOOKUP(B8,'KAYIT LİSTESİ'!$B$4:$N$10047,13,0)))</f>
        <v>B1</v>
      </c>
      <c r="F8" s="192" t="str">
        <f>IF(ISERROR(VLOOKUP(B8,'KAYIT LİSTESİ'!$B$4:$H$1047,5,0)),"",(VLOOKUP(B8,'KAYIT LİSTESİ'!$B$4:$H$1047,5,0)))</f>
        <v>MEHMET TUNÇ</v>
      </c>
      <c r="G8" s="192" t="str">
        <f>IF(ISERROR(VLOOKUP(B8,'KAYIT LİSTESİ'!$B$4:$H$1047,6,0)),"",(VLOOKUP(B8,'KAYIT LİSTESİ'!$B$4:$H$1047,6,0)))</f>
        <v>BURSA-BURSA ALTINOKTA GÖR.ENG.SPOR KUL.</v>
      </c>
      <c r="H8" s="183">
        <v>496</v>
      </c>
      <c r="I8" s="183" t="s">
        <v>868</v>
      </c>
      <c r="J8" s="183" t="s">
        <v>868</v>
      </c>
      <c r="K8" s="229">
        <f t="shared" ref="K8:K17" si="0">IF(COUNT(H8:J8)=0,"",MAX(H8:J8))</f>
        <v>496</v>
      </c>
      <c r="L8" s="230" t="s">
        <v>872</v>
      </c>
      <c r="M8" s="230"/>
      <c r="N8" s="230"/>
      <c r="O8" s="229">
        <f t="shared" ref="O8:O14" si="1">IF(COUNT(H8:N8)=0,"",MAX(H8:N8))</f>
        <v>496</v>
      </c>
      <c r="P8" s="97"/>
    </row>
    <row r="9" spans="1:16" s="80" customFormat="1" ht="37.15" customHeight="1" x14ac:dyDescent="0.2">
      <c r="A9" s="93">
        <v>2</v>
      </c>
      <c r="B9" s="94" t="s">
        <v>222</v>
      </c>
      <c r="C9" s="95">
        <f>IF(ISERROR(VLOOKUP(B9,'KAYIT LİSTESİ'!$B$4:$H$1047,2,0)),"",(VLOOKUP(B9,'KAYIT LİSTESİ'!$B$4:$H$1047,2,0)))</f>
        <v>120</v>
      </c>
      <c r="D9" s="96">
        <f>IF(ISERROR(VLOOKUP(B9,'KAYIT LİSTESİ'!$B$4:$H$1047,4,0)),"",(VLOOKUP(B9,'KAYIT LİSTESİ'!$B$4:$H$1047,4,0)))</f>
        <v>31413</v>
      </c>
      <c r="E9" s="96" t="str">
        <f>IF(ISERROR(VLOOKUP(B9,'KAYIT LİSTESİ'!$B$4:$N$10047,13,0)),"",(VLOOKUP(B9,'KAYIT LİSTESİ'!$B$4:$N$10047,13,0)))</f>
        <v>B1</v>
      </c>
      <c r="F9" s="192" t="str">
        <f>IF(ISERROR(VLOOKUP(B9,'KAYIT LİSTESİ'!$B$4:$H$1047,5,0)),"",(VLOOKUP(B9,'KAYIT LİSTESİ'!$B$4:$H$1047,5,0)))</f>
        <v>BURAK BAŞAK</v>
      </c>
      <c r="G9" s="192" t="str">
        <f>IF(ISERROR(VLOOKUP(B9,'KAYIT LİSTESİ'!$B$4:$H$1047,6,0)),"",(VLOOKUP(B9,'KAYIT LİSTESİ'!$B$4:$H$1047,6,0)))</f>
        <v>İSTANBUL-TÜRKİYE GÖR.ENG.DER.SPOR KUL.</v>
      </c>
      <c r="H9" s="183">
        <v>346</v>
      </c>
      <c r="I9" s="183">
        <v>345</v>
      </c>
      <c r="J9" s="183">
        <v>340</v>
      </c>
      <c r="K9" s="229">
        <f t="shared" si="0"/>
        <v>346</v>
      </c>
      <c r="L9" s="230">
        <v>323</v>
      </c>
      <c r="M9" s="230" t="s">
        <v>868</v>
      </c>
      <c r="N9" s="230">
        <v>312</v>
      </c>
      <c r="O9" s="229">
        <f t="shared" si="1"/>
        <v>346</v>
      </c>
      <c r="P9" s="97"/>
    </row>
    <row r="10" spans="1:16" s="80" customFormat="1" ht="37.15" customHeight="1" x14ac:dyDescent="0.2">
      <c r="A10" s="93">
        <v>3</v>
      </c>
      <c r="B10" s="94" t="s">
        <v>219</v>
      </c>
      <c r="C10" s="95">
        <f>IF(ISERROR(VLOOKUP(B10,'KAYIT LİSTESİ'!$B$4:$H$1047,2,0)),"",(VLOOKUP(B10,'KAYIT LİSTESİ'!$B$4:$H$1047,2,0)))</f>
        <v>83</v>
      </c>
      <c r="D10" s="96">
        <f>IF(ISERROR(VLOOKUP(B10,'KAYIT LİSTESİ'!$B$4:$H$1047,4,0)),"",(VLOOKUP(B10,'KAYIT LİSTESİ'!$B$4:$H$1047,4,0)))</f>
        <v>36665</v>
      </c>
      <c r="E10" s="96" t="str">
        <f>IF(ISERROR(VLOOKUP(B10,'KAYIT LİSTESİ'!$B$4:$N$10047,13,0)),"",(VLOOKUP(B10,'KAYIT LİSTESİ'!$B$4:$N$10047,13,0)))</f>
        <v>B1</v>
      </c>
      <c r="F10" s="192" t="str">
        <f>IF(ISERROR(VLOOKUP(B10,'KAYIT LİSTESİ'!$B$4:$H$1047,5,0)),"",(VLOOKUP(B10,'KAYIT LİSTESİ'!$B$4:$H$1047,5,0)))</f>
        <v>HALİL CAN ÇOŞKUN</v>
      </c>
      <c r="G10" s="192" t="str">
        <f>IF(ISERROR(VLOOKUP(B10,'KAYIT LİSTESİ'!$B$4:$H$1047,6,0)),"",(VLOOKUP(B10,'KAYIT LİSTESİ'!$B$4:$H$1047,6,0)))</f>
        <v>DENİZLİ-DENİZLİ GÖR.ENG.EĞ.SPOR KUL.</v>
      </c>
      <c r="H10" s="183" t="s">
        <v>868</v>
      </c>
      <c r="I10" s="183" t="s">
        <v>868</v>
      </c>
      <c r="J10" s="183" t="s">
        <v>868</v>
      </c>
      <c r="K10" s="229" t="str">
        <f t="shared" si="0"/>
        <v/>
      </c>
      <c r="L10" s="230" t="s">
        <v>868</v>
      </c>
      <c r="M10" s="230">
        <v>302</v>
      </c>
      <c r="N10" s="230" t="s">
        <v>868</v>
      </c>
      <c r="O10" s="229">
        <f t="shared" si="1"/>
        <v>302</v>
      </c>
      <c r="P10" s="97"/>
    </row>
    <row r="11" spans="1:16" s="80" customFormat="1" ht="37.15" customHeight="1" x14ac:dyDescent="0.2">
      <c r="A11" s="93">
        <v>4</v>
      </c>
      <c r="B11" s="94" t="s">
        <v>220</v>
      </c>
      <c r="C11" s="95">
        <f>IF(ISERROR(VLOOKUP(B11,'KAYIT LİSTESİ'!$B$4:$H$1047,2,0)),"",(VLOOKUP(B11,'KAYIT LİSTESİ'!$B$4:$H$1047,2,0)))</f>
        <v>88</v>
      </c>
      <c r="D11" s="96">
        <f>IF(ISERROR(VLOOKUP(B11,'KAYIT LİSTESİ'!$B$4:$H$1047,4,0)),"",(VLOOKUP(B11,'KAYIT LİSTESİ'!$B$4:$H$1047,4,0)))</f>
        <v>36384</v>
      </c>
      <c r="E11" s="96" t="str">
        <f>IF(ISERROR(VLOOKUP(B11,'KAYIT LİSTESİ'!$B$4:$N$10047,13,0)),"",(VLOOKUP(B11,'KAYIT LİSTESİ'!$B$4:$N$10047,13,0)))</f>
        <v>B1</v>
      </c>
      <c r="F11" s="192" t="str">
        <f>IF(ISERROR(VLOOKUP(B11,'KAYIT LİSTESİ'!$B$4:$H$1047,5,0)),"",(VLOOKUP(B11,'KAYIT LİSTESİ'!$B$4:$H$1047,5,0)))</f>
        <v>VEYSEL ÖZAY</v>
      </c>
      <c r="G11" s="192" t="str">
        <f>IF(ISERROR(VLOOKUP(B11,'KAYIT LİSTESİ'!$B$4:$H$1047,6,0)),"",(VLOOKUP(B11,'KAYIT LİSTESİ'!$B$4:$H$1047,6,0)))</f>
        <v>DENİZLİ-DENİZLİ GÖR.ENG.EĞ.SPOR KUL.</v>
      </c>
      <c r="H11" s="183" t="s">
        <v>868</v>
      </c>
      <c r="I11" s="183" t="s">
        <v>868</v>
      </c>
      <c r="J11" s="183">
        <v>270</v>
      </c>
      <c r="K11" s="229">
        <f t="shared" si="0"/>
        <v>270</v>
      </c>
      <c r="L11" s="230" t="s">
        <v>868</v>
      </c>
      <c r="M11" s="230">
        <v>296</v>
      </c>
      <c r="N11" s="230" t="s">
        <v>868</v>
      </c>
      <c r="O11" s="229">
        <f t="shared" si="1"/>
        <v>296</v>
      </c>
      <c r="P11" s="97"/>
    </row>
    <row r="12" spans="1:16" s="80" customFormat="1" ht="37.15" customHeight="1" x14ac:dyDescent="0.2">
      <c r="A12" s="93">
        <v>5</v>
      </c>
      <c r="B12" s="94" t="s">
        <v>217</v>
      </c>
      <c r="C12" s="95">
        <f>IF(ISERROR(VLOOKUP(B12,'KAYIT LİSTESİ'!$B$4:$H$1047,2,0)),"",(VLOOKUP(B12,'KAYIT LİSTESİ'!$B$4:$H$1047,2,0)))</f>
        <v>55</v>
      </c>
      <c r="D12" s="96">
        <f>IF(ISERROR(VLOOKUP(B12,'KAYIT LİSTESİ'!$B$4:$H$1047,4,0)),"",(VLOOKUP(B12,'KAYIT LİSTESİ'!$B$4:$H$1047,4,0)))</f>
        <v>35034</v>
      </c>
      <c r="E12" s="96" t="str">
        <f>IF(ISERROR(VLOOKUP(B12,'KAYIT LİSTESİ'!$B$4:$N$10047,13,0)),"",(VLOOKUP(B12,'KAYIT LİSTESİ'!$B$4:$N$10047,13,0)))</f>
        <v>B1</v>
      </c>
      <c r="F12" s="192" t="str">
        <f>IF(ISERROR(VLOOKUP(B12,'KAYIT LİSTESİ'!$B$4:$H$1047,5,0)),"",(VLOOKUP(B12,'KAYIT LİSTESİ'!$B$4:$H$1047,5,0)))</f>
        <v>FERHAT SOLMAZ</v>
      </c>
      <c r="G12" s="192" t="str">
        <f>IF(ISERROR(VLOOKUP(B12,'KAYIT LİSTESİ'!$B$4:$H$1047,6,0)),"",(VLOOKUP(B12,'KAYIT LİSTESİ'!$B$4:$H$1047,6,0)))</f>
        <v>BURSA-BURSA ALTINOKTA GÖR.ENG.SPOR KUL.</v>
      </c>
      <c r="H12" s="183" t="s">
        <v>868</v>
      </c>
      <c r="I12" s="183">
        <v>263</v>
      </c>
      <c r="J12" s="183" t="s">
        <v>868</v>
      </c>
      <c r="K12" s="229">
        <f t="shared" si="0"/>
        <v>263</v>
      </c>
      <c r="L12" s="230" t="s">
        <v>868</v>
      </c>
      <c r="M12" s="230" t="s">
        <v>868</v>
      </c>
      <c r="N12" s="230" t="s">
        <v>868</v>
      </c>
      <c r="O12" s="229">
        <f t="shared" si="1"/>
        <v>263</v>
      </c>
      <c r="P12" s="97"/>
    </row>
    <row r="13" spans="1:16" s="80" customFormat="1" ht="37.15" customHeight="1" x14ac:dyDescent="0.2">
      <c r="A13" s="93">
        <v>6</v>
      </c>
      <c r="B13" s="94" t="s">
        <v>216</v>
      </c>
      <c r="C13" s="95">
        <f>IF(ISERROR(VLOOKUP(B13,'KAYIT LİSTESİ'!$B$4:$H$1047,2,0)),"",(VLOOKUP(B13,'KAYIT LİSTESİ'!$B$4:$H$1047,2,0)))</f>
        <v>14</v>
      </c>
      <c r="D13" s="96">
        <f>IF(ISERROR(VLOOKUP(B13,'KAYIT LİSTESİ'!$B$4:$H$1047,4,0)),"",(VLOOKUP(B13,'KAYIT LİSTESİ'!$B$4:$H$1047,4,0)))</f>
        <v>29116</v>
      </c>
      <c r="E13" s="96" t="str">
        <f>IF(ISERROR(VLOOKUP(B13,'KAYIT LİSTESİ'!$B$4:$N$10047,13,0)),"",(VLOOKUP(B13,'KAYIT LİSTESİ'!$B$4:$N$10047,13,0)))</f>
        <v>B1</v>
      </c>
      <c r="F13" s="192" t="str">
        <f>IF(ISERROR(VLOOKUP(B13,'KAYIT LİSTESİ'!$B$4:$H$1047,5,0)),"",(VLOOKUP(B13,'KAYIT LİSTESİ'!$B$4:$H$1047,5,0)))</f>
        <v>MUAMMER ACAR</v>
      </c>
      <c r="G13" s="192" t="str">
        <f>IF(ISERROR(VLOOKUP(B13,'KAYIT LİSTESİ'!$B$4:$H$1047,6,0)),"",(VLOOKUP(B13,'KAYIT LİSTESİ'!$B$4:$H$1047,6,0)))</f>
        <v>AKSARAY-SOMUNCU BABA ENG.SPOR KUL.DER.</v>
      </c>
      <c r="H13" s="183" t="s">
        <v>868</v>
      </c>
      <c r="I13" s="183">
        <v>136</v>
      </c>
      <c r="J13" s="183" t="s">
        <v>868</v>
      </c>
      <c r="K13" s="229">
        <f t="shared" si="0"/>
        <v>136</v>
      </c>
      <c r="L13" s="230" t="s">
        <v>868</v>
      </c>
      <c r="M13" s="230">
        <v>149</v>
      </c>
      <c r="N13" s="230" t="s">
        <v>868</v>
      </c>
      <c r="O13" s="229">
        <f t="shared" si="1"/>
        <v>149</v>
      </c>
      <c r="P13" s="97"/>
    </row>
    <row r="14" spans="1:16" s="80" customFormat="1" ht="37.15" customHeight="1" x14ac:dyDescent="0.2">
      <c r="A14" s="93">
        <v>7</v>
      </c>
      <c r="B14" s="94" t="s">
        <v>214</v>
      </c>
      <c r="C14" s="95">
        <f>IF(ISERROR(VLOOKUP(B14,'KAYIT LİSTESİ'!$B$4:$H$1047,2,0)),"",(VLOOKUP(B14,'KAYIT LİSTESİ'!$B$4:$H$1047,2,0)))</f>
        <v>31</v>
      </c>
      <c r="D14" s="96" t="str">
        <f>IF(ISERROR(VLOOKUP(B14,'KAYIT LİSTESİ'!$B$4:$H$1047,4,0)),"",(VLOOKUP(B14,'KAYIT LİSTESİ'!$B$4:$H$1047,4,0)))</f>
        <v>10.03.1219</v>
      </c>
      <c r="E14" s="96" t="str">
        <f>IF(ISERROR(VLOOKUP(B14,'KAYIT LİSTESİ'!$B$4:$N$10047,13,0)),"",(VLOOKUP(B14,'KAYIT LİSTESİ'!$B$4:$N$10047,13,0)))</f>
        <v>B1</v>
      </c>
      <c r="F14" s="192" t="str">
        <f>IF(ISERROR(VLOOKUP(B14,'KAYIT LİSTESİ'!$B$4:$H$1047,5,0)),"",(VLOOKUP(B14,'KAYIT LİSTESİ'!$B$4:$H$1047,5,0)))</f>
        <v>ALİ CANER ALPASLAN</v>
      </c>
      <c r="G14" s="192" t="str">
        <f>IF(ISERROR(VLOOKUP(B14,'KAYIT LİSTESİ'!$B$4:$H$1047,6,0)),"",(VLOOKUP(B14,'KAYIT LİSTESİ'!$B$4:$H$1047,6,0)))</f>
        <v>ANKARA-DÜNYA ENG.EĞ.GENÇLİK SP.KULUBÜ</v>
      </c>
      <c r="H14" s="183" t="s">
        <v>868</v>
      </c>
      <c r="I14" s="183" t="s">
        <v>868</v>
      </c>
      <c r="J14" s="183" t="s">
        <v>868</v>
      </c>
      <c r="K14" s="229" t="str">
        <f t="shared" si="0"/>
        <v/>
      </c>
      <c r="L14" s="230" t="s">
        <v>868</v>
      </c>
      <c r="M14" s="230">
        <v>138</v>
      </c>
      <c r="N14" s="230" t="s">
        <v>868</v>
      </c>
      <c r="O14" s="229">
        <f t="shared" si="1"/>
        <v>138</v>
      </c>
      <c r="P14" s="97"/>
    </row>
    <row r="15" spans="1:16" s="80" customFormat="1" ht="37.15" customHeight="1" x14ac:dyDescent="0.2">
      <c r="A15" s="93" t="s">
        <v>870</v>
      </c>
      <c r="B15" s="94" t="s">
        <v>215</v>
      </c>
      <c r="C15" s="95">
        <f>IF(ISERROR(VLOOKUP(B15,'KAYIT LİSTESİ'!$B$4:$H$1047,2,0)),"",(VLOOKUP(B15,'KAYIT LİSTESİ'!$B$4:$H$1047,2,0)))</f>
        <v>125</v>
      </c>
      <c r="D15" s="96">
        <f>IF(ISERROR(VLOOKUP(B15,'KAYIT LİSTESİ'!$B$4:$H$1047,4,0)),"",(VLOOKUP(B15,'KAYIT LİSTESİ'!$B$4:$H$1047,4,0)))</f>
        <v>33452</v>
      </c>
      <c r="E15" s="96" t="str">
        <f>IF(ISERROR(VLOOKUP(B15,'KAYIT LİSTESİ'!$B$4:$N$10047,13,0)),"",(VLOOKUP(B15,'KAYIT LİSTESİ'!$B$4:$N$10047,13,0)))</f>
        <v>B1</v>
      </c>
      <c r="F15" s="192" t="str">
        <f>IF(ISERROR(VLOOKUP(B15,'KAYIT LİSTESİ'!$B$4:$H$1047,5,0)),"",(VLOOKUP(B15,'KAYIT LİSTESİ'!$B$4:$H$1047,5,0)))</f>
        <v>AZİZ MURİZAT CENG</v>
      </c>
      <c r="G15" s="192" t="str">
        <f>IF(ISERROR(VLOOKUP(B15,'KAYIT LİSTESİ'!$B$4:$H$1047,6,0)),"",(VLOOKUP(B15,'KAYIT LİSTESİ'!$B$4:$H$1047,6,0)))</f>
        <v>İZMİR-DOĞALİFE GÖRME EN.SPOR KUL</v>
      </c>
      <c r="H15" s="183" t="s">
        <v>868</v>
      </c>
      <c r="I15" s="183" t="s">
        <v>868</v>
      </c>
      <c r="J15" s="183" t="s">
        <v>868</v>
      </c>
      <c r="K15" s="229" t="str">
        <f t="shared" si="0"/>
        <v/>
      </c>
      <c r="L15" s="230" t="s">
        <v>868</v>
      </c>
      <c r="M15" s="230" t="s">
        <v>868</v>
      </c>
      <c r="N15" s="230" t="s">
        <v>868</v>
      </c>
      <c r="O15" s="229" t="s">
        <v>871</v>
      </c>
      <c r="P15" s="97"/>
    </row>
    <row r="16" spans="1:16" s="80" customFormat="1" ht="37.15" customHeight="1" x14ac:dyDescent="0.2">
      <c r="A16" s="93" t="s">
        <v>870</v>
      </c>
      <c r="B16" s="94" t="s">
        <v>221</v>
      </c>
      <c r="C16" s="95">
        <f>IF(ISERROR(VLOOKUP(B16,'KAYIT LİSTESİ'!$B$4:$H$1047,2,0)),"",(VLOOKUP(B16,'KAYIT LİSTESİ'!$B$4:$H$1047,2,0)))</f>
        <v>110</v>
      </c>
      <c r="D16" s="96">
        <f>IF(ISERROR(VLOOKUP(B16,'KAYIT LİSTESİ'!$B$4:$H$1047,4,0)),"",(VLOOKUP(B16,'KAYIT LİSTESİ'!$B$4:$H$1047,4,0)))</f>
        <v>27242</v>
      </c>
      <c r="E16" s="96" t="str">
        <f>IF(ISERROR(VLOOKUP(B16,'KAYIT LİSTESİ'!$B$4:$N$10047,13,0)),"",(VLOOKUP(B16,'KAYIT LİSTESİ'!$B$4:$N$10047,13,0)))</f>
        <v>B1</v>
      </c>
      <c r="F16" s="192" t="str">
        <f>IF(ISERROR(VLOOKUP(B16,'KAYIT LİSTESİ'!$B$4:$H$1047,5,0)),"",(VLOOKUP(B16,'KAYIT LİSTESİ'!$B$4:$H$1047,5,0)))</f>
        <v>MEHMET ATILGAN</v>
      </c>
      <c r="G16" s="192" t="str">
        <f>IF(ISERROR(VLOOKUP(B16,'KAYIT LİSTESİ'!$B$4:$H$1047,6,0)),"",(VLOOKUP(B16,'KAYIT LİSTESİ'!$B$4:$H$1047,6,0)))</f>
        <v>GAZİANTEP-GAZİANTEP ENGELLİLER SPOR KULÜBÜ</v>
      </c>
      <c r="H16" s="183"/>
      <c r="I16" s="183"/>
      <c r="J16" s="183"/>
      <c r="K16" s="229" t="str">
        <f t="shared" si="0"/>
        <v/>
      </c>
      <c r="L16" s="230"/>
      <c r="M16" s="230"/>
      <c r="N16" s="230"/>
      <c r="O16" s="229" t="s">
        <v>869</v>
      </c>
      <c r="P16" s="97"/>
    </row>
    <row r="17" spans="1:17" s="80" customFormat="1" ht="37.15" customHeight="1" x14ac:dyDescent="0.2">
      <c r="A17" s="93" t="s">
        <v>870</v>
      </c>
      <c r="B17" s="94" t="s">
        <v>223</v>
      </c>
      <c r="C17" s="95">
        <f>IF(ISERROR(VLOOKUP(B17,'KAYIT LİSTESİ'!$B$4:$H$1047,2,0)),"",(VLOOKUP(B17,'KAYIT LİSTESİ'!$B$4:$H$1047,2,0)))</f>
        <v>129</v>
      </c>
      <c r="D17" s="96">
        <f>IF(ISERROR(VLOOKUP(B17,'KAYIT LİSTESİ'!$B$4:$H$1047,4,0)),"",(VLOOKUP(B17,'KAYIT LİSTESİ'!$B$4:$H$1047,4,0)))</f>
        <v>30551</v>
      </c>
      <c r="E17" s="96" t="str">
        <f>IF(ISERROR(VLOOKUP(B17,'KAYIT LİSTESİ'!$B$4:$N$10047,13,0)),"",(VLOOKUP(B17,'KAYIT LİSTESİ'!$B$4:$N$10047,13,0)))</f>
        <v>B1</v>
      </c>
      <c r="F17" s="192" t="str">
        <f>IF(ISERROR(VLOOKUP(B17,'KAYIT LİSTESİ'!$B$4:$H$1047,5,0)),"",(VLOOKUP(B17,'KAYIT LİSTESİ'!$B$4:$H$1047,5,0)))</f>
        <v>MUHAMMET ALEMDAR</v>
      </c>
      <c r="G17" s="192" t="str">
        <f>IF(ISERROR(VLOOKUP(B17,'KAYIT LİSTESİ'!$B$4:$H$1047,6,0)),"",(VLOOKUP(B17,'KAYIT LİSTESİ'!$B$4:$H$1047,6,0)))</f>
        <v>İZMİR-OLİMPİK GÖRME ENGELLİLER GENÇLİK SPOR KULÜBÜ</v>
      </c>
      <c r="H17" s="183"/>
      <c r="I17" s="183"/>
      <c r="J17" s="183"/>
      <c r="K17" s="229" t="str">
        <f t="shared" si="0"/>
        <v/>
      </c>
      <c r="L17" s="230"/>
      <c r="M17" s="230"/>
      <c r="N17" s="230"/>
      <c r="O17" s="229" t="s">
        <v>869</v>
      </c>
      <c r="P17" s="97"/>
    </row>
    <row r="18" spans="1:17" s="80" customFormat="1" ht="37.15" customHeight="1" x14ac:dyDescent="0.2">
      <c r="A18" s="93"/>
      <c r="B18" s="94" t="s">
        <v>224</v>
      </c>
      <c r="C18" s="95" t="str">
        <f>IF(ISERROR(VLOOKUP(B18,'KAYIT LİSTESİ'!$B$4:$H$1047,2,0)),"",(VLOOKUP(B18,'KAYIT LİSTESİ'!$B$4:$H$1047,2,0)))</f>
        <v/>
      </c>
      <c r="D18" s="96" t="str">
        <f>IF(ISERROR(VLOOKUP(B18,'KAYIT LİSTESİ'!$B$4:$H$1047,4,0)),"",(VLOOKUP(B18,'KAYIT LİSTESİ'!$B$4:$H$1047,4,0)))</f>
        <v/>
      </c>
      <c r="E18" s="96" t="str">
        <f>IF(ISERROR(VLOOKUP(B18,'KAYIT LİSTESİ'!$B$4:$N$10047,13,0)),"",(VLOOKUP(B18,'KAYIT LİSTESİ'!$B$4:$N$10047,13,0)))</f>
        <v/>
      </c>
      <c r="F18" s="192" t="str">
        <f>IF(ISERROR(VLOOKUP(B18,'KAYIT LİSTESİ'!$B$4:$H$1047,5,0)),"",(VLOOKUP(B18,'KAYIT LİSTESİ'!$B$4:$H$1047,5,0)))</f>
        <v/>
      </c>
      <c r="G18" s="192" t="str">
        <f>IF(ISERROR(VLOOKUP(B18,'KAYIT LİSTESİ'!$B$4:$H$1047,6,0)),"",(VLOOKUP(B18,'KAYIT LİSTESİ'!$B$4:$H$1047,6,0)))</f>
        <v/>
      </c>
      <c r="H18" s="183"/>
      <c r="I18" s="183"/>
      <c r="J18" s="183"/>
      <c r="K18" s="229" t="str">
        <f t="shared" ref="K18:K21" si="2">IF(COUNT(H18:J18)=0,"",MAX(H18:J18))</f>
        <v/>
      </c>
      <c r="L18" s="230"/>
      <c r="M18" s="230"/>
      <c r="N18" s="230"/>
      <c r="O18" s="229" t="str">
        <f t="shared" ref="O18:O21" si="3">IF(COUNT(H18:N18)=0,"",MAX(H18:N18))</f>
        <v/>
      </c>
      <c r="P18" s="97"/>
    </row>
    <row r="19" spans="1:17" s="80" customFormat="1" ht="37.15" customHeight="1" x14ac:dyDescent="0.2">
      <c r="A19" s="93"/>
      <c r="B19" s="94" t="s">
        <v>225</v>
      </c>
      <c r="C19" s="95" t="str">
        <f>IF(ISERROR(VLOOKUP(B19,'KAYIT LİSTESİ'!$B$4:$H$1047,2,0)),"",(VLOOKUP(B19,'KAYIT LİSTESİ'!$B$4:$H$1047,2,0)))</f>
        <v/>
      </c>
      <c r="D19" s="96" t="str">
        <f>IF(ISERROR(VLOOKUP(B19,'KAYIT LİSTESİ'!$B$4:$H$1047,4,0)),"",(VLOOKUP(B19,'KAYIT LİSTESİ'!$B$4:$H$1047,4,0)))</f>
        <v/>
      </c>
      <c r="E19" s="96" t="str">
        <f>IF(ISERROR(VLOOKUP(B19,'KAYIT LİSTESİ'!$B$4:$N$10047,13,0)),"",(VLOOKUP(B19,'KAYIT LİSTESİ'!$B$4:$N$10047,13,0)))</f>
        <v/>
      </c>
      <c r="F19" s="192" t="str">
        <f>IF(ISERROR(VLOOKUP(B19,'KAYIT LİSTESİ'!$B$4:$H$1047,5,0)),"",(VLOOKUP(B19,'KAYIT LİSTESİ'!$B$4:$H$1047,5,0)))</f>
        <v/>
      </c>
      <c r="G19" s="192" t="str">
        <f>IF(ISERROR(VLOOKUP(B19,'KAYIT LİSTESİ'!$B$4:$H$1047,6,0)),"",(VLOOKUP(B19,'KAYIT LİSTESİ'!$B$4:$H$1047,6,0)))</f>
        <v/>
      </c>
      <c r="H19" s="183"/>
      <c r="I19" s="183"/>
      <c r="J19" s="183"/>
      <c r="K19" s="229" t="str">
        <f t="shared" si="2"/>
        <v/>
      </c>
      <c r="L19" s="230"/>
      <c r="M19" s="230"/>
      <c r="N19" s="230"/>
      <c r="O19" s="229" t="str">
        <f t="shared" si="3"/>
        <v/>
      </c>
      <c r="P19" s="97"/>
      <c r="Q19" s="81"/>
    </row>
    <row r="20" spans="1:17" s="80" customFormat="1" ht="37.15" customHeight="1" x14ac:dyDescent="0.2">
      <c r="A20" s="93"/>
      <c r="B20" s="94" t="s">
        <v>226</v>
      </c>
      <c r="C20" s="95" t="str">
        <f>IF(ISERROR(VLOOKUP(B20,'KAYIT LİSTESİ'!$B$4:$H$1047,2,0)),"",(VLOOKUP(B20,'KAYIT LİSTESİ'!$B$4:$H$1047,2,0)))</f>
        <v/>
      </c>
      <c r="D20" s="96" t="str">
        <f>IF(ISERROR(VLOOKUP(B20,'KAYIT LİSTESİ'!$B$4:$H$1047,4,0)),"",(VLOOKUP(B20,'KAYIT LİSTESİ'!$B$4:$H$1047,4,0)))</f>
        <v/>
      </c>
      <c r="E20" s="96" t="str">
        <f>IF(ISERROR(VLOOKUP(B20,'KAYIT LİSTESİ'!$B$4:$N$10047,13,0)),"",(VLOOKUP(B20,'KAYIT LİSTESİ'!$B$4:$N$10047,13,0)))</f>
        <v/>
      </c>
      <c r="F20" s="192" t="str">
        <f>IF(ISERROR(VLOOKUP(B20,'KAYIT LİSTESİ'!$B$4:$H$1047,5,0)),"",(VLOOKUP(B20,'KAYIT LİSTESİ'!$B$4:$H$1047,5,0)))</f>
        <v/>
      </c>
      <c r="G20" s="192" t="str">
        <f>IF(ISERROR(VLOOKUP(B20,'KAYIT LİSTESİ'!$B$4:$H$1047,6,0)),"",(VLOOKUP(B20,'KAYIT LİSTESİ'!$B$4:$H$1047,6,0)))</f>
        <v/>
      </c>
      <c r="H20" s="183"/>
      <c r="I20" s="183"/>
      <c r="J20" s="183"/>
      <c r="K20" s="229" t="str">
        <f t="shared" si="2"/>
        <v/>
      </c>
      <c r="L20" s="230"/>
      <c r="M20" s="230"/>
      <c r="N20" s="230"/>
      <c r="O20" s="229" t="str">
        <f t="shared" si="3"/>
        <v/>
      </c>
      <c r="P20" s="97"/>
      <c r="Q20" s="81"/>
    </row>
    <row r="21" spans="1:17" s="80" customFormat="1" ht="37.15" customHeight="1" x14ac:dyDescent="0.2">
      <c r="A21" s="93"/>
      <c r="B21" s="94" t="s">
        <v>227</v>
      </c>
      <c r="C21" s="95" t="str">
        <f>IF(ISERROR(VLOOKUP(B21,'KAYIT LİSTESİ'!$B$4:$H$1047,2,0)),"",(VLOOKUP(B21,'KAYIT LİSTESİ'!$B$4:$H$1047,2,0)))</f>
        <v/>
      </c>
      <c r="D21" s="96" t="str">
        <f>IF(ISERROR(VLOOKUP(B21,'KAYIT LİSTESİ'!$B$4:$H$1047,4,0)),"",(VLOOKUP(B21,'KAYIT LİSTESİ'!$B$4:$H$1047,4,0)))</f>
        <v/>
      </c>
      <c r="E21" s="96" t="str">
        <f>IF(ISERROR(VLOOKUP(B21,'KAYIT LİSTESİ'!$B$4:$N$10047,13,0)),"",(VLOOKUP(B21,'KAYIT LİSTESİ'!$B$4:$N$10047,13,0)))</f>
        <v/>
      </c>
      <c r="F21" s="192" t="str">
        <f>IF(ISERROR(VLOOKUP(B21,'KAYIT LİSTESİ'!$B$4:$H$1047,5,0)),"",(VLOOKUP(B21,'KAYIT LİSTESİ'!$B$4:$H$1047,5,0)))</f>
        <v/>
      </c>
      <c r="G21" s="192" t="str">
        <f>IF(ISERROR(VLOOKUP(B21,'KAYIT LİSTESİ'!$B$4:$H$1047,6,0)),"",(VLOOKUP(B21,'KAYIT LİSTESİ'!$B$4:$H$1047,6,0)))</f>
        <v/>
      </c>
      <c r="H21" s="183"/>
      <c r="I21" s="183"/>
      <c r="J21" s="183"/>
      <c r="K21" s="229" t="str">
        <f t="shared" si="2"/>
        <v/>
      </c>
      <c r="L21" s="230"/>
      <c r="M21" s="230"/>
      <c r="N21" s="230"/>
      <c r="O21" s="229" t="str">
        <f t="shared" si="3"/>
        <v/>
      </c>
      <c r="P21" s="97"/>
      <c r="Q21" s="81"/>
    </row>
    <row r="22" spans="1:17" ht="37.15" customHeight="1" x14ac:dyDescent="0.2">
      <c r="A22" s="407" t="s">
        <v>6</v>
      </c>
      <c r="B22" s="407"/>
      <c r="C22" s="410" t="s">
        <v>111</v>
      </c>
      <c r="D22" s="410" t="s">
        <v>130</v>
      </c>
      <c r="E22" s="411" t="s">
        <v>327</v>
      </c>
      <c r="F22" s="407" t="s">
        <v>7</v>
      </c>
      <c r="G22" s="407" t="s">
        <v>45</v>
      </c>
      <c r="H22" s="413" t="s">
        <v>458</v>
      </c>
      <c r="I22" s="413"/>
      <c r="J22" s="413"/>
      <c r="K22" s="413"/>
      <c r="L22" s="413"/>
      <c r="M22" s="413"/>
      <c r="N22" s="413"/>
      <c r="O22" s="408" t="s">
        <v>8</v>
      </c>
      <c r="P22" s="408" t="s">
        <v>207</v>
      </c>
    </row>
    <row r="23" spans="1:17" ht="37.15" customHeight="1" x14ac:dyDescent="0.2">
      <c r="A23" s="407"/>
      <c r="B23" s="407"/>
      <c r="C23" s="410"/>
      <c r="D23" s="410"/>
      <c r="E23" s="412"/>
      <c r="F23" s="407"/>
      <c r="G23" s="407"/>
      <c r="H23" s="290">
        <v>1</v>
      </c>
      <c r="I23" s="290">
        <v>2</v>
      </c>
      <c r="J23" s="290">
        <v>3</v>
      </c>
      <c r="K23" s="228" t="s">
        <v>208</v>
      </c>
      <c r="L23" s="290">
        <v>4</v>
      </c>
      <c r="M23" s="290">
        <v>5</v>
      </c>
      <c r="N23" s="290">
        <v>6</v>
      </c>
      <c r="O23" s="409"/>
      <c r="P23" s="409"/>
    </row>
    <row r="24" spans="1:17" s="80" customFormat="1" ht="37.15" customHeight="1" x14ac:dyDescent="0.2">
      <c r="A24" s="93">
        <v>1</v>
      </c>
      <c r="B24" s="94" t="s">
        <v>440</v>
      </c>
      <c r="C24" s="95">
        <f>IF(ISERROR(VLOOKUP(B24,'KAYIT LİSTESİ'!$B$4:$H$1047,2,0)),"",(VLOOKUP(B24,'KAYIT LİSTESİ'!$B$4:$H$1047,2,0)))</f>
        <v>176</v>
      </c>
      <c r="D24" s="96">
        <f>IF(ISERROR(VLOOKUP(B24,'KAYIT LİSTESİ'!$B$4:$H$1047,4,0)),"",(VLOOKUP(B24,'KAYIT LİSTESİ'!$B$4:$H$1047,4,0)))</f>
        <v>31517</v>
      </c>
      <c r="E24" s="96" t="str">
        <f>IF(ISERROR(VLOOKUP(B24,'KAYIT LİSTESİ'!$B$4:$N$10047,13,0)),"",(VLOOKUP(B24,'KAYIT LİSTESİ'!$B$4:$N$10047,13,0)))</f>
        <v>B2</v>
      </c>
      <c r="F24" s="192" t="str">
        <f>IF(ISERROR(VLOOKUP(B24,'KAYIT LİSTESİ'!$B$4:$H$1047,5,0)),"",(VLOOKUP(B24,'KAYIT LİSTESİ'!$B$4:$H$1047,5,0)))</f>
        <v>ARMAĞAN BAYRAKTAR</v>
      </c>
      <c r="G24" s="192" t="str">
        <f>IF(ISERROR(VLOOKUP(B24,'KAYIT LİSTESİ'!$B$4:$H$1047,6,0)),"",(VLOOKUP(B24,'KAYIT LİSTESİ'!$B$4:$H$1047,6,0)))</f>
        <v>ANKARA</v>
      </c>
      <c r="H24" s="183">
        <v>546</v>
      </c>
      <c r="I24" s="183">
        <v>556</v>
      </c>
      <c r="J24" s="183">
        <v>555</v>
      </c>
      <c r="K24" s="229">
        <f t="shared" ref="K24:K39" si="4">IF(COUNT(H24:J24)=0,"",MAX(H24:J24))</f>
        <v>556</v>
      </c>
      <c r="L24" s="230">
        <v>539</v>
      </c>
      <c r="M24" s="230">
        <v>534</v>
      </c>
      <c r="N24" s="230">
        <v>516</v>
      </c>
      <c r="O24" s="229">
        <f t="shared" ref="O24:O31" si="5">IF(COUNT(H24:N24)=0,"",MAX(H24:N24))</f>
        <v>556</v>
      </c>
      <c r="P24" s="97"/>
    </row>
    <row r="25" spans="1:17" s="80" customFormat="1" ht="37.15" customHeight="1" x14ac:dyDescent="0.2">
      <c r="A25" s="93">
        <v>2</v>
      </c>
      <c r="B25" s="94" t="s">
        <v>441</v>
      </c>
      <c r="C25" s="95">
        <f>IF(ISERROR(VLOOKUP(B25,'KAYIT LİSTESİ'!$B$4:$H$1047,2,0)),"",(VLOOKUP(B25,'KAYIT LİSTESİ'!$B$4:$H$1047,2,0)))</f>
        <v>77</v>
      </c>
      <c r="D25" s="96">
        <f>IF(ISERROR(VLOOKUP(B25,'KAYIT LİSTESİ'!$B$4:$H$1047,4,0)),"",(VLOOKUP(B25,'KAYIT LİSTESİ'!$B$4:$H$1047,4,0)))</f>
        <v>35552</v>
      </c>
      <c r="E25" s="96" t="str">
        <f>IF(ISERROR(VLOOKUP(B25,'KAYIT LİSTESİ'!$B$4:$N$10047,13,0)),"",(VLOOKUP(B25,'KAYIT LİSTESİ'!$B$4:$N$10047,13,0)))</f>
        <v>B2</v>
      </c>
      <c r="F25" s="192" t="str">
        <f>IF(ISERROR(VLOOKUP(B25,'KAYIT LİSTESİ'!$B$4:$H$1047,5,0)),"",(VLOOKUP(B25,'KAYIT LİSTESİ'!$B$4:$H$1047,5,0)))</f>
        <v>CİHAN DEMİR</v>
      </c>
      <c r="G25" s="192" t="str">
        <f>IF(ISERROR(VLOOKUP(B25,'KAYIT LİSTESİ'!$B$4:$H$1047,6,0)),"",(VLOOKUP(B25,'KAYIT LİSTESİ'!$B$4:$H$1047,6,0)))</f>
        <v>BURSA-TİMSAHLAR GÖR.ENG.GENÇ.VE SPOR KUL.DER</v>
      </c>
      <c r="H25" s="183">
        <v>300</v>
      </c>
      <c r="I25" s="183">
        <v>500</v>
      </c>
      <c r="J25" s="183">
        <v>506</v>
      </c>
      <c r="K25" s="229">
        <f t="shared" si="4"/>
        <v>506</v>
      </c>
      <c r="L25" s="230">
        <v>524</v>
      </c>
      <c r="M25" s="230">
        <v>500</v>
      </c>
      <c r="N25" s="230">
        <v>507</v>
      </c>
      <c r="O25" s="229">
        <f t="shared" si="5"/>
        <v>524</v>
      </c>
      <c r="P25" s="97"/>
    </row>
    <row r="26" spans="1:17" s="80" customFormat="1" ht="37.15" customHeight="1" x14ac:dyDescent="0.2">
      <c r="A26" s="93">
        <v>3</v>
      </c>
      <c r="B26" s="94" t="s">
        <v>233</v>
      </c>
      <c r="C26" s="95">
        <f>IF(ISERROR(VLOOKUP(B26,'KAYIT LİSTESİ'!$B$4:$H$1047,2,0)),"",(VLOOKUP(B26,'KAYIT LİSTESİ'!$B$4:$H$1047,2,0)))</f>
        <v>39</v>
      </c>
      <c r="D26" s="96">
        <f>IF(ISERROR(VLOOKUP(B26,'KAYIT LİSTESİ'!$B$4:$H$1047,4,0)),"",(VLOOKUP(B26,'KAYIT LİSTESİ'!$B$4:$H$1047,4,0)))</f>
        <v>33762</v>
      </c>
      <c r="E26" s="96" t="str">
        <f>IF(ISERROR(VLOOKUP(B26,'KAYIT LİSTESİ'!$B$4:$N$10047,13,0)),"",(VLOOKUP(B26,'KAYIT LİSTESİ'!$B$4:$N$10047,13,0)))</f>
        <v>B2</v>
      </c>
      <c r="F26" s="192" t="str">
        <f>IF(ISERROR(VLOOKUP(B26,'KAYIT LİSTESİ'!$B$4:$H$1047,5,0)),"",(VLOOKUP(B26,'KAYIT LİSTESİ'!$B$4:$H$1047,5,0)))</f>
        <v>EMRAH KARTAL</v>
      </c>
      <c r="G26" s="192" t="str">
        <f>IF(ISERROR(VLOOKUP(B26,'KAYIT LİSTESİ'!$B$4:$H$1047,6,0)),"",(VLOOKUP(B26,'KAYIT LİSTESİ'!$B$4:$H$1047,6,0)))</f>
        <v>ANKARA-YENİMAHLLE GÖR.ENG.SPOR KUL.</v>
      </c>
      <c r="H26" s="183">
        <v>427</v>
      </c>
      <c r="I26" s="183">
        <v>455</v>
      </c>
      <c r="J26" s="183">
        <v>474</v>
      </c>
      <c r="K26" s="229">
        <f t="shared" si="4"/>
        <v>474</v>
      </c>
      <c r="L26" s="230">
        <v>484</v>
      </c>
      <c r="M26" s="230">
        <v>497</v>
      </c>
      <c r="N26" s="230">
        <v>489</v>
      </c>
      <c r="O26" s="229">
        <f t="shared" si="5"/>
        <v>497</v>
      </c>
      <c r="P26" s="97"/>
    </row>
    <row r="27" spans="1:17" s="80" customFormat="1" ht="37.15" customHeight="1" x14ac:dyDescent="0.2">
      <c r="A27" s="93">
        <v>4</v>
      </c>
      <c r="B27" s="94" t="s">
        <v>228</v>
      </c>
      <c r="C27" s="95">
        <f>IF(ISERROR(VLOOKUP(B27,'KAYIT LİSTESİ'!$B$4:$H$1047,2,0)),"",(VLOOKUP(B27,'KAYIT LİSTESİ'!$B$4:$H$1047,2,0)))</f>
        <v>23</v>
      </c>
      <c r="D27" s="96">
        <f>IF(ISERROR(VLOOKUP(B27,'KAYIT LİSTESİ'!$B$4:$H$1047,4,0)),"",(VLOOKUP(B27,'KAYIT LİSTESİ'!$B$4:$H$1047,4,0)))</f>
        <v>32902</v>
      </c>
      <c r="E27" s="96" t="str">
        <f>IF(ISERROR(VLOOKUP(B27,'KAYIT LİSTESİ'!$B$4:$N$10047,13,0)),"",(VLOOKUP(B27,'KAYIT LİSTESİ'!$B$4:$N$10047,13,0)))</f>
        <v>B2</v>
      </c>
      <c r="F27" s="192" t="str">
        <f>IF(ISERROR(VLOOKUP(B27,'KAYIT LİSTESİ'!$B$4:$H$1047,5,0)),"",(VLOOKUP(B27,'KAYIT LİSTESİ'!$B$4:$H$1047,5,0)))</f>
        <v>ABDULLAH YAKIN</v>
      </c>
      <c r="G27" s="192" t="str">
        <f>IF(ISERROR(VLOOKUP(B27,'KAYIT LİSTESİ'!$B$4:$H$1047,6,0)),"",(VLOOKUP(B27,'KAYIT LİSTESİ'!$B$4:$H$1047,6,0)))</f>
        <v>ANKARA-ÇANKAYA BEL.GÖR.ENG.SPOR KUL.</v>
      </c>
      <c r="H27" s="183" t="s">
        <v>868</v>
      </c>
      <c r="I27" s="183">
        <v>484</v>
      </c>
      <c r="J27" s="183">
        <v>474</v>
      </c>
      <c r="K27" s="229">
        <f t="shared" si="4"/>
        <v>484</v>
      </c>
      <c r="L27" s="230">
        <v>465</v>
      </c>
      <c r="M27" s="230">
        <v>413</v>
      </c>
      <c r="N27" s="230">
        <v>409</v>
      </c>
      <c r="O27" s="229">
        <f t="shared" si="5"/>
        <v>484</v>
      </c>
      <c r="P27" s="97"/>
    </row>
    <row r="28" spans="1:17" s="80" customFormat="1" ht="37.15" customHeight="1" x14ac:dyDescent="0.2">
      <c r="A28" s="93">
        <v>5</v>
      </c>
      <c r="B28" s="94" t="s">
        <v>229</v>
      </c>
      <c r="C28" s="95">
        <f>IF(ISERROR(VLOOKUP(B28,'KAYIT LİSTESİ'!$B$4:$H$1047,2,0)),"",(VLOOKUP(B28,'KAYIT LİSTESİ'!$B$4:$H$1047,2,0)))</f>
        <v>28</v>
      </c>
      <c r="D28" s="96">
        <f>IF(ISERROR(VLOOKUP(B28,'KAYIT LİSTESİ'!$B$4:$H$1047,4,0)),"",(VLOOKUP(B28,'KAYIT LİSTESİ'!$B$4:$H$1047,4,0)))</f>
        <v>32325</v>
      </c>
      <c r="E28" s="96" t="str">
        <f>IF(ISERROR(VLOOKUP(B28,'KAYIT LİSTESİ'!$B$4:$N$10047,13,0)),"",(VLOOKUP(B28,'KAYIT LİSTESİ'!$B$4:$N$10047,13,0)))</f>
        <v>B2</v>
      </c>
      <c r="F28" s="192" t="str">
        <f>IF(ISERROR(VLOOKUP(B28,'KAYIT LİSTESİ'!$B$4:$H$1047,5,0)),"",(VLOOKUP(B28,'KAYIT LİSTESİ'!$B$4:$H$1047,5,0)))</f>
        <v>SABRİ YILMAZ</v>
      </c>
      <c r="G28" s="192" t="str">
        <f>IF(ISERROR(VLOOKUP(B28,'KAYIT LİSTESİ'!$B$4:$H$1047,6,0)),"",(VLOOKUP(B28,'KAYIT LİSTESİ'!$B$4:$H$1047,6,0)))</f>
        <v>ANKARA-ÇANKAYA BEL.GÖR.ENG.SPOR KUL.</v>
      </c>
      <c r="H28" s="183">
        <v>418</v>
      </c>
      <c r="I28" s="183">
        <v>439</v>
      </c>
      <c r="J28" s="183">
        <v>467</v>
      </c>
      <c r="K28" s="229">
        <f t="shared" si="4"/>
        <v>467</v>
      </c>
      <c r="L28" s="230">
        <v>424</v>
      </c>
      <c r="M28" s="230">
        <v>458</v>
      </c>
      <c r="N28" s="230">
        <v>473</v>
      </c>
      <c r="O28" s="229">
        <f t="shared" si="5"/>
        <v>473</v>
      </c>
      <c r="P28" s="97"/>
    </row>
    <row r="29" spans="1:17" s="80" customFormat="1" ht="37.15" customHeight="1" x14ac:dyDescent="0.2">
      <c r="A29" s="93">
        <v>6</v>
      </c>
      <c r="B29" s="94" t="s">
        <v>437</v>
      </c>
      <c r="C29" s="95">
        <f>IF(ISERROR(VLOOKUP(B29,'KAYIT LİSTESİ'!$B$4:$H$1047,2,0)),"",(VLOOKUP(B29,'KAYIT LİSTESİ'!$B$4:$H$1047,2,0)))</f>
        <v>90</v>
      </c>
      <c r="D29" s="96">
        <f>IF(ISERROR(VLOOKUP(B29,'KAYIT LİSTESİ'!$B$4:$H$1047,4,0)),"",(VLOOKUP(B29,'KAYIT LİSTESİ'!$B$4:$H$1047,4,0)))</f>
        <v>34759</v>
      </c>
      <c r="E29" s="96" t="str">
        <f>IF(ISERROR(VLOOKUP(B29,'KAYIT LİSTESİ'!$B$4:$N$10047,13,0)),"",(VLOOKUP(B29,'KAYIT LİSTESİ'!$B$4:$N$10047,13,0)))</f>
        <v>B2</v>
      </c>
      <c r="F29" s="192" t="str">
        <f>IF(ISERROR(VLOOKUP(B29,'KAYIT LİSTESİ'!$B$4:$H$1047,5,0)),"",(VLOOKUP(B29,'KAYIT LİSTESİ'!$B$4:$H$1047,5,0)))</f>
        <v>FERAT ÇINAR</v>
      </c>
      <c r="G29" s="192" t="str">
        <f>IF(ISERROR(VLOOKUP(B29,'KAYIT LİSTESİ'!$B$4:$H$1047,6,0)),"",(VLOOKUP(B29,'KAYIT LİSTESİ'!$B$4:$H$1047,6,0)))</f>
        <v>DİYARBAKIR-DİYARBAKIR AN.MEZ.ENG.SP.KUL.</v>
      </c>
      <c r="H29" s="183">
        <v>334</v>
      </c>
      <c r="I29" s="183">
        <v>417</v>
      </c>
      <c r="J29" s="183" t="s">
        <v>868</v>
      </c>
      <c r="K29" s="229">
        <f t="shared" si="4"/>
        <v>417</v>
      </c>
      <c r="L29" s="230">
        <v>453</v>
      </c>
      <c r="M29" s="230">
        <v>407</v>
      </c>
      <c r="N29" s="230">
        <v>416</v>
      </c>
      <c r="O29" s="229">
        <f t="shared" si="5"/>
        <v>453</v>
      </c>
      <c r="P29" s="97"/>
    </row>
    <row r="30" spans="1:17" s="80" customFormat="1" ht="37.15" customHeight="1" x14ac:dyDescent="0.2">
      <c r="A30" s="93">
        <v>7</v>
      </c>
      <c r="B30" s="94" t="s">
        <v>438</v>
      </c>
      <c r="C30" s="95">
        <f>IF(ISERROR(VLOOKUP(B30,'KAYIT LİSTESİ'!$B$4:$H$1047,2,0)),"",(VLOOKUP(B30,'KAYIT LİSTESİ'!$B$4:$H$1047,2,0)))</f>
        <v>156</v>
      </c>
      <c r="D30" s="96">
        <f>IF(ISERROR(VLOOKUP(B30,'KAYIT LİSTESİ'!$B$4:$H$1047,4,0)),"",(VLOOKUP(B30,'KAYIT LİSTESİ'!$B$4:$H$1047,4,0)))</f>
        <v>34956</v>
      </c>
      <c r="E30" s="96" t="str">
        <f>IF(ISERROR(VLOOKUP(B30,'KAYIT LİSTESİ'!$B$4:$N$10047,13,0)),"",(VLOOKUP(B30,'KAYIT LİSTESİ'!$B$4:$N$10047,13,0)))</f>
        <v>B2</v>
      </c>
      <c r="F30" s="192" t="str">
        <f>IF(ISERROR(VLOOKUP(B30,'KAYIT LİSTESİ'!$B$4:$H$1047,5,0)),"",(VLOOKUP(B30,'KAYIT LİSTESİ'!$B$4:$H$1047,5,0)))</f>
        <v>TURGUT UYSAL</v>
      </c>
      <c r="G30" s="192" t="str">
        <f>IF(ISERROR(VLOOKUP(B30,'KAYIT LİSTESİ'!$B$4:$H$1047,6,0)),"",(VLOOKUP(B30,'KAYIT LİSTESİ'!$B$4:$H$1047,6,0)))</f>
        <v>MANİSA-MANİSA GÖRME ENGELLİLER SPOR KULÜBÜ</v>
      </c>
      <c r="H30" s="183">
        <v>296</v>
      </c>
      <c r="I30" s="183">
        <v>363</v>
      </c>
      <c r="J30" s="183" t="s">
        <v>868</v>
      </c>
      <c r="K30" s="229">
        <f t="shared" si="4"/>
        <v>363</v>
      </c>
      <c r="L30" s="230">
        <v>287</v>
      </c>
      <c r="M30" s="230">
        <v>300</v>
      </c>
      <c r="N30" s="230" t="s">
        <v>868</v>
      </c>
      <c r="O30" s="229">
        <f t="shared" si="5"/>
        <v>363</v>
      </c>
      <c r="P30" s="97"/>
      <c r="Q30" s="81"/>
    </row>
    <row r="31" spans="1:17" s="80" customFormat="1" ht="37.15" customHeight="1" x14ac:dyDescent="0.2">
      <c r="A31" s="93">
        <v>8</v>
      </c>
      <c r="B31" s="94" t="s">
        <v>232</v>
      </c>
      <c r="C31" s="95">
        <f>IF(ISERROR(VLOOKUP(B31,'KAYIT LİSTESİ'!$B$4:$H$1047,2,0)),"",(VLOOKUP(B31,'KAYIT LİSTESİ'!$B$4:$H$1047,2,0)))</f>
        <v>21</v>
      </c>
      <c r="D31" s="96">
        <f>IF(ISERROR(VLOOKUP(B31,'KAYIT LİSTESİ'!$B$4:$H$1047,4,0)),"",(VLOOKUP(B31,'KAYIT LİSTESİ'!$B$4:$H$1047,4,0)))</f>
        <v>31801</v>
      </c>
      <c r="E31" s="96" t="str">
        <f>IF(ISERROR(VLOOKUP(B31,'KAYIT LİSTESİ'!$B$4:$N$10047,13,0)),"",(VLOOKUP(B31,'KAYIT LİSTESİ'!$B$4:$N$10047,13,0)))</f>
        <v>B2</v>
      </c>
      <c r="F31" s="192" t="str">
        <f>IF(ISERROR(VLOOKUP(B31,'KAYIT LİSTESİ'!$B$4:$H$1047,5,0)),"",(VLOOKUP(B31,'KAYIT LİSTESİ'!$B$4:$H$1047,5,0)))</f>
        <v>GÖKHAN ÇAM</v>
      </c>
      <c r="G31" s="192" t="str">
        <f>IF(ISERROR(VLOOKUP(B31,'KAYIT LİSTESİ'!$B$4:$H$1047,6,0)),"",(VLOOKUP(B31,'KAYIT LİSTESİ'!$B$4:$H$1047,6,0)))</f>
        <v>ANKARA-ANKARA GÖR.ENG.SPOR KUL.</v>
      </c>
      <c r="H31" s="183">
        <v>350</v>
      </c>
      <c r="I31" s="183">
        <v>353</v>
      </c>
      <c r="J31" s="183" t="s">
        <v>872</v>
      </c>
      <c r="K31" s="229">
        <f t="shared" si="4"/>
        <v>353</v>
      </c>
      <c r="L31" s="230"/>
      <c r="M31" s="230"/>
      <c r="N31" s="230"/>
      <c r="O31" s="229">
        <f t="shared" si="5"/>
        <v>353</v>
      </c>
      <c r="P31" s="97"/>
    </row>
    <row r="32" spans="1:17" s="80" customFormat="1" ht="37.15" customHeight="1" x14ac:dyDescent="0.2">
      <c r="A32" s="93" t="s">
        <v>870</v>
      </c>
      <c r="B32" s="94" t="s">
        <v>230</v>
      </c>
      <c r="C32" s="95">
        <f>IF(ISERROR(VLOOKUP(B32,'KAYIT LİSTESİ'!$B$4:$H$1047,2,0)),"",(VLOOKUP(B32,'KAYIT LİSTESİ'!$B$4:$H$1047,2,0)))</f>
        <v>93</v>
      </c>
      <c r="D32" s="96">
        <f>IF(ISERROR(VLOOKUP(B32,'KAYIT LİSTESİ'!$B$4:$H$1047,4,0)),"",(VLOOKUP(B32,'KAYIT LİSTESİ'!$B$4:$H$1047,4,0)))</f>
        <v>29939</v>
      </c>
      <c r="E32" s="96" t="str">
        <f>IF(ISERROR(VLOOKUP(B32,'KAYIT LİSTESİ'!$B$4:$N$10047,13,0)),"",(VLOOKUP(B32,'KAYIT LİSTESİ'!$B$4:$N$10047,13,0)))</f>
        <v>B2</v>
      </c>
      <c r="F32" s="192" t="str">
        <f>IF(ISERROR(VLOOKUP(B32,'KAYIT LİSTESİ'!$B$4:$H$1047,5,0)),"",(VLOOKUP(B32,'KAYIT LİSTESİ'!$B$4:$H$1047,5,0)))</f>
        <v>MEHMET EMİN GÜLEN</v>
      </c>
      <c r="G32" s="192" t="str">
        <f>IF(ISERROR(VLOOKUP(B32,'KAYIT LİSTESİ'!$B$4:$H$1047,6,0)),"",(VLOOKUP(B32,'KAYIT LİSTESİ'!$B$4:$H$1047,6,0)))</f>
        <v>DİYARBAKIR-DİYARBAKIR AN.MEZ.ENG.SP.KUL.</v>
      </c>
      <c r="H32" s="183" t="s">
        <v>868</v>
      </c>
      <c r="I32" s="183" t="s">
        <v>872</v>
      </c>
      <c r="J32" s="183"/>
      <c r="K32" s="229" t="str">
        <f t="shared" si="4"/>
        <v/>
      </c>
      <c r="L32" s="230"/>
      <c r="M32" s="230"/>
      <c r="N32" s="230"/>
      <c r="O32" s="229" t="s">
        <v>871</v>
      </c>
      <c r="P32" s="97"/>
    </row>
    <row r="33" spans="1:17" s="80" customFormat="1" ht="37.15" customHeight="1" x14ac:dyDescent="0.2">
      <c r="A33" s="93" t="s">
        <v>870</v>
      </c>
      <c r="B33" s="94" t="s">
        <v>435</v>
      </c>
      <c r="C33" s="95">
        <f>IF(ISERROR(VLOOKUP(B33,'KAYIT LİSTESİ'!$B$4:$H$1047,2,0)),"",(VLOOKUP(B33,'KAYIT LİSTESİ'!$B$4:$H$1047,2,0)))</f>
        <v>57</v>
      </c>
      <c r="D33" s="96">
        <f>IF(ISERROR(VLOOKUP(B33,'KAYIT LİSTESİ'!$B$4:$H$1047,4,0)),"",(VLOOKUP(B33,'KAYIT LİSTESİ'!$B$4:$H$1047,4,0)))</f>
        <v>36421</v>
      </c>
      <c r="E33" s="96" t="str">
        <f>IF(ISERROR(VLOOKUP(B33,'KAYIT LİSTESİ'!$B$4:$N$10047,13,0)),"",(VLOOKUP(B33,'KAYIT LİSTESİ'!$B$4:$N$10047,13,0)))</f>
        <v>B2</v>
      </c>
      <c r="F33" s="192" t="str">
        <f>IF(ISERROR(VLOOKUP(B33,'KAYIT LİSTESİ'!$B$4:$H$1047,5,0)),"",(VLOOKUP(B33,'KAYIT LİSTESİ'!$B$4:$H$1047,5,0)))</f>
        <v>ÖZNUR ÜNLÜÇİÇEK</v>
      </c>
      <c r="G33" s="192" t="str">
        <f>IF(ISERROR(VLOOKUP(B33,'KAYIT LİSTESİ'!$B$4:$H$1047,6,0)),"",(VLOOKUP(B33,'KAYIT LİSTESİ'!$B$4:$H$1047,6,0)))</f>
        <v>BURSA-BURSA ALTINOKTA GÖR.ENG.SPOR KUL.</v>
      </c>
      <c r="H33" s="183" t="s">
        <v>868</v>
      </c>
      <c r="I33" s="183" t="s">
        <v>868</v>
      </c>
      <c r="J33" s="183" t="s">
        <v>868</v>
      </c>
      <c r="K33" s="229" t="str">
        <f t="shared" si="4"/>
        <v/>
      </c>
      <c r="L33" s="230"/>
      <c r="M33" s="230"/>
      <c r="N33" s="230"/>
      <c r="O33" s="229" t="s">
        <v>871</v>
      </c>
      <c r="P33" s="97"/>
    </row>
    <row r="34" spans="1:17" s="80" customFormat="1" ht="37.15" customHeight="1" x14ac:dyDescent="0.2">
      <c r="A34" s="93" t="s">
        <v>870</v>
      </c>
      <c r="B34" s="94" t="s">
        <v>436</v>
      </c>
      <c r="C34" s="95">
        <f>IF(ISERROR(VLOOKUP(B34,'KAYIT LİSTESİ'!$B$4:$H$1047,2,0)),"",(VLOOKUP(B34,'KAYIT LİSTESİ'!$B$4:$H$1047,2,0)))</f>
        <v>87</v>
      </c>
      <c r="D34" s="96">
        <f>IF(ISERROR(VLOOKUP(B34,'KAYIT LİSTESİ'!$B$4:$H$1047,4,0)),"",(VLOOKUP(B34,'KAYIT LİSTESİ'!$B$4:$H$1047,4,0)))</f>
        <v>36569</v>
      </c>
      <c r="E34" s="96" t="str">
        <f>IF(ISERROR(VLOOKUP(B34,'KAYIT LİSTESİ'!$B$4:$N$10047,13,0)),"",(VLOOKUP(B34,'KAYIT LİSTESİ'!$B$4:$N$10047,13,0)))</f>
        <v>B2</v>
      </c>
      <c r="F34" s="192" t="str">
        <f>IF(ISERROR(VLOOKUP(B34,'KAYIT LİSTESİ'!$B$4:$H$1047,5,0)),"",(VLOOKUP(B34,'KAYIT LİSTESİ'!$B$4:$H$1047,5,0)))</f>
        <v>MUSTAFA TÜRKER</v>
      </c>
      <c r="G34" s="192" t="str">
        <f>IF(ISERROR(VLOOKUP(B34,'KAYIT LİSTESİ'!$B$4:$H$1047,6,0)),"",(VLOOKUP(B34,'KAYIT LİSTESİ'!$B$4:$H$1047,6,0)))</f>
        <v>DENİZLİ-DENİZLİ GÖR.ENG.EĞ.SPOR KUL.</v>
      </c>
      <c r="H34" s="183" t="s">
        <v>868</v>
      </c>
      <c r="I34" s="183" t="s">
        <v>868</v>
      </c>
      <c r="J34" s="183" t="s">
        <v>868</v>
      </c>
      <c r="K34" s="229" t="str">
        <f t="shared" si="4"/>
        <v/>
      </c>
      <c r="L34" s="230"/>
      <c r="M34" s="230"/>
      <c r="N34" s="230"/>
      <c r="O34" s="229" t="s">
        <v>871</v>
      </c>
      <c r="P34" s="97"/>
    </row>
    <row r="35" spans="1:17" s="80" customFormat="1" ht="37.15" customHeight="1" x14ac:dyDescent="0.2">
      <c r="A35" s="93" t="s">
        <v>870</v>
      </c>
      <c r="B35" s="94" t="s">
        <v>231</v>
      </c>
      <c r="C35" s="95">
        <f>IF(ISERROR(VLOOKUP(B35,'KAYIT LİSTESİ'!$B$4:$H$1047,2,0)),"",(VLOOKUP(B35,'KAYIT LİSTESİ'!$B$4:$H$1047,2,0)))</f>
        <v>163</v>
      </c>
      <c r="D35" s="96">
        <f>IF(ISERROR(VLOOKUP(B35,'KAYIT LİSTESİ'!$B$4:$H$1047,4,0)),"",(VLOOKUP(B35,'KAYIT LİSTESİ'!$B$4:$H$1047,4,0)))</f>
        <v>27378</v>
      </c>
      <c r="E35" s="96" t="str">
        <f>IF(ISERROR(VLOOKUP(B35,'KAYIT LİSTESİ'!$B$4:$N$10047,13,0)),"",(VLOOKUP(B35,'KAYIT LİSTESİ'!$B$4:$N$10047,13,0)))</f>
        <v>B2</v>
      </c>
      <c r="F35" s="192" t="str">
        <f>IF(ISERROR(VLOOKUP(B35,'KAYIT LİSTESİ'!$B$4:$H$1047,5,0)),"",(VLOOKUP(B35,'KAYIT LİSTESİ'!$B$4:$H$1047,5,0)))</f>
        <v>hacı mehmet bayraktaroğlu</v>
      </c>
      <c r="G35" s="192" t="str">
        <f>IF(ISERROR(VLOOKUP(B35,'KAYIT LİSTESİ'!$B$4:$H$1047,6,0)),"",(VLOOKUP(B35,'KAYIT LİSTESİ'!$B$4:$H$1047,6,0)))</f>
        <v>SAMSUN-SAMSUN 19 G. ENG.SPOR KUL.</v>
      </c>
      <c r="H35" s="183"/>
      <c r="I35" s="183"/>
      <c r="J35" s="183"/>
      <c r="K35" s="229" t="str">
        <f t="shared" si="4"/>
        <v/>
      </c>
      <c r="L35" s="230"/>
      <c r="M35" s="230"/>
      <c r="N35" s="230"/>
      <c r="O35" s="229" t="s">
        <v>869</v>
      </c>
      <c r="P35" s="97"/>
    </row>
    <row r="36" spans="1:17" s="80" customFormat="1" ht="37.15" customHeight="1" x14ac:dyDescent="0.2">
      <c r="A36" s="93" t="s">
        <v>870</v>
      </c>
      <c r="B36" s="94" t="s">
        <v>234</v>
      </c>
      <c r="C36" s="95">
        <f>IF(ISERROR(VLOOKUP(B36,'KAYIT LİSTESİ'!$B$4:$H$1047,2,0)),"",(VLOOKUP(B36,'KAYIT LİSTESİ'!$B$4:$H$1047,2,0)))</f>
        <v>43</v>
      </c>
      <c r="D36" s="96">
        <f>IF(ISERROR(VLOOKUP(B36,'KAYIT LİSTESİ'!$B$4:$H$1047,4,0)),"",(VLOOKUP(B36,'KAYIT LİSTESİ'!$B$4:$H$1047,4,0)))</f>
        <v>36434</v>
      </c>
      <c r="E36" s="96" t="str">
        <f>IF(ISERROR(VLOOKUP(B36,'KAYIT LİSTESİ'!$B$4:$N$10047,13,0)),"",(VLOOKUP(B36,'KAYIT LİSTESİ'!$B$4:$N$10047,13,0)))</f>
        <v>B2</v>
      </c>
      <c r="F36" s="192" t="str">
        <f>IF(ISERROR(VLOOKUP(B36,'KAYIT LİSTESİ'!$B$4:$H$1047,5,0)),"",(VLOOKUP(B36,'KAYIT LİSTESİ'!$B$4:$H$1047,5,0)))</f>
        <v>VELİ ÜNAL</v>
      </c>
      <c r="G36" s="192" t="str">
        <f>IF(ISERROR(VLOOKUP(B36,'KAYIT LİSTESİ'!$B$4:$H$1047,6,0)),"",(VLOOKUP(B36,'KAYIT LİSTESİ'!$B$4:$H$1047,6,0)))</f>
        <v>ANKARA-YENİMAHLLE GÖR.ENG.SPOR KUL.</v>
      </c>
      <c r="H36" s="183"/>
      <c r="I36" s="183"/>
      <c r="J36" s="183"/>
      <c r="K36" s="229" t="str">
        <f t="shared" si="4"/>
        <v/>
      </c>
      <c r="L36" s="230"/>
      <c r="M36" s="230"/>
      <c r="N36" s="230"/>
      <c r="O36" s="229" t="s">
        <v>869</v>
      </c>
      <c r="P36" s="97"/>
    </row>
    <row r="37" spans="1:17" s="80" customFormat="1" ht="37.15" customHeight="1" x14ac:dyDescent="0.2">
      <c r="A37" s="93" t="s">
        <v>870</v>
      </c>
      <c r="B37" s="94" t="s">
        <v>434</v>
      </c>
      <c r="C37" s="95">
        <f>IF(ISERROR(VLOOKUP(B37,'KAYIT LİSTESİ'!$B$4:$H$1047,2,0)),"",(VLOOKUP(B37,'KAYIT LİSTESİ'!$B$4:$H$1047,2,0)))</f>
        <v>51</v>
      </c>
      <c r="D37" s="96">
        <f>IF(ISERROR(VLOOKUP(B37,'KAYIT LİSTESİ'!$B$4:$H$1047,4,0)),"",(VLOOKUP(B37,'KAYIT LİSTESİ'!$B$4:$H$1047,4,0)))</f>
        <v>28840</v>
      </c>
      <c r="E37" s="96" t="str">
        <f>IF(ISERROR(VLOOKUP(B37,'KAYIT LİSTESİ'!$B$4:$N$10047,13,0)),"",(VLOOKUP(B37,'KAYIT LİSTESİ'!$B$4:$N$10047,13,0)))</f>
        <v>B2</v>
      </c>
      <c r="F37" s="192" t="str">
        <f>IF(ISERROR(VLOOKUP(B37,'KAYIT LİSTESİ'!$B$4:$H$1047,5,0)),"",(VLOOKUP(B37,'KAYIT LİSTESİ'!$B$4:$H$1047,5,0)))</f>
        <v>AHMET OKTAY</v>
      </c>
      <c r="G37" s="192" t="str">
        <f>IF(ISERROR(VLOOKUP(B37,'KAYIT LİSTESİ'!$B$4:$H$1047,6,0)),"",(VLOOKUP(B37,'KAYIT LİSTESİ'!$B$4:$H$1047,6,0)))</f>
        <v>ANTALYA-ENGEL TAN.SPOR KULUBÜ</v>
      </c>
      <c r="H37" s="183"/>
      <c r="I37" s="183"/>
      <c r="J37" s="183"/>
      <c r="K37" s="229" t="str">
        <f t="shared" si="4"/>
        <v/>
      </c>
      <c r="L37" s="230"/>
      <c r="M37" s="230"/>
      <c r="N37" s="230"/>
      <c r="O37" s="229" t="s">
        <v>869</v>
      </c>
      <c r="P37" s="97"/>
    </row>
    <row r="38" spans="1:17" s="80" customFormat="1" ht="37.15" customHeight="1" x14ac:dyDescent="0.2">
      <c r="A38" s="93" t="s">
        <v>870</v>
      </c>
      <c r="B38" s="94" t="s">
        <v>439</v>
      </c>
      <c r="C38" s="95">
        <f>IF(ISERROR(VLOOKUP(B38,'KAYIT LİSTESİ'!$B$4:$H$1047,2,0)),"",(VLOOKUP(B38,'KAYIT LİSTESİ'!$B$4:$H$1047,2,0)))</f>
        <v>158</v>
      </c>
      <c r="D38" s="96">
        <f>IF(ISERROR(VLOOKUP(B38,'KAYIT LİSTESİ'!$B$4:$H$1047,4,0)),"",(VLOOKUP(B38,'KAYIT LİSTESİ'!$B$4:$H$1047,4,0)))</f>
        <v>33846</v>
      </c>
      <c r="E38" s="96" t="str">
        <f>IF(ISERROR(VLOOKUP(B38,'KAYIT LİSTESİ'!$B$4:$N$10047,13,0)),"",(VLOOKUP(B38,'KAYIT LİSTESİ'!$B$4:$N$10047,13,0)))</f>
        <v>B2</v>
      </c>
      <c r="F38" s="192" t="str">
        <f>IF(ISERROR(VLOOKUP(B38,'KAYIT LİSTESİ'!$B$4:$H$1047,5,0)),"",(VLOOKUP(B38,'KAYIT LİSTESİ'!$B$4:$H$1047,5,0)))</f>
        <v>RECEP NURETTİN BAŞYİĞİT</v>
      </c>
      <c r="G38" s="192" t="str">
        <f>IF(ISERROR(VLOOKUP(B38,'KAYIT LİSTESİ'!$B$4:$H$1047,6,0)),"",(VLOOKUP(B38,'KAYIT LİSTESİ'!$B$4:$H$1047,6,0)))</f>
        <v>MANİSA-MANİSA SPİL ENGELLİLER SPOR KULÜBÜ</v>
      </c>
      <c r="H38" s="183"/>
      <c r="I38" s="183"/>
      <c r="J38" s="183"/>
      <c r="K38" s="229" t="str">
        <f t="shared" si="4"/>
        <v/>
      </c>
      <c r="L38" s="230"/>
      <c r="M38" s="230"/>
      <c r="N38" s="230"/>
      <c r="O38" s="229" t="s">
        <v>869</v>
      </c>
      <c r="P38" s="97"/>
    </row>
    <row r="39" spans="1:17" s="80" customFormat="1" ht="37.15" customHeight="1" x14ac:dyDescent="0.2">
      <c r="A39" s="93" t="s">
        <v>870</v>
      </c>
      <c r="B39" s="94" t="s">
        <v>442</v>
      </c>
      <c r="C39" s="95">
        <f>IF(ISERROR(VLOOKUP(B39,'KAYIT LİSTESİ'!$B$4:$H$1047,2,0)),"",(VLOOKUP(B39,'KAYIT LİSTESİ'!$B$4:$H$1047,2,0)))</f>
        <v>190</v>
      </c>
      <c r="D39" s="96">
        <f>IF(ISERROR(VLOOKUP(B39,'KAYIT LİSTESİ'!$B$4:$H$1047,4,0)),"",(VLOOKUP(B39,'KAYIT LİSTESİ'!$B$4:$H$1047,4,0)))</f>
        <v>34969</v>
      </c>
      <c r="E39" s="96" t="str">
        <f>IF(ISERROR(VLOOKUP(B39,'KAYIT LİSTESİ'!$B$4:$N$10047,13,0)),"",(VLOOKUP(B39,'KAYIT LİSTESİ'!$B$4:$N$10047,13,0)))</f>
        <v>B2</v>
      </c>
      <c r="F39" s="192" t="str">
        <f>IF(ISERROR(VLOOKUP(B39,'KAYIT LİSTESİ'!$B$4:$H$1047,5,0)),"",(VLOOKUP(B39,'KAYIT LİSTESİ'!$B$4:$H$1047,5,0)))</f>
        <v>TAYFUN KUŞ</v>
      </c>
      <c r="G39" s="192" t="str">
        <f>IF(ISERROR(VLOOKUP(B39,'KAYIT LİSTESİ'!$B$4:$H$1047,6,0)),"",(VLOOKUP(B39,'KAYIT LİSTESİ'!$B$4:$H$1047,6,0)))</f>
        <v>ENGELSİZ AKADEMİ SPOR KULÜBÜ</v>
      </c>
      <c r="H39" s="183"/>
      <c r="I39" s="183"/>
      <c r="J39" s="183"/>
      <c r="K39" s="229" t="str">
        <f t="shared" si="4"/>
        <v/>
      </c>
      <c r="L39" s="230"/>
      <c r="M39" s="230"/>
      <c r="N39" s="230"/>
      <c r="O39" s="229" t="s">
        <v>869</v>
      </c>
      <c r="P39" s="97"/>
    </row>
    <row r="40" spans="1:17" s="80" customFormat="1" ht="37.15" customHeight="1" x14ac:dyDescent="0.2">
      <c r="A40" s="93"/>
      <c r="B40" s="94" t="s">
        <v>443</v>
      </c>
      <c r="C40" s="95" t="str">
        <f>IF(ISERROR(VLOOKUP(B40,'KAYIT LİSTESİ'!$B$4:$H$1047,2,0)),"",(VLOOKUP(B40,'KAYIT LİSTESİ'!$B$4:$H$1047,2,0)))</f>
        <v/>
      </c>
      <c r="D40" s="96" t="str">
        <f>IF(ISERROR(VLOOKUP(B40,'KAYIT LİSTESİ'!$B$4:$H$1047,4,0)),"",(VLOOKUP(B40,'KAYIT LİSTESİ'!$B$4:$H$1047,4,0)))</f>
        <v/>
      </c>
      <c r="E40" s="96" t="str">
        <f>IF(ISERROR(VLOOKUP(B40,'KAYIT LİSTESİ'!$B$4:$N$10047,13,0)),"",(VLOOKUP(B40,'KAYIT LİSTESİ'!$B$4:$N$10047,13,0)))</f>
        <v/>
      </c>
      <c r="F40" s="192" t="str">
        <f>IF(ISERROR(VLOOKUP(B40,'KAYIT LİSTESİ'!$B$4:$H$1047,5,0)),"",(VLOOKUP(B40,'KAYIT LİSTESİ'!$B$4:$H$1047,5,0)))</f>
        <v/>
      </c>
      <c r="G40" s="192" t="str">
        <f>IF(ISERROR(VLOOKUP(B40,'KAYIT LİSTESİ'!$B$4:$H$1047,6,0)),"",(VLOOKUP(B40,'KAYIT LİSTESİ'!$B$4:$H$1047,6,0)))</f>
        <v/>
      </c>
      <c r="H40" s="183"/>
      <c r="I40" s="183"/>
      <c r="J40" s="183"/>
      <c r="K40" s="229" t="str">
        <f t="shared" ref="K40:K41" si="6">IF(COUNT(H40:J40)=0,"",MAX(H40:J40))</f>
        <v/>
      </c>
      <c r="L40" s="230"/>
      <c r="M40" s="230"/>
      <c r="N40" s="230"/>
      <c r="O40" s="229" t="str">
        <f t="shared" ref="O40:O41" si="7">IF(COUNT(H40:N40)=0,"",MAX(H40:N40))</f>
        <v/>
      </c>
      <c r="P40" s="97"/>
    </row>
    <row r="41" spans="1:17" s="80" customFormat="1" ht="37.15" customHeight="1" x14ac:dyDescent="0.2">
      <c r="A41" s="93"/>
      <c r="B41" s="94" t="s">
        <v>444</v>
      </c>
      <c r="C41" s="95" t="str">
        <f>IF(ISERROR(VLOOKUP(B41,'KAYIT LİSTESİ'!$B$4:$H$1047,2,0)),"",(VLOOKUP(B41,'KAYIT LİSTESİ'!$B$4:$H$1047,2,0)))</f>
        <v/>
      </c>
      <c r="D41" s="96" t="str">
        <f>IF(ISERROR(VLOOKUP(B41,'KAYIT LİSTESİ'!$B$4:$H$1047,4,0)),"",(VLOOKUP(B41,'KAYIT LİSTESİ'!$B$4:$H$1047,4,0)))</f>
        <v/>
      </c>
      <c r="E41" s="96" t="str">
        <f>IF(ISERROR(VLOOKUP(B41,'KAYIT LİSTESİ'!$B$4:$N$10047,13,0)),"",(VLOOKUP(B41,'KAYIT LİSTESİ'!$B$4:$N$10047,13,0)))</f>
        <v/>
      </c>
      <c r="F41" s="192" t="str">
        <f>IF(ISERROR(VLOOKUP(B41,'KAYIT LİSTESİ'!$B$4:$H$1047,5,0)),"",(VLOOKUP(B41,'KAYIT LİSTESİ'!$B$4:$H$1047,5,0)))</f>
        <v/>
      </c>
      <c r="G41" s="192" t="str">
        <f>IF(ISERROR(VLOOKUP(B41,'KAYIT LİSTESİ'!$B$4:$H$1047,6,0)),"",(VLOOKUP(B41,'KAYIT LİSTESİ'!$B$4:$H$1047,6,0)))</f>
        <v/>
      </c>
      <c r="H41" s="183"/>
      <c r="I41" s="183"/>
      <c r="J41" s="183"/>
      <c r="K41" s="229" t="str">
        <f t="shared" si="6"/>
        <v/>
      </c>
      <c r="L41" s="230"/>
      <c r="M41" s="230"/>
      <c r="N41" s="230"/>
      <c r="O41" s="229" t="str">
        <f t="shared" si="7"/>
        <v/>
      </c>
      <c r="P41" s="97"/>
      <c r="Q41" s="81"/>
    </row>
    <row r="42" spans="1:17" s="84" customFormat="1" ht="9" customHeight="1" x14ac:dyDescent="0.2">
      <c r="A42" s="288"/>
      <c r="B42" s="288"/>
      <c r="C42" s="288"/>
      <c r="D42" s="83"/>
      <c r="E42" s="83"/>
      <c r="F42" s="288"/>
      <c r="O42" s="85"/>
      <c r="P42" s="288"/>
    </row>
    <row r="43" spans="1:17" s="84" customFormat="1" ht="25.5" customHeight="1" x14ac:dyDescent="0.2">
      <c r="A43" s="405" t="s">
        <v>4</v>
      </c>
      <c r="B43" s="405"/>
      <c r="C43" s="405"/>
      <c r="D43" s="405"/>
      <c r="E43" s="288"/>
      <c r="F43" s="289" t="s">
        <v>0</v>
      </c>
      <c r="G43" s="289" t="s">
        <v>1</v>
      </c>
      <c r="H43" s="406" t="s">
        <v>2</v>
      </c>
      <c r="I43" s="406"/>
      <c r="J43" s="406"/>
      <c r="K43" s="406"/>
      <c r="L43" s="406"/>
      <c r="M43" s="406"/>
      <c r="N43" s="406"/>
      <c r="O43" s="406" t="s">
        <v>3</v>
      </c>
      <c r="P43" s="406"/>
    </row>
  </sheetData>
  <sortState ref="A32:O39">
    <sortCondition ref="A32"/>
  </sortState>
  <mergeCells count="34">
    <mergeCell ref="D6:D7"/>
    <mergeCell ref="E6:E7"/>
    <mergeCell ref="A1:P1"/>
    <mergeCell ref="A2:P2"/>
    <mergeCell ref="A3:C3"/>
    <mergeCell ref="D3:F3"/>
    <mergeCell ref="H3:J3"/>
    <mergeCell ref="N3:P3"/>
    <mergeCell ref="A4:C4"/>
    <mergeCell ref="D4:F4"/>
    <mergeCell ref="I4:J4"/>
    <mergeCell ref="L4:M4"/>
    <mergeCell ref="N4:O4"/>
    <mergeCell ref="A43:D43"/>
    <mergeCell ref="H43:N43"/>
    <mergeCell ref="O43:P43"/>
    <mergeCell ref="F6:F7"/>
    <mergeCell ref="G6:G7"/>
    <mergeCell ref="H6:N6"/>
    <mergeCell ref="O6:O7"/>
    <mergeCell ref="P6:P7"/>
    <mergeCell ref="A22:A23"/>
    <mergeCell ref="B22:B23"/>
    <mergeCell ref="C22:C23"/>
    <mergeCell ref="D22:D23"/>
    <mergeCell ref="E22:E23"/>
    <mergeCell ref="A6:A7"/>
    <mergeCell ref="B6:B7"/>
    <mergeCell ref="C6:C7"/>
    <mergeCell ref="F22:F23"/>
    <mergeCell ref="G22:G23"/>
    <mergeCell ref="H22:N22"/>
    <mergeCell ref="O22:O23"/>
    <mergeCell ref="P22:P23"/>
  </mergeCells>
  <conditionalFormatting sqref="O8:O21 O24:O41">
    <cfRule type="cellIs" dxfId="4"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25"/>
  <sheetViews>
    <sheetView view="pageBreakPreview" zoomScale="90" zoomScaleNormal="100" zoomScaleSheetLayoutView="90" workbookViewId="0">
      <selection activeCell="A21" sqref="A21"/>
    </sheetView>
  </sheetViews>
  <sheetFormatPr defaultColWidth="9.140625" defaultRowHeight="12.75" x14ac:dyDescent="0.2"/>
  <cols>
    <col min="1" max="1" width="5.28515625" style="87" customWidth="1"/>
    <col min="2" max="2" width="13.85546875" style="87" hidden="1" customWidth="1"/>
    <col min="3" max="3" width="6.85546875" style="87" customWidth="1"/>
    <col min="4" max="4" width="12" style="88" bestFit="1" customWidth="1"/>
    <col min="5" max="5" width="9.28515625" style="88" customWidth="1"/>
    <col min="6" max="6" width="24.28515625" style="87" bestFit="1" customWidth="1"/>
    <col min="7" max="7" width="38" style="3" bestFit="1" customWidth="1"/>
    <col min="8" max="10" width="10.7109375" style="3" customWidth="1"/>
    <col min="11" max="11" width="12.42578125" style="3" customWidth="1"/>
    <col min="12" max="14" width="10.7109375" style="3" customWidth="1"/>
    <col min="15" max="15" width="12.5703125" style="89" customWidth="1"/>
    <col min="16" max="16" width="7.28515625" style="87" customWidth="1"/>
    <col min="17" max="17" width="9.140625" style="3" customWidth="1"/>
    <col min="18" max="16384" width="9.140625" style="3"/>
  </cols>
  <sheetData>
    <row r="1" spans="1:16" ht="48.75" customHeight="1" x14ac:dyDescent="0.2">
      <c r="A1" s="414" t="str">
        <f>'YARIŞMA BİLGİLERİ'!A2</f>
        <v>Türkiye Görme Engelliler Spor Federasyonu
İzmir Atletizm İl Temsilciliği</v>
      </c>
      <c r="B1" s="414"/>
      <c r="C1" s="414"/>
      <c r="D1" s="414"/>
      <c r="E1" s="414"/>
      <c r="F1" s="414"/>
      <c r="G1" s="414"/>
      <c r="H1" s="414"/>
      <c r="I1" s="414"/>
      <c r="J1" s="414"/>
      <c r="K1" s="414"/>
      <c r="L1" s="414"/>
      <c r="M1" s="414"/>
      <c r="N1" s="414"/>
      <c r="O1" s="414"/>
      <c r="P1" s="414"/>
    </row>
    <row r="2" spans="1:16" ht="25.5" customHeight="1" x14ac:dyDescent="0.2">
      <c r="A2" s="415" t="str">
        <f>'YARIŞMA BİLGİLERİ'!F19</f>
        <v>Görme Engelliler Türkiye Şampiyonası</v>
      </c>
      <c r="B2" s="415"/>
      <c r="C2" s="415"/>
      <c r="D2" s="415"/>
      <c r="E2" s="415"/>
      <c r="F2" s="415"/>
      <c r="G2" s="415"/>
      <c r="H2" s="415"/>
      <c r="I2" s="415"/>
      <c r="J2" s="415"/>
      <c r="K2" s="415"/>
      <c r="L2" s="415"/>
      <c r="M2" s="415"/>
      <c r="N2" s="415"/>
      <c r="O2" s="415"/>
      <c r="P2" s="415"/>
    </row>
    <row r="3" spans="1:16" s="4" customFormat="1" ht="20.25" customHeight="1" x14ac:dyDescent="0.2">
      <c r="A3" s="416" t="s">
        <v>127</v>
      </c>
      <c r="B3" s="416"/>
      <c r="C3" s="416"/>
      <c r="D3" s="417" t="s">
        <v>457</v>
      </c>
      <c r="E3" s="417"/>
      <c r="F3" s="417"/>
      <c r="G3" s="91"/>
      <c r="H3" s="419"/>
      <c r="I3" s="419"/>
      <c r="J3" s="419"/>
      <c r="K3" s="291"/>
      <c r="L3" s="291"/>
      <c r="M3" s="248"/>
      <c r="N3" s="418"/>
      <c r="O3" s="418"/>
      <c r="P3" s="418"/>
    </row>
    <row r="4" spans="1:16" s="4" customFormat="1" ht="17.25" customHeight="1" x14ac:dyDescent="0.2">
      <c r="A4" s="420" t="s">
        <v>128</v>
      </c>
      <c r="B4" s="420"/>
      <c r="C4" s="420"/>
      <c r="D4" s="423" t="s">
        <v>364</v>
      </c>
      <c r="E4" s="423"/>
      <c r="F4" s="423"/>
      <c r="G4" s="159"/>
      <c r="H4" s="285"/>
      <c r="I4" s="421"/>
      <c r="J4" s="421"/>
      <c r="K4" s="292"/>
      <c r="L4" s="420" t="s">
        <v>126</v>
      </c>
      <c r="M4" s="420"/>
      <c r="N4" s="422">
        <v>42830</v>
      </c>
      <c r="O4" s="422"/>
      <c r="P4" s="207">
        <v>0.71527777777777779</v>
      </c>
    </row>
    <row r="5" spans="1:16" ht="13.5" customHeight="1" x14ac:dyDescent="0.2">
      <c r="A5" s="5"/>
      <c r="B5" s="5"/>
      <c r="C5" s="5"/>
      <c r="D5" s="9"/>
      <c r="E5" s="9"/>
      <c r="F5" s="6"/>
      <c r="G5" s="7"/>
      <c r="H5" s="8"/>
      <c r="I5" s="8"/>
      <c r="J5" s="8"/>
      <c r="K5" s="8"/>
      <c r="L5" s="8"/>
      <c r="M5" s="8"/>
      <c r="N5" s="8"/>
      <c r="O5" s="221">
        <f ca="1">NOW()</f>
        <v>42836.465304282407</v>
      </c>
      <c r="P5" s="221"/>
    </row>
    <row r="6" spans="1:16" ht="19.899999999999999" customHeight="1" x14ac:dyDescent="0.2">
      <c r="A6" s="407" t="s">
        <v>6</v>
      </c>
      <c r="B6" s="407"/>
      <c r="C6" s="410" t="s">
        <v>111</v>
      </c>
      <c r="D6" s="410" t="s">
        <v>130</v>
      </c>
      <c r="E6" s="411" t="s">
        <v>327</v>
      </c>
      <c r="F6" s="407" t="s">
        <v>7</v>
      </c>
      <c r="G6" s="407" t="s">
        <v>45</v>
      </c>
      <c r="H6" s="413" t="s">
        <v>458</v>
      </c>
      <c r="I6" s="413"/>
      <c r="J6" s="413"/>
      <c r="K6" s="413"/>
      <c r="L6" s="413"/>
      <c r="M6" s="413"/>
      <c r="N6" s="413"/>
      <c r="O6" s="408" t="s">
        <v>8</v>
      </c>
      <c r="P6" s="408" t="s">
        <v>207</v>
      </c>
    </row>
    <row r="7" spans="1:16" ht="21.75" customHeight="1" x14ac:dyDescent="0.2">
      <c r="A7" s="407"/>
      <c r="B7" s="407"/>
      <c r="C7" s="410"/>
      <c r="D7" s="410"/>
      <c r="E7" s="412"/>
      <c r="F7" s="407"/>
      <c r="G7" s="407"/>
      <c r="H7" s="290">
        <v>1</v>
      </c>
      <c r="I7" s="290">
        <v>2</v>
      </c>
      <c r="J7" s="290">
        <v>3</v>
      </c>
      <c r="K7" s="228" t="s">
        <v>208</v>
      </c>
      <c r="L7" s="290">
        <v>4</v>
      </c>
      <c r="M7" s="290">
        <v>5</v>
      </c>
      <c r="N7" s="290">
        <v>6</v>
      </c>
      <c r="O7" s="409"/>
      <c r="P7" s="409"/>
    </row>
    <row r="8" spans="1:16" s="80" customFormat="1" ht="48.6" customHeight="1" x14ac:dyDescent="0.2">
      <c r="A8" s="93">
        <v>1</v>
      </c>
      <c r="B8" s="94" t="s">
        <v>449</v>
      </c>
      <c r="C8" s="95">
        <f>IF(ISERROR(VLOOKUP(B8,'KAYIT LİSTESİ'!$B$4:$H$1047,2,0)),"",(VLOOKUP(B8,'KAYIT LİSTESİ'!$B$4:$H$1047,2,0)))</f>
        <v>5</v>
      </c>
      <c r="D8" s="96">
        <f>IF(ISERROR(VLOOKUP(B8,'KAYIT LİSTESİ'!$B$4:$H$1047,4,0)),"",(VLOOKUP(B8,'KAYIT LİSTESİ'!$B$4:$H$1047,4,0)))</f>
        <v>34641</v>
      </c>
      <c r="E8" s="96" t="str">
        <f>IF(ISERROR(VLOOKUP(B8,'KAYIT LİSTESİ'!$B$4:$N$10047,13,0)),"",(VLOOKUP(B8,'KAYIT LİSTESİ'!$B$4:$N$10047,13,0)))</f>
        <v>B3</v>
      </c>
      <c r="F8" s="192" t="str">
        <f>IF(ISERROR(VLOOKUP(B8,'KAYIT LİSTESİ'!$B$4:$H$1047,5,0)),"",(VLOOKUP(B8,'KAYIT LİSTESİ'!$B$4:$H$1047,5,0)))</f>
        <v>YUNUS EMRE ÇETİN</v>
      </c>
      <c r="G8" s="192" t="str">
        <f>IF(ISERROR(VLOOKUP(B8,'KAYIT LİSTESİ'!$B$4:$H$1047,6,0)),"",(VLOOKUP(B8,'KAYIT LİSTESİ'!$B$4:$H$1047,6,0)))</f>
        <v>ADANA-ADANA GÖR.EN.SPOR KUL.DER</v>
      </c>
      <c r="H8" s="183">
        <v>474</v>
      </c>
      <c r="I8" s="183">
        <v>471</v>
      </c>
      <c r="J8" s="183">
        <v>428</v>
      </c>
      <c r="K8" s="229">
        <f t="shared" ref="K8:K20" si="0">IF(COUNT(H8:J8)=0,"",MAX(H8:J8))</f>
        <v>474</v>
      </c>
      <c r="L8" s="230">
        <v>491</v>
      </c>
      <c r="M8" s="230" t="s">
        <v>868</v>
      </c>
      <c r="N8" s="230">
        <v>504</v>
      </c>
      <c r="O8" s="229">
        <f t="shared" ref="O8:O15" si="1">IF(COUNT(H8:N8)=0,"",MAX(H8:N8))</f>
        <v>504</v>
      </c>
      <c r="P8" s="97"/>
    </row>
    <row r="9" spans="1:16" s="80" customFormat="1" ht="48.6" customHeight="1" x14ac:dyDescent="0.2">
      <c r="A9" s="93">
        <v>2</v>
      </c>
      <c r="B9" s="94" t="s">
        <v>446</v>
      </c>
      <c r="C9" s="95">
        <f>IF(ISERROR(VLOOKUP(B9,'KAYIT LİSTESİ'!$B$4:$H$1047,2,0)),"",(VLOOKUP(B9,'KAYIT LİSTESİ'!$B$4:$H$1047,2,0)))</f>
        <v>167</v>
      </c>
      <c r="D9" s="96">
        <f>IF(ISERROR(VLOOKUP(B9,'KAYIT LİSTESİ'!$B$4:$H$1047,4,0)),"",(VLOOKUP(B9,'KAYIT LİSTESİ'!$B$4:$H$1047,4,0)))</f>
        <v>29783</v>
      </c>
      <c r="E9" s="96" t="str">
        <f>IF(ISERROR(VLOOKUP(B9,'KAYIT LİSTESİ'!$B$4:$N$10047,13,0)),"",(VLOOKUP(B9,'KAYIT LİSTESİ'!$B$4:$N$10047,13,0)))</f>
        <v>B3</v>
      </c>
      <c r="F9" s="192" t="str">
        <f>IF(ISERROR(VLOOKUP(B9,'KAYIT LİSTESİ'!$B$4:$H$1047,5,0)),"",(VLOOKUP(B9,'KAYIT LİSTESİ'!$B$4:$H$1047,5,0)))</f>
        <v>ALPER ÇETİNKAYA</v>
      </c>
      <c r="G9" s="192" t="str">
        <f>IF(ISERROR(VLOOKUP(B9,'KAYIT LİSTESİ'!$B$4:$H$1047,6,0)),"",(VLOOKUP(B9,'KAYIT LİSTESİ'!$B$4:$H$1047,6,0)))</f>
        <v>SAMSUN-SAMSUN GÖRME ENG.ENG.SPOR KUL</v>
      </c>
      <c r="H9" s="183">
        <v>411</v>
      </c>
      <c r="I9" s="183">
        <v>413</v>
      </c>
      <c r="J9" s="183">
        <v>447</v>
      </c>
      <c r="K9" s="229">
        <f t="shared" si="0"/>
        <v>447</v>
      </c>
      <c r="L9" s="230">
        <v>462</v>
      </c>
      <c r="M9" s="230">
        <v>428</v>
      </c>
      <c r="N9" s="230">
        <v>428</v>
      </c>
      <c r="O9" s="229">
        <f t="shared" si="1"/>
        <v>462</v>
      </c>
      <c r="P9" s="97"/>
    </row>
    <row r="10" spans="1:16" s="80" customFormat="1" ht="48.6" customHeight="1" x14ac:dyDescent="0.2">
      <c r="A10" s="93">
        <v>3</v>
      </c>
      <c r="B10" s="94" t="s">
        <v>453</v>
      </c>
      <c r="C10" s="95">
        <f>IF(ISERROR(VLOOKUP(B10,'KAYIT LİSTESİ'!$B$4:$H$1047,2,0)),"",(VLOOKUP(B10,'KAYIT LİSTESİ'!$B$4:$H$1047,2,0)))</f>
        <v>94</v>
      </c>
      <c r="D10" s="96">
        <f>IF(ISERROR(VLOOKUP(B10,'KAYIT LİSTESİ'!$B$4:$H$1047,4,0)),"",(VLOOKUP(B10,'KAYIT LİSTESİ'!$B$4:$H$1047,4,0)))</f>
        <v>34834</v>
      </c>
      <c r="E10" s="96" t="str">
        <f>IF(ISERROR(VLOOKUP(B10,'KAYIT LİSTESİ'!$B$4:$N$10047,13,0)),"",(VLOOKUP(B10,'KAYIT LİSTESİ'!$B$4:$N$10047,13,0)))</f>
        <v>B3</v>
      </c>
      <c r="F10" s="192" t="str">
        <f>IF(ISERROR(VLOOKUP(B10,'KAYIT LİSTESİ'!$B$4:$H$1047,5,0)),"",(VLOOKUP(B10,'KAYIT LİSTESİ'!$B$4:$H$1047,5,0)))</f>
        <v>MUHAMMET BİNGÖL</v>
      </c>
      <c r="G10" s="192" t="str">
        <f>IF(ISERROR(VLOOKUP(B10,'KAYIT LİSTESİ'!$B$4:$H$1047,6,0)),"",(VLOOKUP(B10,'KAYIT LİSTESİ'!$B$4:$H$1047,6,0)))</f>
        <v>DİYARBAKIR-DİYARBAKIR AN.MEZ.ENG.SP.KUL.</v>
      </c>
      <c r="H10" s="183">
        <v>402</v>
      </c>
      <c r="I10" s="183">
        <v>425</v>
      </c>
      <c r="J10" s="183" t="s">
        <v>868</v>
      </c>
      <c r="K10" s="229">
        <f t="shared" si="0"/>
        <v>425</v>
      </c>
      <c r="L10" s="230">
        <v>389</v>
      </c>
      <c r="M10" s="230">
        <v>431</v>
      </c>
      <c r="N10" s="230">
        <v>398</v>
      </c>
      <c r="O10" s="229">
        <f t="shared" si="1"/>
        <v>431</v>
      </c>
      <c r="P10" s="97"/>
    </row>
    <row r="11" spans="1:16" s="80" customFormat="1" ht="48.6" customHeight="1" x14ac:dyDescent="0.2">
      <c r="A11" s="93">
        <v>4</v>
      </c>
      <c r="B11" s="94" t="s">
        <v>447</v>
      </c>
      <c r="C11" s="95">
        <f>IF(ISERROR(VLOOKUP(B11,'KAYIT LİSTESİ'!$B$4:$H$1047,2,0)),"",(VLOOKUP(B11,'KAYIT LİSTESİ'!$B$4:$H$1047,2,0)))</f>
        <v>117</v>
      </c>
      <c r="D11" s="96">
        <f>IF(ISERROR(VLOOKUP(B11,'KAYIT LİSTESİ'!$B$4:$H$1047,4,0)),"",(VLOOKUP(B11,'KAYIT LİSTESİ'!$B$4:$H$1047,4,0)))</f>
        <v>36225</v>
      </c>
      <c r="E11" s="96" t="str">
        <f>IF(ISERROR(VLOOKUP(B11,'KAYIT LİSTESİ'!$B$4:$N$10047,13,0)),"",(VLOOKUP(B11,'KAYIT LİSTESİ'!$B$4:$N$10047,13,0)))</f>
        <v>B3</v>
      </c>
      <c r="F11" s="192" t="str">
        <f>IF(ISERROR(VLOOKUP(B11,'KAYIT LİSTESİ'!$B$4:$H$1047,5,0)),"",(VLOOKUP(B11,'KAYIT LİSTESİ'!$B$4:$H$1047,5,0)))</f>
        <v>YUSUF ÇALIŞ</v>
      </c>
      <c r="G11" s="192" t="str">
        <f>IF(ISERROR(VLOOKUP(B11,'KAYIT LİSTESİ'!$B$4:$H$1047,6,0)),"",(VLOOKUP(B11,'KAYIT LİSTESİ'!$B$4:$H$1047,6,0)))</f>
        <v>İSTANBUL-ENGELSİZ AKADEMİ SPOR KULUBÜ</v>
      </c>
      <c r="H11" s="183" t="s">
        <v>870</v>
      </c>
      <c r="I11" s="183">
        <v>276</v>
      </c>
      <c r="J11" s="183">
        <v>303</v>
      </c>
      <c r="K11" s="229">
        <f t="shared" si="0"/>
        <v>303</v>
      </c>
      <c r="L11" s="230">
        <v>394</v>
      </c>
      <c r="M11" s="230" t="s">
        <v>868</v>
      </c>
      <c r="N11" s="230">
        <v>421</v>
      </c>
      <c r="O11" s="229">
        <f t="shared" si="1"/>
        <v>421</v>
      </c>
      <c r="P11" s="97"/>
    </row>
    <row r="12" spans="1:16" s="80" customFormat="1" ht="48.6" customHeight="1" x14ac:dyDescent="0.2">
      <c r="A12" s="93">
        <v>5</v>
      </c>
      <c r="B12" s="94" t="s">
        <v>454</v>
      </c>
      <c r="C12" s="95">
        <f>IF(ISERROR(VLOOKUP(B12,'KAYIT LİSTESİ'!$B$4:$H$1047,2,0)),"",(VLOOKUP(B12,'KAYIT LİSTESİ'!$B$4:$H$1047,2,0)))</f>
        <v>95</v>
      </c>
      <c r="D12" s="96">
        <f>IF(ISERROR(VLOOKUP(B12,'KAYIT LİSTESİ'!$B$4:$H$1047,4,0)),"",(VLOOKUP(B12,'KAYIT LİSTESİ'!$B$4:$H$1047,4,0)))</f>
        <v>36373</v>
      </c>
      <c r="E12" s="96" t="str">
        <f>IF(ISERROR(VLOOKUP(B12,'KAYIT LİSTESİ'!$B$4:$N$10047,13,0)),"",(VLOOKUP(B12,'KAYIT LİSTESİ'!$B$4:$N$10047,13,0)))</f>
        <v>B3</v>
      </c>
      <c r="F12" s="192" t="str">
        <f>IF(ISERROR(VLOOKUP(B12,'KAYIT LİSTESİ'!$B$4:$H$1047,5,0)),"",(VLOOKUP(B12,'KAYIT LİSTESİ'!$B$4:$H$1047,5,0)))</f>
        <v>SADIR KURAL</v>
      </c>
      <c r="G12" s="192" t="str">
        <f>IF(ISERROR(VLOOKUP(B12,'KAYIT LİSTESİ'!$B$4:$H$1047,6,0)),"",(VLOOKUP(B12,'KAYIT LİSTESİ'!$B$4:$H$1047,6,0)))</f>
        <v>DİYARBAKIR-DİYARBAKIR AN.MEZ.ENG.SP.KUL.</v>
      </c>
      <c r="H12" s="183">
        <v>389</v>
      </c>
      <c r="I12" s="183">
        <v>410</v>
      </c>
      <c r="J12" s="183" t="s">
        <v>868</v>
      </c>
      <c r="K12" s="229">
        <f t="shared" si="0"/>
        <v>410</v>
      </c>
      <c r="L12" s="230" t="s">
        <v>868</v>
      </c>
      <c r="M12" s="230">
        <v>381</v>
      </c>
      <c r="N12" s="230">
        <v>395</v>
      </c>
      <c r="O12" s="229">
        <f t="shared" si="1"/>
        <v>410</v>
      </c>
      <c r="P12" s="97"/>
    </row>
    <row r="13" spans="1:16" s="80" customFormat="1" ht="48.6" customHeight="1" x14ac:dyDescent="0.2">
      <c r="A13" s="93">
        <v>6</v>
      </c>
      <c r="B13" s="94" t="s">
        <v>448</v>
      </c>
      <c r="C13" s="95">
        <f>IF(ISERROR(VLOOKUP(B13,'KAYIT LİSTESİ'!$B$4:$H$1047,2,0)),"",(VLOOKUP(B13,'KAYIT LİSTESİ'!$B$4:$H$1047,2,0)))</f>
        <v>119</v>
      </c>
      <c r="D13" s="96">
        <f>IF(ISERROR(VLOOKUP(B13,'KAYIT LİSTESİ'!$B$4:$H$1047,4,0)),"",(VLOOKUP(B13,'KAYIT LİSTESİ'!$B$4:$H$1047,4,0)))</f>
        <v>31289</v>
      </c>
      <c r="E13" s="96" t="str">
        <f>IF(ISERROR(VLOOKUP(B13,'KAYIT LİSTESİ'!$B$4:$N$10047,13,0)),"",(VLOOKUP(B13,'KAYIT LİSTESİ'!$B$4:$N$10047,13,0)))</f>
        <v>B3</v>
      </c>
      <c r="F13" s="192" t="str">
        <f>IF(ISERROR(VLOOKUP(B13,'KAYIT LİSTESİ'!$B$4:$H$1047,5,0)),"",(VLOOKUP(B13,'KAYIT LİSTESİ'!$B$4:$H$1047,5,0)))</f>
        <v>FATİH GÜNEY</v>
      </c>
      <c r="G13" s="192" t="str">
        <f>IF(ISERROR(VLOOKUP(B13,'KAYIT LİSTESİ'!$B$4:$H$1047,6,0)),"",(VLOOKUP(B13,'KAYIT LİSTESİ'!$B$4:$H$1047,6,0)))</f>
        <v>İSTANBUL-İSTANBUL ALTINOKTA SPOR KULÜBÜ</v>
      </c>
      <c r="H13" s="183">
        <v>405</v>
      </c>
      <c r="I13" s="183">
        <v>392</v>
      </c>
      <c r="J13" s="183">
        <v>383</v>
      </c>
      <c r="K13" s="229">
        <f t="shared" si="0"/>
        <v>405</v>
      </c>
      <c r="L13" s="230">
        <v>368</v>
      </c>
      <c r="M13" s="230">
        <v>371</v>
      </c>
      <c r="N13" s="230">
        <v>330</v>
      </c>
      <c r="O13" s="229">
        <f t="shared" si="1"/>
        <v>405</v>
      </c>
      <c r="P13" s="97"/>
    </row>
    <row r="14" spans="1:16" s="80" customFormat="1" ht="48.6" customHeight="1" x14ac:dyDescent="0.2">
      <c r="A14" s="93">
        <v>7</v>
      </c>
      <c r="B14" s="94" t="s">
        <v>456</v>
      </c>
      <c r="C14" s="95">
        <f>IF(ISERROR(VLOOKUP(B14,'KAYIT LİSTESİ'!$B$4:$H$1047,2,0)),"",(VLOOKUP(B14,'KAYIT LİSTESİ'!$B$4:$H$1047,2,0)))</f>
        <v>161</v>
      </c>
      <c r="D14" s="96">
        <f>IF(ISERROR(VLOOKUP(B14,'KAYIT LİSTESİ'!$B$4:$H$1047,4,0)),"",(VLOOKUP(B14,'KAYIT LİSTESİ'!$B$4:$H$1047,4,0)))</f>
        <v>29221</v>
      </c>
      <c r="E14" s="96" t="str">
        <f>IF(ISERROR(VLOOKUP(B14,'KAYIT LİSTESİ'!$B$4:$N$10047,13,0)),"",(VLOOKUP(B14,'KAYIT LİSTESİ'!$B$4:$N$10047,13,0)))</f>
        <v>B3</v>
      </c>
      <c r="F14" s="192" t="str">
        <f>IF(ISERROR(VLOOKUP(B14,'KAYIT LİSTESİ'!$B$4:$H$1047,5,0)),"",(VLOOKUP(B14,'KAYIT LİSTESİ'!$B$4:$H$1047,5,0)))</f>
        <v>ADEM KARADENİZ</v>
      </c>
      <c r="G14" s="192" t="str">
        <f>IF(ISERROR(VLOOKUP(B14,'KAYIT LİSTESİ'!$B$4:$H$1047,6,0)),"",(VLOOKUP(B14,'KAYIT LİSTESİ'!$B$4:$H$1047,6,0)))</f>
        <v>ORDU-ORDUSPOR GÖRME ENGELLİLER DERNEĞİ</v>
      </c>
      <c r="H14" s="183">
        <v>326</v>
      </c>
      <c r="I14" s="183">
        <v>394</v>
      </c>
      <c r="J14" s="183">
        <v>326</v>
      </c>
      <c r="K14" s="229">
        <f t="shared" si="0"/>
        <v>394</v>
      </c>
      <c r="L14" s="230" t="s">
        <v>868</v>
      </c>
      <c r="M14" s="230">
        <v>304</v>
      </c>
      <c r="N14" s="230">
        <v>315</v>
      </c>
      <c r="O14" s="229">
        <f t="shared" si="1"/>
        <v>394</v>
      </c>
      <c r="P14" s="97"/>
    </row>
    <row r="15" spans="1:16" s="80" customFormat="1" ht="48.6" customHeight="1" x14ac:dyDescent="0.2">
      <c r="A15" s="93">
        <v>8</v>
      </c>
      <c r="B15" s="94" t="s">
        <v>451</v>
      </c>
      <c r="C15" s="95">
        <f>IF(ISERROR(VLOOKUP(B15,'KAYIT LİSTESİ'!$B$4:$H$1047,2,0)),"",(VLOOKUP(B15,'KAYIT LİSTESİ'!$B$4:$H$1047,2,0)))</f>
        <v>115</v>
      </c>
      <c r="D15" s="96">
        <f>IF(ISERROR(VLOOKUP(B15,'KAYIT LİSTESİ'!$B$4:$H$1047,4,0)),"",(VLOOKUP(B15,'KAYIT LİSTESİ'!$B$4:$H$1047,4,0)))</f>
        <v>35065</v>
      </c>
      <c r="E15" s="96" t="str">
        <f>IF(ISERROR(VLOOKUP(B15,'KAYIT LİSTESİ'!$B$4:$N$10047,13,0)),"",(VLOOKUP(B15,'KAYIT LİSTESİ'!$B$4:$N$10047,13,0)))</f>
        <v>B3</v>
      </c>
      <c r="F15" s="192" t="str">
        <f>IF(ISERROR(VLOOKUP(B15,'KAYIT LİSTESİ'!$B$4:$H$1047,5,0)),"",(VLOOKUP(B15,'KAYIT LİSTESİ'!$B$4:$H$1047,5,0)))</f>
        <v>MUHAMMED ERSOY</v>
      </c>
      <c r="G15" s="192" t="str">
        <f>IF(ISERROR(VLOOKUP(B15,'KAYIT LİSTESİ'!$B$4:$H$1047,6,0)),"",(VLOOKUP(B15,'KAYIT LİSTESİ'!$B$4:$H$1047,6,0)))</f>
        <v>İSTANBUL-ENGELSİZ AKADEMİ SPOR KULUBÜ</v>
      </c>
      <c r="H15" s="183">
        <v>295</v>
      </c>
      <c r="I15" s="183">
        <v>294</v>
      </c>
      <c r="J15" s="183">
        <v>268</v>
      </c>
      <c r="K15" s="229">
        <f t="shared" si="0"/>
        <v>295</v>
      </c>
      <c r="L15" s="230">
        <v>230</v>
      </c>
      <c r="M15" s="230">
        <v>273</v>
      </c>
      <c r="N15" s="230" t="s">
        <v>868</v>
      </c>
      <c r="O15" s="229">
        <f t="shared" si="1"/>
        <v>295</v>
      </c>
      <c r="P15" s="97"/>
    </row>
    <row r="16" spans="1:16" s="80" customFormat="1" ht="48.6" customHeight="1" x14ac:dyDescent="0.2">
      <c r="A16" s="93" t="s">
        <v>870</v>
      </c>
      <c r="B16" s="94" t="s">
        <v>445</v>
      </c>
      <c r="C16" s="95">
        <f>IF(ISERROR(VLOOKUP(B16,'KAYIT LİSTESİ'!$B$4:$H$1047,2,0)),"",(VLOOKUP(B16,'KAYIT LİSTESİ'!$B$4:$H$1047,2,0)))</f>
        <v>140</v>
      </c>
      <c r="D16" s="96">
        <f>IF(ISERROR(VLOOKUP(B16,'KAYIT LİSTESİ'!$B$4:$H$1047,4,0)),"",(VLOOKUP(B16,'KAYIT LİSTESİ'!$B$4:$H$1047,4,0)))</f>
        <v>28522</v>
      </c>
      <c r="E16" s="96" t="str">
        <f>IF(ISERROR(VLOOKUP(B16,'KAYIT LİSTESİ'!$B$4:$N$10047,13,0)),"",(VLOOKUP(B16,'KAYIT LİSTESİ'!$B$4:$N$10047,13,0)))</f>
        <v>B3</v>
      </c>
      <c r="F16" s="192" t="str">
        <f>IF(ISERROR(VLOOKUP(B16,'KAYIT LİSTESİ'!$B$4:$H$1047,5,0)),"",(VLOOKUP(B16,'KAYIT LİSTESİ'!$B$4:$H$1047,5,0)))</f>
        <v>MURAT ÇALIK</v>
      </c>
      <c r="G16" s="192" t="str">
        <f>IF(ISERROR(VLOOKUP(B16,'KAYIT LİSTESİ'!$B$4:$H$1047,6,0)),"",(VLOOKUP(B16,'KAYIT LİSTESİ'!$B$4:$H$1047,6,0)))</f>
        <v>KOCAELİ-KOCAELİ GÖRME ENGELLİLER SPOR KULÜBÜ</v>
      </c>
      <c r="H16" s="183"/>
      <c r="I16" s="183"/>
      <c r="J16" s="183"/>
      <c r="K16" s="229" t="str">
        <f t="shared" si="0"/>
        <v/>
      </c>
      <c r="L16" s="230"/>
      <c r="M16" s="230"/>
      <c r="N16" s="230"/>
      <c r="O16" s="229" t="s">
        <v>869</v>
      </c>
      <c r="P16" s="97"/>
    </row>
    <row r="17" spans="1:17" s="80" customFormat="1" ht="48.6" customHeight="1" x14ac:dyDescent="0.2">
      <c r="A17" s="93" t="s">
        <v>870</v>
      </c>
      <c r="B17" s="94" t="s">
        <v>303</v>
      </c>
      <c r="C17" s="95">
        <f>IF(ISERROR(VLOOKUP(B17,'KAYIT LİSTESİ'!$B$4:$H$1047,2,0)),"",(VLOOKUP(B17,'KAYIT LİSTESİ'!$B$4:$H$1047,2,0)))</f>
        <v>102</v>
      </c>
      <c r="D17" s="96">
        <f>IF(ISERROR(VLOOKUP(B17,'KAYIT LİSTESİ'!$B$4:$H$1047,4,0)),"",(VLOOKUP(B17,'KAYIT LİSTESİ'!$B$4:$H$1047,4,0)))</f>
        <v>33064</v>
      </c>
      <c r="E17" s="96" t="str">
        <f>IF(ISERROR(VLOOKUP(B17,'KAYIT LİSTESİ'!$B$4:$N$10047,13,0)),"",(VLOOKUP(B17,'KAYIT LİSTESİ'!$B$4:$N$10047,13,0)))</f>
        <v>B3</v>
      </c>
      <c r="F17" s="192" t="str">
        <f>IF(ISERROR(VLOOKUP(B17,'KAYIT LİSTESİ'!$B$4:$H$1047,5,0)),"",(VLOOKUP(B17,'KAYIT LİSTESİ'!$B$4:$H$1047,5,0)))</f>
        <v>FEHMİ GÜLER</v>
      </c>
      <c r="G17" s="192" t="str">
        <f>IF(ISERROR(VLOOKUP(B17,'KAYIT LİSTESİ'!$B$4:$H$1047,6,0)),"",(VLOOKUP(B17,'KAYIT LİSTESİ'!$B$4:$H$1047,6,0)))</f>
        <v>ELAZIĞ-ELAZIĞ HARPUT GÖR.ENG.SPOR KUL.</v>
      </c>
      <c r="H17" s="183"/>
      <c r="I17" s="183"/>
      <c r="J17" s="183"/>
      <c r="K17" s="229" t="str">
        <f t="shared" si="0"/>
        <v/>
      </c>
      <c r="L17" s="230"/>
      <c r="M17" s="230"/>
      <c r="N17" s="230"/>
      <c r="O17" s="229" t="s">
        <v>869</v>
      </c>
      <c r="P17" s="97"/>
    </row>
    <row r="18" spans="1:17" s="80" customFormat="1" ht="48.6" customHeight="1" x14ac:dyDescent="0.2">
      <c r="A18" s="93" t="s">
        <v>870</v>
      </c>
      <c r="B18" s="94" t="s">
        <v>450</v>
      </c>
      <c r="C18" s="95">
        <f>IF(ISERROR(VLOOKUP(B18,'KAYIT LİSTESİ'!$B$4:$H$1047,2,0)),"",(VLOOKUP(B18,'KAYIT LİSTESİ'!$B$4:$H$1047,2,0)))</f>
        <v>35</v>
      </c>
      <c r="D18" s="96">
        <f>IF(ISERROR(VLOOKUP(B18,'KAYIT LİSTESİ'!$B$4:$H$1047,4,0)),"",(VLOOKUP(B18,'KAYIT LİSTESİ'!$B$4:$H$1047,4,0)))</f>
        <v>35676</v>
      </c>
      <c r="E18" s="96" t="str">
        <f>IF(ISERROR(VLOOKUP(B18,'KAYIT LİSTESİ'!$B$4:$N$10047,13,0)),"",(VLOOKUP(B18,'KAYIT LİSTESİ'!$B$4:$N$10047,13,0)))</f>
        <v>B3</v>
      </c>
      <c r="F18" s="192" t="str">
        <f>IF(ISERROR(VLOOKUP(B18,'KAYIT LİSTESİ'!$B$4:$H$1047,5,0)),"",(VLOOKUP(B18,'KAYIT LİSTESİ'!$B$4:$H$1047,5,0)))</f>
        <v>ÜMİT SELÇUK</v>
      </c>
      <c r="G18" s="192" t="str">
        <f>IF(ISERROR(VLOOKUP(B18,'KAYIT LİSTESİ'!$B$4:$H$1047,6,0)),"",(VLOOKUP(B18,'KAYIT LİSTESİ'!$B$4:$H$1047,6,0)))</f>
        <v>ANKARA-OSMANLI GÖRME ENGELLİLER SPOR KULÜBÜ</v>
      </c>
      <c r="H18" s="183"/>
      <c r="I18" s="183"/>
      <c r="J18" s="183"/>
      <c r="K18" s="229" t="str">
        <f t="shared" si="0"/>
        <v/>
      </c>
      <c r="L18" s="230"/>
      <c r="M18" s="230"/>
      <c r="N18" s="230"/>
      <c r="O18" s="229" t="s">
        <v>869</v>
      </c>
      <c r="P18" s="97"/>
    </row>
    <row r="19" spans="1:17" s="80" customFormat="1" ht="48.6" customHeight="1" x14ac:dyDescent="0.2">
      <c r="A19" s="93" t="s">
        <v>870</v>
      </c>
      <c r="B19" s="94" t="s">
        <v>452</v>
      </c>
      <c r="C19" s="95">
        <f>IF(ISERROR(VLOOKUP(B19,'KAYIT LİSTESİ'!$B$4:$H$1047,2,0)),"",(VLOOKUP(B19,'KAYIT LİSTESİ'!$B$4:$H$1047,2,0)))</f>
        <v>60</v>
      </c>
      <c r="D19" s="96">
        <f>IF(ISERROR(VLOOKUP(B19,'KAYIT LİSTESİ'!$B$4:$H$1047,4,0)),"",(VLOOKUP(B19,'KAYIT LİSTESİ'!$B$4:$H$1047,4,0)))</f>
        <v>31006</v>
      </c>
      <c r="E19" s="96" t="str">
        <f>IF(ISERROR(VLOOKUP(B19,'KAYIT LİSTESİ'!$B$4:$N$10047,13,0)),"",(VLOOKUP(B19,'KAYIT LİSTESİ'!$B$4:$N$10047,13,0)))</f>
        <v>B3</v>
      </c>
      <c r="F19" s="192" t="str">
        <f>IF(ISERROR(VLOOKUP(B19,'KAYIT LİSTESİ'!$B$4:$H$1047,5,0)),"",(VLOOKUP(B19,'KAYIT LİSTESİ'!$B$4:$H$1047,5,0)))</f>
        <v>İSMAİL AYDIN</v>
      </c>
      <c r="G19" s="192" t="str">
        <f>IF(ISERROR(VLOOKUP(B19,'KAYIT LİSTESİ'!$B$4:$H$1047,6,0)),"",(VLOOKUP(B19,'KAYIT LİSTESİ'!$B$4:$H$1047,6,0)))</f>
        <v>BURSA-GENÇ OSMANGAZİ GÖRME ENGELLİLER SPOR KULÜBÜ</v>
      </c>
      <c r="H19" s="183"/>
      <c r="I19" s="183"/>
      <c r="J19" s="183"/>
      <c r="K19" s="229" t="str">
        <f t="shared" si="0"/>
        <v/>
      </c>
      <c r="L19" s="230"/>
      <c r="M19" s="230"/>
      <c r="N19" s="230"/>
      <c r="O19" s="229" t="s">
        <v>869</v>
      </c>
      <c r="P19" s="97"/>
      <c r="Q19" s="81"/>
    </row>
    <row r="20" spans="1:17" s="80" customFormat="1" ht="48.6" customHeight="1" x14ac:dyDescent="0.2">
      <c r="A20" s="93" t="s">
        <v>870</v>
      </c>
      <c r="B20" s="94" t="s">
        <v>455</v>
      </c>
      <c r="C20" s="95">
        <f>IF(ISERROR(VLOOKUP(B20,'KAYIT LİSTESİ'!$B$4:$H$1047,2,0)),"",(VLOOKUP(B20,'KAYIT LİSTESİ'!$B$4:$H$1047,2,0)))</f>
        <v>131</v>
      </c>
      <c r="D20" s="96">
        <f>IF(ISERROR(VLOOKUP(B20,'KAYIT LİSTESİ'!$B$4:$H$1047,4,0)),"",(VLOOKUP(B20,'KAYIT LİSTESİ'!$B$4:$H$1047,4,0)))</f>
        <v>32004</v>
      </c>
      <c r="E20" s="96" t="str">
        <f>IF(ISERROR(VLOOKUP(B20,'KAYIT LİSTESİ'!$B$4:$N$10047,13,0)),"",(VLOOKUP(B20,'KAYIT LİSTESİ'!$B$4:$N$10047,13,0)))</f>
        <v>B3</v>
      </c>
      <c r="F20" s="192" t="str">
        <f>IF(ISERROR(VLOOKUP(B20,'KAYIT LİSTESİ'!$B$4:$H$1047,5,0)),"",(VLOOKUP(B20,'KAYIT LİSTESİ'!$B$4:$H$1047,5,0)))</f>
        <v>DİNÇER KURNAZ</v>
      </c>
      <c r="G20" s="192" t="str">
        <f>IF(ISERROR(VLOOKUP(B20,'KAYIT LİSTESİ'!$B$4:$H$1047,6,0)),"",(VLOOKUP(B20,'KAYIT LİSTESİ'!$B$4:$H$1047,6,0)))</f>
        <v>KAHRAMANMARAŞ-KAHRAMANMARAŞ GENÇLİKGÜCÜ SPOR KULÜBÜ</v>
      </c>
      <c r="H20" s="183"/>
      <c r="I20" s="183"/>
      <c r="J20" s="183"/>
      <c r="K20" s="229" t="str">
        <f t="shared" si="0"/>
        <v/>
      </c>
      <c r="L20" s="230"/>
      <c r="M20" s="230"/>
      <c r="N20" s="230"/>
      <c r="O20" s="229" t="s">
        <v>869</v>
      </c>
      <c r="P20" s="97"/>
      <c r="Q20" s="81"/>
    </row>
    <row r="21" spans="1:17" s="80" customFormat="1" ht="48.6" customHeight="1" x14ac:dyDescent="0.2">
      <c r="A21" s="93"/>
      <c r="B21" s="94" t="s">
        <v>856</v>
      </c>
      <c r="C21" s="95" t="str">
        <f>IF(ISERROR(VLOOKUP(B21,'KAYIT LİSTESİ'!$B$4:$H$1047,2,0)),"",(VLOOKUP(B21,'KAYIT LİSTESİ'!$B$4:$H$1047,2,0)))</f>
        <v/>
      </c>
      <c r="D21" s="96" t="str">
        <f>IF(ISERROR(VLOOKUP(B21,'KAYIT LİSTESİ'!$B$4:$H$1047,4,0)),"",(VLOOKUP(B21,'KAYIT LİSTESİ'!$B$4:$H$1047,4,0)))</f>
        <v/>
      </c>
      <c r="E21" s="96" t="str">
        <f>IF(ISERROR(VLOOKUP(B21,'KAYIT LİSTESİ'!$B$4:$N$10047,13,0)),"",(VLOOKUP(B21,'KAYIT LİSTESİ'!$B$4:$N$10047,13,0)))</f>
        <v/>
      </c>
      <c r="F21" s="192" t="str">
        <f>IF(ISERROR(VLOOKUP(B21,'KAYIT LİSTESİ'!$B$4:$H$1047,5,0)),"",(VLOOKUP(B21,'KAYIT LİSTESİ'!$B$4:$H$1047,5,0)))</f>
        <v/>
      </c>
      <c r="G21" s="192" t="str">
        <f>IF(ISERROR(VLOOKUP(B21,'KAYIT LİSTESİ'!$B$4:$H$1047,6,0)),"",(VLOOKUP(B21,'KAYIT LİSTESİ'!$B$4:$H$1047,6,0)))</f>
        <v/>
      </c>
      <c r="H21" s="183"/>
      <c r="I21" s="183"/>
      <c r="J21" s="183"/>
      <c r="K21" s="229" t="str">
        <f t="shared" ref="K21:K23" si="2">IF(COUNT(H21:J21)=0,"",MAX(H21:J21))</f>
        <v/>
      </c>
      <c r="L21" s="230"/>
      <c r="M21" s="230"/>
      <c r="N21" s="230"/>
      <c r="O21" s="229" t="str">
        <f t="shared" ref="O21:O23" si="3">IF(COUNT(H21:N21)=0,"",MAX(H21:N21))</f>
        <v/>
      </c>
      <c r="P21" s="97"/>
      <c r="Q21" s="81"/>
    </row>
    <row r="22" spans="1:17" s="80" customFormat="1" ht="48.6" customHeight="1" x14ac:dyDescent="0.2">
      <c r="A22" s="93"/>
      <c r="B22" s="94" t="s">
        <v>857</v>
      </c>
      <c r="C22" s="95" t="str">
        <f>IF(ISERROR(VLOOKUP(B22,'KAYIT LİSTESİ'!$B$4:$H$1047,2,0)),"",(VLOOKUP(B22,'KAYIT LİSTESİ'!$B$4:$H$1047,2,0)))</f>
        <v/>
      </c>
      <c r="D22" s="96" t="str">
        <f>IF(ISERROR(VLOOKUP(B22,'KAYIT LİSTESİ'!$B$4:$H$1047,4,0)),"",(VLOOKUP(B22,'KAYIT LİSTESİ'!$B$4:$H$1047,4,0)))</f>
        <v/>
      </c>
      <c r="E22" s="96" t="str">
        <f>IF(ISERROR(VLOOKUP(B22,'KAYIT LİSTESİ'!$B$4:$N$10047,13,0)),"",(VLOOKUP(B22,'KAYIT LİSTESİ'!$B$4:$N$10047,13,0)))</f>
        <v/>
      </c>
      <c r="F22" s="192" t="str">
        <f>IF(ISERROR(VLOOKUP(B22,'KAYIT LİSTESİ'!$B$4:$H$1047,5,0)),"",(VLOOKUP(B22,'KAYIT LİSTESİ'!$B$4:$H$1047,5,0)))</f>
        <v/>
      </c>
      <c r="G22" s="192" t="str">
        <f>IF(ISERROR(VLOOKUP(B22,'KAYIT LİSTESİ'!$B$4:$H$1047,6,0)),"",(VLOOKUP(B22,'KAYIT LİSTESİ'!$B$4:$H$1047,6,0)))</f>
        <v/>
      </c>
      <c r="H22" s="183"/>
      <c r="I22" s="183"/>
      <c r="J22" s="183"/>
      <c r="K22" s="229" t="str">
        <f t="shared" si="2"/>
        <v/>
      </c>
      <c r="L22" s="230"/>
      <c r="M22" s="230"/>
      <c r="N22" s="230"/>
      <c r="O22" s="229" t="str">
        <f t="shared" si="3"/>
        <v/>
      </c>
      <c r="P22" s="97"/>
      <c r="Q22" s="81"/>
    </row>
    <row r="23" spans="1:17" s="80" customFormat="1" ht="48.6" customHeight="1" x14ac:dyDescent="0.2">
      <c r="A23" s="93"/>
      <c r="B23" s="94" t="s">
        <v>858</v>
      </c>
      <c r="C23" s="95" t="str">
        <f>IF(ISERROR(VLOOKUP(B23,'KAYIT LİSTESİ'!$B$4:$H$1047,2,0)),"",(VLOOKUP(B23,'KAYIT LİSTESİ'!$B$4:$H$1047,2,0)))</f>
        <v/>
      </c>
      <c r="D23" s="96" t="str">
        <f>IF(ISERROR(VLOOKUP(B23,'KAYIT LİSTESİ'!$B$4:$H$1047,4,0)),"",(VLOOKUP(B23,'KAYIT LİSTESİ'!$B$4:$H$1047,4,0)))</f>
        <v/>
      </c>
      <c r="E23" s="96" t="str">
        <f>IF(ISERROR(VLOOKUP(B23,'KAYIT LİSTESİ'!$B$4:$N$10047,13,0)),"",(VLOOKUP(B23,'KAYIT LİSTESİ'!$B$4:$N$10047,13,0)))</f>
        <v/>
      </c>
      <c r="F23" s="192" t="str">
        <f>IF(ISERROR(VLOOKUP(B23,'KAYIT LİSTESİ'!$B$4:$H$1047,5,0)),"",(VLOOKUP(B23,'KAYIT LİSTESİ'!$B$4:$H$1047,5,0)))</f>
        <v/>
      </c>
      <c r="G23" s="192" t="str">
        <f>IF(ISERROR(VLOOKUP(B23,'KAYIT LİSTESİ'!$B$4:$H$1047,6,0)),"",(VLOOKUP(B23,'KAYIT LİSTESİ'!$B$4:$H$1047,6,0)))</f>
        <v/>
      </c>
      <c r="H23" s="183"/>
      <c r="I23" s="183"/>
      <c r="J23" s="183"/>
      <c r="K23" s="229" t="str">
        <f t="shared" si="2"/>
        <v/>
      </c>
      <c r="L23" s="230"/>
      <c r="M23" s="230"/>
      <c r="N23" s="230"/>
      <c r="O23" s="229" t="str">
        <f t="shared" si="3"/>
        <v/>
      </c>
      <c r="P23" s="97"/>
      <c r="Q23" s="81"/>
    </row>
    <row r="24" spans="1:17" s="84" customFormat="1" ht="9" customHeight="1" x14ac:dyDescent="0.2">
      <c r="A24" s="288"/>
      <c r="B24" s="288"/>
      <c r="C24" s="288"/>
      <c r="D24" s="83"/>
      <c r="E24" s="83"/>
      <c r="F24" s="288"/>
      <c r="O24" s="85"/>
      <c r="P24" s="288"/>
    </row>
    <row r="25" spans="1:17" s="84" customFormat="1" ht="25.5" customHeight="1" x14ac:dyDescent="0.2">
      <c r="A25" s="405" t="s">
        <v>4</v>
      </c>
      <c r="B25" s="405"/>
      <c r="C25" s="405"/>
      <c r="D25" s="405"/>
      <c r="E25" s="288"/>
      <c r="F25" s="289" t="s">
        <v>0</v>
      </c>
      <c r="G25" s="289" t="s">
        <v>1</v>
      </c>
      <c r="H25" s="406" t="s">
        <v>2</v>
      </c>
      <c r="I25" s="406"/>
      <c r="J25" s="406"/>
      <c r="K25" s="406"/>
      <c r="L25" s="406"/>
      <c r="M25" s="406"/>
      <c r="N25" s="406"/>
      <c r="O25" s="406" t="s">
        <v>3</v>
      </c>
      <c r="P25" s="406"/>
    </row>
  </sheetData>
  <sortState ref="A8:O15">
    <sortCondition descending="1" ref="O8:O15"/>
  </sortState>
  <mergeCells count="24">
    <mergeCell ref="A1:P1"/>
    <mergeCell ref="A2:P2"/>
    <mergeCell ref="A3:C3"/>
    <mergeCell ref="D3:F3"/>
    <mergeCell ref="H3:J3"/>
    <mergeCell ref="N3:P3"/>
    <mergeCell ref="A4:C4"/>
    <mergeCell ref="D4:F4"/>
    <mergeCell ref="I4:J4"/>
    <mergeCell ref="L4:M4"/>
    <mergeCell ref="N4:O4"/>
    <mergeCell ref="A25:D25"/>
    <mergeCell ref="H25:N25"/>
    <mergeCell ref="O25:P25"/>
    <mergeCell ref="F6:F7"/>
    <mergeCell ref="G6:G7"/>
    <mergeCell ref="H6:N6"/>
    <mergeCell ref="O6:O7"/>
    <mergeCell ref="P6:P7"/>
    <mergeCell ref="A6:A7"/>
    <mergeCell ref="B6:B7"/>
    <mergeCell ref="C6:C7"/>
    <mergeCell ref="D6:D7"/>
    <mergeCell ref="E6:E7"/>
  </mergeCells>
  <conditionalFormatting sqref="O8:O23">
    <cfRule type="cellIs" dxfId="3"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3"/>
  <sheetViews>
    <sheetView view="pageBreakPreview" zoomScale="80" zoomScaleNormal="100" zoomScaleSheetLayoutView="80" workbookViewId="0">
      <selection activeCell="P41" sqref="P41"/>
    </sheetView>
  </sheetViews>
  <sheetFormatPr defaultColWidth="9.140625" defaultRowHeight="12.75" x14ac:dyDescent="0.2"/>
  <cols>
    <col min="1" max="1" width="6.42578125" style="29" customWidth="1"/>
    <col min="2" max="2" width="10.5703125" style="29" hidden="1" customWidth="1"/>
    <col min="3" max="3" width="7" style="22" customWidth="1"/>
    <col min="4" max="4" width="12.42578125" style="22" customWidth="1"/>
    <col min="5" max="5" width="9.7109375" style="22" customWidth="1"/>
    <col min="6" max="6" width="24.7109375" style="22" customWidth="1"/>
    <col min="7" max="7" width="40.140625" style="22" customWidth="1"/>
    <col min="8" max="8" width="12.28515625" style="48" customWidth="1"/>
    <col min="9" max="9" width="6" style="48" customWidth="1"/>
    <col min="10" max="10" width="2.140625" style="22" customWidth="1"/>
    <col min="11" max="11" width="6.7109375" style="29" customWidth="1"/>
    <col min="12" max="12" width="15.7109375" style="29" hidden="1" customWidth="1"/>
    <col min="13" max="13" width="7" style="29" customWidth="1"/>
    <col min="14" max="14" width="12.42578125" style="31" customWidth="1"/>
    <col min="15" max="15" width="9.7109375" style="31" customWidth="1"/>
    <col min="16" max="16" width="24.7109375" style="51" customWidth="1"/>
    <col min="17" max="17" width="40.140625" style="51" customWidth="1"/>
    <col min="18" max="18" width="12.28515625" style="22" customWidth="1"/>
    <col min="19" max="19" width="6" style="22" customWidth="1"/>
    <col min="20" max="20" width="5.7109375" style="22" customWidth="1"/>
    <col min="21" max="16384" width="9.140625" style="22"/>
  </cols>
  <sheetData>
    <row r="1" spans="1:21"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c r="R1" s="383"/>
      <c r="S1" s="383"/>
    </row>
    <row r="2" spans="1:21"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c r="R2" s="384"/>
      <c r="S2" s="384"/>
    </row>
    <row r="3" spans="1:21" s="13" customFormat="1" ht="27" customHeight="1" x14ac:dyDescent="0.2">
      <c r="A3" s="385" t="s">
        <v>127</v>
      </c>
      <c r="B3" s="385"/>
      <c r="C3" s="385"/>
      <c r="D3" s="286"/>
      <c r="E3" s="387" t="s">
        <v>301</v>
      </c>
      <c r="F3" s="387"/>
      <c r="G3" s="387"/>
      <c r="H3" s="387"/>
      <c r="I3" s="248"/>
      <c r="J3" s="11"/>
      <c r="K3" s="389"/>
      <c r="L3" s="389"/>
      <c r="M3" s="389"/>
      <c r="N3" s="12"/>
      <c r="O3" s="12"/>
      <c r="P3" s="248"/>
      <c r="Q3" s="382"/>
      <c r="R3" s="382"/>
      <c r="S3" s="382"/>
    </row>
    <row r="4" spans="1:21" s="13" customFormat="1" ht="17.25" customHeight="1" x14ac:dyDescent="0.2">
      <c r="A4" s="388" t="s">
        <v>117</v>
      </c>
      <c r="B4" s="388"/>
      <c r="C4" s="388"/>
      <c r="D4" s="287"/>
      <c r="E4" s="386" t="s">
        <v>364</v>
      </c>
      <c r="F4" s="386"/>
      <c r="G4" s="386"/>
      <c r="H4" s="386"/>
      <c r="I4" s="35"/>
      <c r="J4" s="35"/>
      <c r="K4" s="35"/>
      <c r="L4" s="35"/>
      <c r="M4" s="35"/>
      <c r="N4" s="36"/>
      <c r="O4" s="36"/>
      <c r="P4" s="78" t="s">
        <v>5</v>
      </c>
      <c r="Q4" s="262">
        <v>42831</v>
      </c>
      <c r="R4" s="206">
        <v>0.44791666666666669</v>
      </c>
      <c r="S4" s="205"/>
    </row>
    <row r="5" spans="1:21" s="10" customFormat="1" ht="16.5" customHeight="1" x14ac:dyDescent="0.2">
      <c r="A5" s="14"/>
      <c r="B5" s="14"/>
      <c r="C5" s="15"/>
      <c r="D5" s="15"/>
      <c r="E5" s="16"/>
      <c r="F5" s="16"/>
      <c r="G5" s="16"/>
      <c r="H5" s="17"/>
      <c r="I5" s="17"/>
      <c r="J5" s="17"/>
      <c r="K5" s="14"/>
      <c r="L5" s="14"/>
      <c r="M5" s="14"/>
      <c r="N5" s="18"/>
      <c r="O5" s="18"/>
      <c r="P5" s="19"/>
      <c r="Q5" s="381">
        <f ca="1">NOW()</f>
        <v>42836.465304282407</v>
      </c>
      <c r="R5" s="381">
        <f ca="1">NOW()</f>
        <v>42836.465304282407</v>
      </c>
      <c r="S5" s="381">
        <f ca="1">NOW()</f>
        <v>42836.465304282407</v>
      </c>
    </row>
    <row r="6" spans="1:21" s="20" customFormat="1" ht="36" customHeight="1" x14ac:dyDescent="0.2">
      <c r="A6" s="272" t="s">
        <v>16</v>
      </c>
      <c r="B6" s="273"/>
      <c r="C6" s="273"/>
      <c r="D6" s="273"/>
      <c r="E6" s="273"/>
      <c r="F6" s="294" t="s">
        <v>371</v>
      </c>
      <c r="G6" s="390"/>
      <c r="H6" s="390"/>
      <c r="I6" s="391"/>
      <c r="K6" s="272" t="s">
        <v>348</v>
      </c>
      <c r="L6" s="273"/>
      <c r="M6" s="273"/>
      <c r="N6" s="273"/>
      <c r="O6" s="273"/>
      <c r="P6" s="294" t="s">
        <v>371</v>
      </c>
      <c r="Q6" s="390"/>
      <c r="R6" s="390"/>
      <c r="S6" s="391"/>
      <c r="U6"/>
    </row>
    <row r="7" spans="1:21" ht="36" customHeight="1" x14ac:dyDescent="0.2">
      <c r="A7" s="44" t="s">
        <v>212</v>
      </c>
      <c r="B7" s="41" t="s">
        <v>113</v>
      </c>
      <c r="C7" s="41" t="s">
        <v>112</v>
      </c>
      <c r="D7" s="42" t="s">
        <v>13</v>
      </c>
      <c r="E7" s="42" t="s">
        <v>327</v>
      </c>
      <c r="F7" s="43" t="s">
        <v>14</v>
      </c>
      <c r="G7" s="43" t="s">
        <v>45</v>
      </c>
      <c r="H7" s="41" t="s">
        <v>15</v>
      </c>
      <c r="I7" s="41" t="s">
        <v>27</v>
      </c>
      <c r="J7" s="21"/>
      <c r="K7" s="44" t="s">
        <v>212</v>
      </c>
      <c r="L7" s="41" t="s">
        <v>113</v>
      </c>
      <c r="M7" s="41" t="s">
        <v>112</v>
      </c>
      <c r="N7" s="42" t="s">
        <v>13</v>
      </c>
      <c r="O7" s="42" t="s">
        <v>327</v>
      </c>
      <c r="P7" s="43" t="s">
        <v>14</v>
      </c>
      <c r="Q7" s="43" t="s">
        <v>45</v>
      </c>
      <c r="R7" s="41" t="s">
        <v>15</v>
      </c>
      <c r="S7" s="41" t="s">
        <v>27</v>
      </c>
    </row>
    <row r="8" spans="1:21" s="20" customFormat="1" ht="36" customHeight="1" x14ac:dyDescent="0.2">
      <c r="A8" s="24">
        <v>2</v>
      </c>
      <c r="B8" s="25" t="s">
        <v>273</v>
      </c>
      <c r="C8" s="26">
        <f>IF(ISERROR(VLOOKUP(B8,'KAYIT LİSTESİ'!$B$4:$H$1047,2,0)),"",(VLOOKUP(B8,'KAYIT LİSTESİ'!$B$4:$H$1047,2,0)))</f>
        <v>15</v>
      </c>
      <c r="D8" s="27">
        <f>IF(ISERROR(VLOOKUP(B8,'KAYIT LİSTESİ'!$B$4:$H$1047,4,0)),"",(VLOOKUP(B8,'KAYIT LİSTESİ'!$B$4:$H$1047,4,0)))</f>
        <v>28270</v>
      </c>
      <c r="E8" s="247" t="str">
        <f>IF(ISERROR(VLOOKUP(B8,'KAYIT LİSTESİ'!$B$4:$N$10047,13,0)),"",(VLOOKUP(B8,'KAYIT LİSTESİ'!$B$4:$N$10047,13,0)))</f>
        <v>B1</v>
      </c>
      <c r="F8" s="45" t="str">
        <f>IF(ISERROR(VLOOKUP(B8,'KAYIT LİSTESİ'!$B$4:$H$1047,5,0)),"",(VLOOKUP(B8,'KAYIT LİSTESİ'!$B$4:$H$1047,5,0)))</f>
        <v>CELAL DOĞANBAŞ</v>
      </c>
      <c r="G8" s="45" t="str">
        <f>IF(ISERROR(VLOOKUP(B8,'KAYIT LİSTESİ'!$B$4:$H$1047,6,0)),"",(VLOOKUP(B8,'KAYIT LİSTESİ'!$B$4:$H$1047,6,0)))</f>
        <v>AMASYA-AFYONK.ENG.GENÇLİK VE SPOR KUL.</v>
      </c>
      <c r="H8" s="122">
        <v>4246</v>
      </c>
      <c r="I8" s="26">
        <v>3</v>
      </c>
      <c r="J8" s="23"/>
      <c r="K8" s="24">
        <v>2</v>
      </c>
      <c r="L8" s="25" t="s">
        <v>409</v>
      </c>
      <c r="M8" s="26">
        <f>IF(ISERROR(VLOOKUP(L8,'KAYIT LİSTESİ'!$B$4:$H$1047,2,0)),"",(VLOOKUP(L8,'KAYIT LİSTESİ'!$B$4:$H$1047,2,0)))</f>
        <v>43</v>
      </c>
      <c r="N8" s="27">
        <f>IF(ISERROR(VLOOKUP(L8,'KAYIT LİSTESİ'!$B$4:$H$1047,4,0)),"",(VLOOKUP(L8,'KAYIT LİSTESİ'!$B$4:$H$1047,4,0)))</f>
        <v>36434</v>
      </c>
      <c r="O8" s="27" t="str">
        <f>IF(ISERROR(VLOOKUP(L8,'KAYIT LİSTESİ'!$B$4:$N$10047,13,0)),"",(VLOOKUP(L8,'KAYIT LİSTESİ'!$B$4:$N$10047,13,0)))</f>
        <v>B2</v>
      </c>
      <c r="P8" s="45" t="str">
        <f>IF(ISERROR(VLOOKUP(L8,'KAYIT LİSTESİ'!$B$4:$H$1047,5,0)),"",(VLOOKUP(L8,'KAYIT LİSTESİ'!$B$4:$H$1047,5,0)))</f>
        <v>VELİ ÜNAL</v>
      </c>
      <c r="Q8" s="45" t="str">
        <f>IF(ISERROR(VLOOKUP(L8,'KAYIT LİSTESİ'!$B$4:$H$1047,6,0)),"",(VLOOKUP(L8,'KAYIT LİSTESİ'!$B$4:$H$1047,6,0)))</f>
        <v>ANKARA-YENİMAHLLE GÖR.ENG.SPOR KUL.</v>
      </c>
      <c r="R8" s="28" t="s">
        <v>869</v>
      </c>
      <c r="S8" s="26"/>
    </row>
    <row r="9" spans="1:21" s="20" customFormat="1" ht="36" customHeight="1" x14ac:dyDescent="0.2">
      <c r="A9" s="24">
        <v>4</v>
      </c>
      <c r="B9" s="25" t="s">
        <v>274</v>
      </c>
      <c r="C9" s="26">
        <f>IF(ISERROR(VLOOKUP(B9,'KAYIT LİSTESİ'!$B$4:$H$1047,2,0)),"",(VLOOKUP(B9,'KAYIT LİSTESİ'!$B$4:$H$1047,2,0)))</f>
        <v>160</v>
      </c>
      <c r="D9" s="27">
        <f>IF(ISERROR(VLOOKUP(B9,'KAYIT LİSTESİ'!$B$4:$H$1047,4,0)),"",(VLOOKUP(B9,'KAYIT LİSTESİ'!$B$4:$H$1047,4,0)))</f>
        <v>24483</v>
      </c>
      <c r="E9" s="247" t="str">
        <f>IF(ISERROR(VLOOKUP(B9,'KAYIT LİSTESİ'!$B$4:$N$10047,13,0)),"",(VLOOKUP(B9,'KAYIT LİSTESİ'!$B$4:$N$10047,13,0)))</f>
        <v>B1</v>
      </c>
      <c r="F9" s="45" t="str">
        <f>IF(ISERROR(VLOOKUP(B9,'KAYIT LİSTESİ'!$B$4:$H$1047,5,0)),"",(VLOOKUP(B9,'KAYIT LİSTESİ'!$B$4:$H$1047,5,0)))</f>
        <v>MEHMET ÖZDEMİR</v>
      </c>
      <c r="G9" s="45" t="str">
        <f>IF(ISERROR(VLOOKUP(B9,'KAYIT LİSTESİ'!$B$4:$H$1047,6,0)),"",(VLOOKUP(B9,'KAYIT LİSTESİ'!$B$4:$H$1047,6,0)))</f>
        <v>MUĞLA-FETHİYE BELEDİYE SPOR KULUBÜ</v>
      </c>
      <c r="H9" s="28">
        <v>5983</v>
      </c>
      <c r="I9" s="26">
        <v>4</v>
      </c>
      <c r="J9" s="23"/>
      <c r="K9" s="24">
        <v>4</v>
      </c>
      <c r="L9" s="25" t="s">
        <v>410</v>
      </c>
      <c r="M9" s="26">
        <f>IF(ISERROR(VLOOKUP(L9,'KAYIT LİSTESİ'!$B$4:$H$1047,2,0)),"",(VLOOKUP(L9,'KAYIT LİSTESİ'!$B$4:$H$1047,2,0)))</f>
        <v>57</v>
      </c>
      <c r="N9" s="27">
        <f>IF(ISERROR(VLOOKUP(L9,'KAYIT LİSTESİ'!$B$4:$H$1047,4,0)),"",(VLOOKUP(L9,'KAYIT LİSTESİ'!$B$4:$H$1047,4,0)))</f>
        <v>36421</v>
      </c>
      <c r="O9" s="27" t="str">
        <f>IF(ISERROR(VLOOKUP(L9,'KAYIT LİSTESİ'!$B$4:$N$10047,13,0)),"",(VLOOKUP(L9,'KAYIT LİSTESİ'!$B$4:$N$10047,13,0)))</f>
        <v>B2</v>
      </c>
      <c r="P9" s="45" t="str">
        <f>IF(ISERROR(VLOOKUP(L9,'KAYIT LİSTESİ'!$B$4:$H$1047,5,0)),"",(VLOOKUP(L9,'KAYIT LİSTESİ'!$B$4:$H$1047,5,0)))</f>
        <v>ÖZNUR ÜNLÜÇİÇEK</v>
      </c>
      <c r="Q9" s="45" t="str">
        <f>IF(ISERROR(VLOOKUP(L9,'KAYIT LİSTESİ'!$B$4:$H$1047,6,0)),"",(VLOOKUP(L9,'KAYIT LİSTESİ'!$B$4:$H$1047,6,0)))</f>
        <v>BURSA-BURSA ALTINOKTA GÖR.ENG.SPOR KUL.</v>
      </c>
      <c r="R9" s="28">
        <v>3387</v>
      </c>
      <c r="S9" s="26">
        <v>3</v>
      </c>
    </row>
    <row r="10" spans="1:21" s="20" customFormat="1" ht="36" customHeight="1" x14ac:dyDescent="0.2">
      <c r="A10" s="24">
        <v>6</v>
      </c>
      <c r="B10" s="25" t="s">
        <v>275</v>
      </c>
      <c r="C10" s="26">
        <f>IF(ISERROR(VLOOKUP(B10,'KAYIT LİSTESİ'!$B$4:$H$1047,2,0)),"",(VLOOKUP(B10,'KAYIT LİSTESİ'!$B$4:$H$1047,2,0)))</f>
        <v>16</v>
      </c>
      <c r="D10" s="27">
        <f>IF(ISERROR(VLOOKUP(B10,'KAYIT LİSTESİ'!$B$4:$H$1047,4,0)),"",(VLOOKUP(B10,'KAYIT LİSTESİ'!$B$4:$H$1047,4,0)))</f>
        <v>35083</v>
      </c>
      <c r="E10" s="247" t="str">
        <f>IF(ISERROR(VLOOKUP(B10,'KAYIT LİSTESİ'!$B$4:$N$10047,13,0)),"",(VLOOKUP(B10,'KAYIT LİSTESİ'!$B$4:$N$10047,13,0)))</f>
        <v>B1</v>
      </c>
      <c r="F10" s="45" t="str">
        <f>IF(ISERROR(VLOOKUP(B10,'KAYIT LİSTESİ'!$B$4:$H$1047,5,0)),"",(VLOOKUP(B10,'KAYIT LİSTESİ'!$B$4:$H$1047,5,0)))</f>
        <v>RAMAZAN ÇELİK</v>
      </c>
      <c r="G10" s="45" t="str">
        <f>IF(ISERROR(VLOOKUP(B10,'KAYIT LİSTESİ'!$B$4:$H$1047,6,0)),"",(VLOOKUP(B10,'KAYIT LİSTESİ'!$B$4:$H$1047,6,0)))</f>
        <v>AMASYA-AMASYA ENG.SPOR KULUBÜ</v>
      </c>
      <c r="H10" s="28">
        <v>3078</v>
      </c>
      <c r="I10" s="26">
        <v>2</v>
      </c>
      <c r="J10" s="23"/>
      <c r="K10" s="24">
        <v>6</v>
      </c>
      <c r="L10" s="25" t="s">
        <v>411</v>
      </c>
      <c r="M10" s="26">
        <f>IF(ISERROR(VLOOKUP(L10,'KAYIT LİSTESİ'!$B$4:$H$1047,2,0)),"",(VLOOKUP(L10,'KAYIT LİSTESİ'!$B$4:$H$1047,2,0)))</f>
        <v>72</v>
      </c>
      <c r="N10" s="27">
        <f>IF(ISERROR(VLOOKUP(L10,'KAYIT LİSTESİ'!$B$4:$H$1047,4,0)),"",(VLOOKUP(L10,'KAYIT LİSTESİ'!$B$4:$H$1047,4,0)))</f>
        <v>30814</v>
      </c>
      <c r="O10" s="27" t="str">
        <f>IF(ISERROR(VLOOKUP(L10,'KAYIT LİSTESİ'!$B$4:$N$10047,13,0)),"",(VLOOKUP(L10,'KAYIT LİSTESİ'!$B$4:$N$10047,13,0)))</f>
        <v>B2</v>
      </c>
      <c r="P10" s="45" t="str">
        <f>IF(ISERROR(VLOOKUP(L10,'KAYIT LİSTESİ'!$B$4:$H$1047,5,0)),"",(VLOOKUP(L10,'KAYIT LİSTESİ'!$B$4:$H$1047,5,0)))</f>
        <v>SUAT ÖNER</v>
      </c>
      <c r="Q10" s="45" t="str">
        <f>IF(ISERROR(VLOOKUP(L10,'KAYIT LİSTESİ'!$B$4:$H$1047,6,0)),"",(VLOOKUP(L10,'KAYIT LİSTESİ'!$B$4:$H$1047,6,0)))</f>
        <v>BURSA-NİLÜFER BELEDİYESİ GÖRME ENGELLİLER SPOR KULÜBÜ</v>
      </c>
      <c r="R10" s="246">
        <v>2545</v>
      </c>
      <c r="S10" s="26">
        <v>1</v>
      </c>
    </row>
    <row r="11" spans="1:21" s="20" customFormat="1" ht="36" customHeight="1" x14ac:dyDescent="0.2">
      <c r="A11" s="24">
        <v>8</v>
      </c>
      <c r="B11" s="25" t="s">
        <v>276</v>
      </c>
      <c r="C11" s="26">
        <f>IF(ISERROR(VLOOKUP(B11,'KAYIT LİSTESİ'!$B$4:$H$1047,2,0)),"",(VLOOKUP(B11,'KAYIT LİSTESİ'!$B$4:$H$1047,2,0)))</f>
        <v>118</v>
      </c>
      <c r="D11" s="27">
        <f>IF(ISERROR(VLOOKUP(B11,'KAYIT LİSTESİ'!$B$4:$H$1047,4,0)),"",(VLOOKUP(B11,'KAYIT LİSTESİ'!$B$4:$H$1047,4,0)))</f>
        <v>35013</v>
      </c>
      <c r="E11" s="247" t="str">
        <f>IF(ISERROR(VLOOKUP(B11,'KAYIT LİSTESİ'!$B$4:$N$10047,13,0)),"",(VLOOKUP(B11,'KAYIT LİSTESİ'!$B$4:$N$10047,13,0)))</f>
        <v>B1</v>
      </c>
      <c r="F11" s="45" t="str">
        <f>IF(ISERROR(VLOOKUP(B11,'KAYIT LİSTESİ'!$B$4:$H$1047,5,0)),"",(VLOOKUP(B11,'KAYIT LİSTESİ'!$B$4:$H$1047,5,0)))</f>
        <v>FATİH BAYER</v>
      </c>
      <c r="G11" s="45" t="str">
        <f>IF(ISERROR(VLOOKUP(B11,'KAYIT LİSTESİ'!$B$4:$H$1047,6,0)),"",(VLOOKUP(B11,'KAYIT LİSTESİ'!$B$4:$H$1047,6,0)))</f>
        <v>İSTANBUL-İSTANBUL ALTINOKTA SPOR KULÜBÜ</v>
      </c>
      <c r="H11" s="246">
        <v>2590</v>
      </c>
      <c r="I11" s="26">
        <v>1</v>
      </c>
      <c r="J11" s="23"/>
      <c r="K11" s="24">
        <v>8</v>
      </c>
      <c r="L11" s="25" t="s">
        <v>412</v>
      </c>
      <c r="M11" s="26">
        <f>IF(ISERROR(VLOOKUP(L11,'KAYIT LİSTESİ'!$B$4:$H$1047,2,0)),"",(VLOOKUP(L11,'KAYIT LİSTESİ'!$B$4:$H$1047,2,0)))</f>
        <v>77</v>
      </c>
      <c r="N11" s="27">
        <f>IF(ISERROR(VLOOKUP(L11,'KAYIT LİSTESİ'!$B$4:$H$1047,4,0)),"",(VLOOKUP(L11,'KAYIT LİSTESİ'!$B$4:$H$1047,4,0)))</f>
        <v>35552</v>
      </c>
      <c r="O11" s="27" t="str">
        <f>IF(ISERROR(VLOOKUP(L11,'KAYIT LİSTESİ'!$B$4:$N$10047,13,0)),"",(VLOOKUP(L11,'KAYIT LİSTESİ'!$B$4:$N$10047,13,0)))</f>
        <v>B2</v>
      </c>
      <c r="P11" s="45" t="str">
        <f>IF(ISERROR(VLOOKUP(L11,'KAYIT LİSTESİ'!$B$4:$H$1047,5,0)),"",(VLOOKUP(L11,'KAYIT LİSTESİ'!$B$4:$H$1047,5,0)))</f>
        <v>CİHAN DEMİR</v>
      </c>
      <c r="Q11" s="45" t="str">
        <f>IF(ISERROR(VLOOKUP(L11,'KAYIT LİSTESİ'!$B$4:$H$1047,6,0)),"",(VLOOKUP(L11,'KAYIT LİSTESİ'!$B$4:$H$1047,6,0)))</f>
        <v>BURSA-TİMSAHLAR GÖR.ENG.GENÇ.VE SPOR KUL.DER</v>
      </c>
      <c r="R11" s="246">
        <v>2807</v>
      </c>
      <c r="S11" s="26">
        <v>2</v>
      </c>
    </row>
    <row r="12" spans="1:21" s="20" customFormat="1" ht="36" customHeight="1" x14ac:dyDescent="0.2">
      <c r="A12" s="272" t="s">
        <v>17</v>
      </c>
      <c r="B12" s="273"/>
      <c r="C12" s="273"/>
      <c r="D12" s="273"/>
      <c r="E12" s="273"/>
      <c r="F12" s="294" t="s">
        <v>371</v>
      </c>
      <c r="G12" s="390"/>
      <c r="H12" s="390"/>
      <c r="I12" s="391"/>
      <c r="J12" s="23"/>
      <c r="K12" s="272" t="s">
        <v>357</v>
      </c>
      <c r="L12" s="273"/>
      <c r="M12" s="273"/>
      <c r="N12" s="273"/>
      <c r="O12" s="273"/>
      <c r="P12" s="294" t="s">
        <v>371</v>
      </c>
      <c r="Q12" s="390"/>
      <c r="R12" s="390"/>
      <c r="S12" s="391"/>
    </row>
    <row r="13" spans="1:21" s="20" customFormat="1" ht="36" customHeight="1" x14ac:dyDescent="0.2">
      <c r="A13" s="44" t="s">
        <v>212</v>
      </c>
      <c r="B13" s="41" t="s">
        <v>113</v>
      </c>
      <c r="C13" s="41" t="s">
        <v>112</v>
      </c>
      <c r="D13" s="42" t="s">
        <v>13</v>
      </c>
      <c r="E13" s="42" t="s">
        <v>327</v>
      </c>
      <c r="F13" s="43" t="s">
        <v>14</v>
      </c>
      <c r="G13" s="43" t="s">
        <v>45</v>
      </c>
      <c r="H13" s="41" t="s">
        <v>15</v>
      </c>
      <c r="I13" s="41" t="s">
        <v>27</v>
      </c>
      <c r="J13" s="23"/>
      <c r="K13" s="44" t="s">
        <v>212</v>
      </c>
      <c r="L13" s="41" t="s">
        <v>113</v>
      </c>
      <c r="M13" s="41" t="s">
        <v>112</v>
      </c>
      <c r="N13" s="42" t="s">
        <v>13</v>
      </c>
      <c r="O13" s="42" t="s">
        <v>327</v>
      </c>
      <c r="P13" s="43" t="s">
        <v>14</v>
      </c>
      <c r="Q13" s="43" t="s">
        <v>45</v>
      </c>
      <c r="R13" s="41" t="s">
        <v>15</v>
      </c>
      <c r="S13" s="41" t="s">
        <v>27</v>
      </c>
    </row>
    <row r="14" spans="1:21" s="20" customFormat="1" ht="36" customHeight="1" x14ac:dyDescent="0.2">
      <c r="A14" s="24">
        <v>2</v>
      </c>
      <c r="B14" s="25" t="s">
        <v>277</v>
      </c>
      <c r="C14" s="26">
        <f>IF(ISERROR(VLOOKUP(B14,'KAYIT LİSTESİ'!$B$4:$H$1047,2,0)),"",(VLOOKUP(B14,'KAYIT LİSTESİ'!$B$4:$H$1047,2,0)))</f>
        <v>137</v>
      </c>
      <c r="D14" s="27">
        <f>IF(ISERROR(VLOOKUP(B14,'KAYIT LİSTESİ'!$B$4:$H$1047,4,0)),"",(VLOOKUP(B14,'KAYIT LİSTESİ'!$B$4:$H$1047,4,0)))</f>
        <v>34670</v>
      </c>
      <c r="E14" s="247" t="str">
        <f>IF(ISERROR(VLOOKUP(B14,'KAYIT LİSTESİ'!$B$4:$N$10047,13,0)),"",(VLOOKUP(B14,'KAYIT LİSTESİ'!$B$4:$N$10047,13,0)))</f>
        <v>B1</v>
      </c>
      <c r="F14" s="45" t="str">
        <f>IF(ISERROR(VLOOKUP(B14,'KAYIT LİSTESİ'!$B$4:$H$1047,5,0)),"",(VLOOKUP(B14,'KAYIT LİSTESİ'!$B$4:$H$1047,5,0)))</f>
        <v>SALİH GÜLTEKİN</v>
      </c>
      <c r="G14" s="45" t="str">
        <f>IF(ISERROR(VLOOKUP(B14,'KAYIT LİSTESİ'!$B$4:$H$1047,6,0)),"",(VLOOKUP(B14,'KAYIT LİSTESİ'!$B$4:$H$1047,6,0)))</f>
        <v>KAYSERİ-KAYSERİ GENÇLİK HİZMETLERİ GÖRMEYENLER SPOR KULÜBÜ</v>
      </c>
      <c r="H14" s="246">
        <v>3900</v>
      </c>
      <c r="I14" s="26">
        <v>3</v>
      </c>
      <c r="J14" s="23"/>
      <c r="K14" s="24">
        <v>2</v>
      </c>
      <c r="L14" s="25" t="s">
        <v>710</v>
      </c>
      <c r="M14" s="26">
        <f>IF(ISERROR(VLOOKUP(L14,'KAYIT LİSTESİ'!$B$4:$H$1047,2,0)),"",(VLOOKUP(L14,'KAYIT LİSTESİ'!$B$4:$H$1047,2,0)))</f>
        <v>79</v>
      </c>
      <c r="N14" s="27">
        <f>IF(ISERROR(VLOOKUP(L14,'KAYIT LİSTESİ'!$B$4:$H$1047,4,0)),"",(VLOOKUP(L14,'KAYIT LİSTESİ'!$B$4:$H$1047,4,0)))</f>
        <v>32469</v>
      </c>
      <c r="O14" s="27" t="str">
        <f>IF(ISERROR(VLOOKUP(L14,'KAYIT LİSTESİ'!$B$4:$N$10047,13,0)),"",(VLOOKUP(L14,'KAYIT LİSTESİ'!$B$4:$N$10047,13,0)))</f>
        <v>B2</v>
      </c>
      <c r="P14" s="45" t="str">
        <f>IF(ISERROR(VLOOKUP(L14,'KAYIT LİSTESİ'!$B$4:$H$1047,5,0)),"",(VLOOKUP(L14,'KAYIT LİSTESİ'!$B$4:$H$1047,5,0)))</f>
        <v>selçuk KOZAK</v>
      </c>
      <c r="Q14" s="45" t="str">
        <f>IF(ISERROR(VLOOKUP(L14,'KAYIT LİSTESİ'!$B$4:$H$1047,6,0)),"",(VLOOKUP(L14,'KAYIT LİSTESİ'!$B$4:$H$1047,6,0)))</f>
        <v>ÇANAKKALE-1915 Ç.Kale Sp.Klb.Der</v>
      </c>
      <c r="R14" s="28">
        <v>3263</v>
      </c>
      <c r="S14" s="26">
        <v>4</v>
      </c>
    </row>
    <row r="15" spans="1:21" s="20" customFormat="1" ht="36" customHeight="1" x14ac:dyDescent="0.2">
      <c r="A15" s="24">
        <v>4</v>
      </c>
      <c r="B15" s="25" t="s">
        <v>278</v>
      </c>
      <c r="C15" s="26">
        <f>IF(ISERROR(VLOOKUP(B15,'KAYIT LİSTESİ'!$B$4:$H$1047,2,0)),"",(VLOOKUP(B15,'KAYIT LİSTESİ'!$B$4:$H$1047,2,0)))</f>
        <v>38</v>
      </c>
      <c r="D15" s="27">
        <f>IF(ISERROR(VLOOKUP(B15,'KAYIT LİSTESİ'!$B$4:$H$1047,4,0)),"",(VLOOKUP(B15,'KAYIT LİSTESİ'!$B$4:$H$1047,4,0)))</f>
        <v>27939</v>
      </c>
      <c r="E15" s="247" t="str">
        <f>IF(ISERROR(VLOOKUP(B15,'KAYIT LİSTESİ'!$B$4:$N$10047,13,0)),"",(VLOOKUP(B15,'KAYIT LİSTESİ'!$B$4:$N$10047,13,0)))</f>
        <v>B1</v>
      </c>
      <c r="F15" s="45" t="str">
        <f>IF(ISERROR(VLOOKUP(B15,'KAYIT LİSTESİ'!$B$4:$H$1047,5,0)),"",(VLOOKUP(B15,'KAYIT LİSTESİ'!$B$4:$H$1047,5,0)))</f>
        <v>NURİ ÖZTÜRK</v>
      </c>
      <c r="G15" s="45" t="str">
        <f>IF(ISERROR(VLOOKUP(B15,'KAYIT LİSTESİ'!$B$4:$H$1047,6,0)),"",(VLOOKUP(B15,'KAYIT LİSTESİ'!$B$4:$H$1047,6,0)))</f>
        <v>ANKARA-VATAN ENG.SPOR KULUBÜ</v>
      </c>
      <c r="H15" s="28">
        <v>5526</v>
      </c>
      <c r="I15" s="26">
        <v>4</v>
      </c>
      <c r="J15" s="23"/>
      <c r="K15" s="24">
        <v>4</v>
      </c>
      <c r="L15" s="25" t="s">
        <v>711</v>
      </c>
      <c r="M15" s="26">
        <f>IF(ISERROR(VLOOKUP(L15,'KAYIT LİSTESİ'!$B$4:$H$1047,2,0)),"",(VLOOKUP(L15,'KAYIT LİSTESİ'!$B$4:$H$1047,2,0)))</f>
        <v>87</v>
      </c>
      <c r="N15" s="27">
        <f>IF(ISERROR(VLOOKUP(L15,'KAYIT LİSTESİ'!$B$4:$H$1047,4,0)),"",(VLOOKUP(L15,'KAYIT LİSTESİ'!$B$4:$H$1047,4,0)))</f>
        <v>36569</v>
      </c>
      <c r="O15" s="27" t="str">
        <f>IF(ISERROR(VLOOKUP(L15,'KAYIT LİSTESİ'!$B$4:$N$10047,13,0)),"",(VLOOKUP(L15,'KAYIT LİSTESİ'!$B$4:$N$10047,13,0)))</f>
        <v>B2</v>
      </c>
      <c r="P15" s="45" t="str">
        <f>IF(ISERROR(VLOOKUP(L15,'KAYIT LİSTESİ'!$B$4:$H$1047,5,0)),"",(VLOOKUP(L15,'KAYIT LİSTESİ'!$B$4:$H$1047,5,0)))</f>
        <v>MUSTAFA TÜRKER</v>
      </c>
      <c r="Q15" s="45" t="str">
        <f>IF(ISERROR(VLOOKUP(L15,'KAYIT LİSTESİ'!$B$4:$H$1047,6,0)),"",(VLOOKUP(L15,'KAYIT LİSTESİ'!$B$4:$H$1047,6,0)))</f>
        <v>DENİZLİ-DENİZLİ GÖR.ENG.EĞ.SPOR KUL.</v>
      </c>
      <c r="R15" s="28">
        <v>2862</v>
      </c>
      <c r="S15" s="26">
        <v>1</v>
      </c>
    </row>
    <row r="16" spans="1:21" s="20" customFormat="1" ht="36" customHeight="1" x14ac:dyDescent="0.2">
      <c r="A16" s="24">
        <v>6</v>
      </c>
      <c r="B16" s="25" t="s">
        <v>279</v>
      </c>
      <c r="C16" s="26">
        <f>IF(ISERROR(VLOOKUP(B16,'KAYIT LİSTESİ'!$B$4:$H$1047,2,0)),"",(VLOOKUP(B16,'KAYIT LİSTESİ'!$B$4:$H$1047,2,0)))</f>
        <v>55</v>
      </c>
      <c r="D16" s="27">
        <f>IF(ISERROR(VLOOKUP(B16,'KAYIT LİSTESİ'!$B$4:$H$1047,4,0)),"",(VLOOKUP(B16,'KAYIT LİSTESİ'!$B$4:$H$1047,4,0)))</f>
        <v>35034</v>
      </c>
      <c r="E16" s="247" t="str">
        <f>IF(ISERROR(VLOOKUP(B16,'KAYIT LİSTESİ'!$B$4:$N$10047,13,0)),"",(VLOOKUP(B16,'KAYIT LİSTESİ'!$B$4:$N$10047,13,0)))</f>
        <v>B1</v>
      </c>
      <c r="F16" s="45" t="str">
        <f>IF(ISERROR(VLOOKUP(B16,'KAYIT LİSTESİ'!$B$4:$H$1047,5,0)),"",(VLOOKUP(B16,'KAYIT LİSTESİ'!$B$4:$H$1047,5,0)))</f>
        <v>FERHAT SOLMAZ</v>
      </c>
      <c r="G16" s="45" t="str">
        <f>IF(ISERROR(VLOOKUP(B16,'KAYIT LİSTESİ'!$B$4:$H$1047,6,0)),"",(VLOOKUP(B16,'KAYIT LİSTESİ'!$B$4:$H$1047,6,0)))</f>
        <v>BURSA-BURSA ALTINOKTA GÖR.ENG.SPOR KUL.</v>
      </c>
      <c r="H16" s="246">
        <v>3474</v>
      </c>
      <c r="I16" s="26">
        <v>2</v>
      </c>
      <c r="J16" s="23"/>
      <c r="K16" s="24">
        <v>6</v>
      </c>
      <c r="L16" s="25" t="s">
        <v>712</v>
      </c>
      <c r="M16" s="26">
        <f>IF(ISERROR(VLOOKUP(L16,'KAYIT LİSTESİ'!$B$4:$H$1047,2,0)),"",(VLOOKUP(L16,'KAYIT LİSTESİ'!$B$4:$H$1047,2,0)))</f>
        <v>90</v>
      </c>
      <c r="N16" s="27">
        <f>IF(ISERROR(VLOOKUP(L16,'KAYIT LİSTESİ'!$B$4:$H$1047,4,0)),"",(VLOOKUP(L16,'KAYIT LİSTESİ'!$B$4:$H$1047,4,0)))</f>
        <v>34759</v>
      </c>
      <c r="O16" s="27" t="str">
        <f>IF(ISERROR(VLOOKUP(L16,'KAYIT LİSTESİ'!$B$4:$N$10047,13,0)),"",(VLOOKUP(L16,'KAYIT LİSTESİ'!$B$4:$N$10047,13,0)))</f>
        <v>B2</v>
      </c>
      <c r="P16" s="45" t="str">
        <f>IF(ISERROR(VLOOKUP(L16,'KAYIT LİSTESİ'!$B$4:$H$1047,5,0)),"",(VLOOKUP(L16,'KAYIT LİSTESİ'!$B$4:$H$1047,5,0)))</f>
        <v>FERAT ÇINAR</v>
      </c>
      <c r="Q16" s="45" t="str">
        <f>IF(ISERROR(VLOOKUP(L16,'KAYIT LİSTESİ'!$B$4:$H$1047,6,0)),"",(VLOOKUP(L16,'KAYIT LİSTESİ'!$B$4:$H$1047,6,0)))</f>
        <v>DİYARBAKIR-DİYARBAKIR AN.MEZ.ENG.SP.KUL.</v>
      </c>
      <c r="R16" s="246">
        <v>3197</v>
      </c>
      <c r="S16" s="26">
        <v>3</v>
      </c>
    </row>
    <row r="17" spans="1:19" s="20" customFormat="1" ht="36" customHeight="1" x14ac:dyDescent="0.2">
      <c r="A17" s="24">
        <v>8</v>
      </c>
      <c r="B17" s="25" t="s">
        <v>280</v>
      </c>
      <c r="C17" s="26">
        <f>IF(ISERROR(VLOOKUP(B17,'KAYIT LİSTESİ'!$B$4:$H$1047,2,0)),"",(VLOOKUP(B17,'KAYIT LİSTESİ'!$B$4:$H$1047,2,0)))</f>
        <v>56</v>
      </c>
      <c r="D17" s="27">
        <f>IF(ISERROR(VLOOKUP(B17,'KAYIT LİSTESİ'!$B$4:$H$1047,4,0)),"",(VLOOKUP(B17,'KAYIT LİSTESİ'!$B$4:$H$1047,4,0)))</f>
        <v>35657</v>
      </c>
      <c r="E17" s="247" t="str">
        <f>IF(ISERROR(VLOOKUP(B17,'KAYIT LİSTESİ'!$B$4:$N$10047,13,0)),"",(VLOOKUP(B17,'KAYIT LİSTESİ'!$B$4:$N$10047,13,0)))</f>
        <v>B1</v>
      </c>
      <c r="F17" s="45" t="str">
        <f>IF(ISERROR(VLOOKUP(B17,'KAYIT LİSTESİ'!$B$4:$H$1047,5,0)),"",(VLOOKUP(B17,'KAYIT LİSTESİ'!$B$4:$H$1047,5,0)))</f>
        <v>MEHMET TUNÇ</v>
      </c>
      <c r="G17" s="45" t="str">
        <f>IF(ISERROR(VLOOKUP(B17,'KAYIT LİSTESİ'!$B$4:$H$1047,6,0)),"",(VLOOKUP(B17,'KAYIT LİSTESİ'!$B$4:$H$1047,6,0)))</f>
        <v>BURSA-BURSA ALTINOKTA GÖR.ENG.SPOR KUL.</v>
      </c>
      <c r="H17" s="246">
        <v>2498</v>
      </c>
      <c r="I17" s="26">
        <v>1</v>
      </c>
      <c r="J17" s="23"/>
      <c r="K17" s="24">
        <v>8</v>
      </c>
      <c r="L17" s="25" t="s">
        <v>713</v>
      </c>
      <c r="M17" s="26">
        <f>IF(ISERROR(VLOOKUP(L17,'KAYIT LİSTESİ'!$B$4:$H$1047,2,0)),"",(VLOOKUP(L17,'KAYIT LİSTESİ'!$B$4:$H$1047,2,0)))</f>
        <v>116</v>
      </c>
      <c r="N17" s="27">
        <f>IF(ISERROR(VLOOKUP(L17,'KAYIT LİSTESİ'!$B$4:$H$1047,4,0)),"",(VLOOKUP(L17,'KAYIT LİSTESİ'!$B$4:$H$1047,4,0)))</f>
        <v>36103</v>
      </c>
      <c r="O17" s="27" t="str">
        <f>IF(ISERROR(VLOOKUP(L17,'KAYIT LİSTESİ'!$B$4:$N$10047,13,0)),"",(VLOOKUP(L17,'KAYIT LİSTESİ'!$B$4:$N$10047,13,0)))</f>
        <v>B2</v>
      </c>
      <c r="P17" s="45" t="str">
        <f>IF(ISERROR(VLOOKUP(L17,'KAYIT LİSTESİ'!$B$4:$H$1047,5,0)),"",(VLOOKUP(L17,'KAYIT LİSTESİ'!$B$4:$H$1047,5,0)))</f>
        <v>SİNAN AVCI</v>
      </c>
      <c r="Q17" s="45" t="str">
        <f>IF(ISERROR(VLOOKUP(L17,'KAYIT LİSTESİ'!$B$4:$H$1047,6,0)),"",(VLOOKUP(L17,'KAYIT LİSTESİ'!$B$4:$H$1047,6,0)))</f>
        <v>İSTANBUL-ENGELSİZ AKADEMİ SPOR KULUBÜ</v>
      </c>
      <c r="R17" s="246">
        <v>3010</v>
      </c>
      <c r="S17" s="26">
        <v>2</v>
      </c>
    </row>
    <row r="18" spans="1:19" s="20" customFormat="1" ht="36" customHeight="1" x14ac:dyDescent="0.2">
      <c r="A18" s="272" t="s">
        <v>18</v>
      </c>
      <c r="B18" s="273"/>
      <c r="C18" s="273"/>
      <c r="D18" s="273"/>
      <c r="E18" s="273"/>
      <c r="F18" s="294" t="s">
        <v>371</v>
      </c>
      <c r="G18" s="390"/>
      <c r="H18" s="390"/>
      <c r="I18" s="391"/>
      <c r="J18" s="23"/>
      <c r="K18" s="272" t="s">
        <v>362</v>
      </c>
      <c r="L18" s="273"/>
      <c r="M18" s="273"/>
      <c r="N18" s="273"/>
      <c r="O18" s="273"/>
      <c r="P18" s="294" t="s">
        <v>371</v>
      </c>
      <c r="Q18" s="390"/>
      <c r="R18" s="390"/>
      <c r="S18" s="391"/>
    </row>
    <row r="19" spans="1:19" s="20" customFormat="1" ht="36" customHeight="1" x14ac:dyDescent="0.2">
      <c r="A19" s="44" t="s">
        <v>212</v>
      </c>
      <c r="B19" s="41" t="s">
        <v>113</v>
      </c>
      <c r="C19" s="41" t="s">
        <v>112</v>
      </c>
      <c r="D19" s="42" t="s">
        <v>13</v>
      </c>
      <c r="E19" s="42" t="s">
        <v>327</v>
      </c>
      <c r="F19" s="43" t="s">
        <v>14</v>
      </c>
      <c r="G19" s="43" t="s">
        <v>45</v>
      </c>
      <c r="H19" s="41" t="s">
        <v>15</v>
      </c>
      <c r="I19" s="41" t="s">
        <v>27</v>
      </c>
      <c r="J19" s="23"/>
      <c r="K19" s="44" t="s">
        <v>212</v>
      </c>
      <c r="L19" s="41" t="s">
        <v>113</v>
      </c>
      <c r="M19" s="41" t="s">
        <v>112</v>
      </c>
      <c r="N19" s="42" t="s">
        <v>13</v>
      </c>
      <c r="O19" s="42" t="s">
        <v>327</v>
      </c>
      <c r="P19" s="43" t="s">
        <v>14</v>
      </c>
      <c r="Q19" s="43" t="s">
        <v>45</v>
      </c>
      <c r="R19" s="41" t="s">
        <v>15</v>
      </c>
      <c r="S19" s="41" t="s">
        <v>27</v>
      </c>
    </row>
    <row r="20" spans="1:19" s="20" customFormat="1" ht="36" customHeight="1" x14ac:dyDescent="0.2">
      <c r="A20" s="24">
        <v>2</v>
      </c>
      <c r="B20" s="25" t="s">
        <v>281</v>
      </c>
      <c r="C20" s="26">
        <f>IF(ISERROR(VLOOKUP(B20,'KAYIT LİSTESİ'!$B$4:$H$1047,2,0)),"",(VLOOKUP(B20,'KAYIT LİSTESİ'!$B$4:$H$1047,2,0)))</f>
        <v>109</v>
      </c>
      <c r="D20" s="27">
        <f>IF(ISERROR(VLOOKUP(B20,'KAYIT LİSTESİ'!$B$4:$H$1047,4,0)),"",(VLOOKUP(B20,'KAYIT LİSTESİ'!$B$4:$H$1047,4,0)))</f>
        <v>36410</v>
      </c>
      <c r="E20" s="27" t="str">
        <f>IF(ISERROR(VLOOKUP(B20,'KAYIT LİSTESİ'!$B$4:$N$10047,13,0)),"",(VLOOKUP(B20,'KAYIT LİSTESİ'!$B$4:$N$10047,13,0)))</f>
        <v>B1</v>
      </c>
      <c r="F20" s="45" t="str">
        <f>IF(ISERROR(VLOOKUP(B20,'KAYIT LİSTESİ'!$B$4:$H$1047,5,0)),"",(VLOOKUP(B20,'KAYIT LİSTESİ'!$B$4:$H$1047,5,0)))</f>
        <v>KADİR TUNÇ</v>
      </c>
      <c r="G20" s="45" t="str">
        <f>IF(ISERROR(VLOOKUP(B20,'KAYIT LİSTESİ'!$B$4:$H$1047,6,0)),"",(VLOOKUP(B20,'KAYIT LİSTESİ'!$B$4:$H$1047,6,0)))</f>
        <v>GAZİANTEP-GAZİANTEP ENGELLİLER SPOR KULÜBÜ</v>
      </c>
      <c r="H20" s="246" t="s">
        <v>869</v>
      </c>
      <c r="I20" s="26"/>
      <c r="J20" s="23"/>
      <c r="K20" s="24">
        <v>2</v>
      </c>
      <c r="L20" s="25" t="s">
        <v>714</v>
      </c>
      <c r="M20" s="26">
        <f>IF(ISERROR(VLOOKUP(L20,'KAYIT LİSTESİ'!$B$4:$H$1047,2,0)),"",(VLOOKUP(L20,'KAYIT LİSTESİ'!$B$4:$H$1047,2,0)))</f>
        <v>128</v>
      </c>
      <c r="N20" s="27">
        <f>IF(ISERROR(VLOOKUP(L20,'KAYIT LİSTESİ'!$B$4:$H$1047,4,0)),"",(VLOOKUP(L20,'KAYIT LİSTESİ'!$B$4:$H$1047,4,0)))</f>
        <v>36077</v>
      </c>
      <c r="O20" s="27" t="str">
        <f>IF(ISERROR(VLOOKUP(L20,'KAYIT LİSTESİ'!$B$4:$N$10047,13,0)),"",(VLOOKUP(L20,'KAYIT LİSTESİ'!$B$4:$N$10047,13,0)))</f>
        <v>B2</v>
      </c>
      <c r="P20" s="45" t="str">
        <f>IF(ISERROR(VLOOKUP(L20,'KAYIT LİSTESİ'!$B$4:$H$1047,5,0)),"",(VLOOKUP(L20,'KAYIT LİSTESİ'!$B$4:$H$1047,5,0)))</f>
        <v>TANAY ÖZIŞIK</v>
      </c>
      <c r="Q20" s="45" t="str">
        <f>IF(ISERROR(VLOOKUP(L20,'KAYIT LİSTESİ'!$B$4:$H$1047,6,0)),"",(VLOOKUP(L20,'KAYIT LİSTESİ'!$B$4:$H$1047,6,0)))</f>
        <v>İZMİR-İZMİR ÇAĞDAŞ GÖRMEYENLER SPOR KULÜBÜ</v>
      </c>
      <c r="R20" s="28" t="s">
        <v>869</v>
      </c>
      <c r="S20" s="26"/>
    </row>
    <row r="21" spans="1:19" s="20" customFormat="1" ht="36" customHeight="1" x14ac:dyDescent="0.2">
      <c r="A21" s="24">
        <v>4</v>
      </c>
      <c r="B21" s="25" t="s">
        <v>282</v>
      </c>
      <c r="C21" s="26">
        <f>IF(ISERROR(VLOOKUP(B21,'KAYIT LİSTESİ'!$B$4:$H$1047,2,0)),"",(VLOOKUP(B21,'KAYIT LİSTESİ'!$B$4:$H$1047,2,0)))</f>
        <v>113</v>
      </c>
      <c r="D21" s="27">
        <f>IF(ISERROR(VLOOKUP(B21,'KAYIT LİSTESİ'!$B$4:$H$1047,4,0)),"",(VLOOKUP(B21,'KAYIT LİSTESİ'!$B$4:$H$1047,4,0)))</f>
        <v>36868</v>
      </c>
      <c r="E21" s="27" t="str">
        <f>IF(ISERROR(VLOOKUP(B21,'KAYIT LİSTESİ'!$B$4:$N$10047,13,0)),"",(VLOOKUP(B21,'KAYIT LİSTESİ'!$B$4:$N$10047,13,0)))</f>
        <v>B1</v>
      </c>
      <c r="F21" s="45" t="str">
        <f>IF(ISERROR(VLOOKUP(B21,'KAYIT LİSTESİ'!$B$4:$H$1047,5,0)),"",(VLOOKUP(B21,'KAYIT LİSTESİ'!$B$4:$H$1047,5,0)))</f>
        <v>BURAK RAMAZAN ÇELİK</v>
      </c>
      <c r="G21" s="45" t="str">
        <f>IF(ISERROR(VLOOKUP(B21,'KAYIT LİSTESİ'!$B$4:$H$1047,6,0)),"",(VLOOKUP(B21,'KAYIT LİSTESİ'!$B$4:$H$1047,6,0)))</f>
        <v>İSTANBUL-ENGELSİZ AKADEMİ SPOR KULUBÜ</v>
      </c>
      <c r="H21" s="246">
        <v>4541</v>
      </c>
      <c r="I21" s="26">
        <v>1</v>
      </c>
      <c r="J21" s="23"/>
      <c r="K21" s="24">
        <v>4</v>
      </c>
      <c r="L21" s="25" t="s">
        <v>715</v>
      </c>
      <c r="M21" s="26">
        <f>IF(ISERROR(VLOOKUP(L21,'KAYIT LİSTESİ'!$B$4:$H$1047,2,0)),"",(VLOOKUP(L21,'KAYIT LİSTESİ'!$B$4:$H$1047,2,0)))</f>
        <v>133</v>
      </c>
      <c r="N21" s="27">
        <f>IF(ISERROR(VLOOKUP(L21,'KAYIT LİSTESİ'!$B$4:$H$1047,4,0)),"",(VLOOKUP(L21,'KAYIT LİSTESİ'!$B$4:$H$1047,4,0)))</f>
        <v>35211</v>
      </c>
      <c r="O21" s="27" t="str">
        <f>IF(ISERROR(VLOOKUP(L21,'KAYIT LİSTESİ'!$B$4:$N$10047,13,0)),"",(VLOOKUP(L21,'KAYIT LİSTESİ'!$B$4:$N$10047,13,0)))</f>
        <v>B2</v>
      </c>
      <c r="P21" s="45" t="str">
        <f>IF(ISERROR(VLOOKUP(L21,'KAYIT LİSTESİ'!$B$4:$H$1047,5,0)),"",(VLOOKUP(L21,'KAYIT LİSTESİ'!$B$4:$H$1047,5,0)))</f>
        <v>BUĞRAHAN ÇAKMAK</v>
      </c>
      <c r="Q21" s="45" t="str">
        <f>IF(ISERROR(VLOOKUP(L21,'KAYIT LİSTESİ'!$B$4:$H$1047,6,0)),"",(VLOOKUP(L21,'KAYIT LİSTESİ'!$B$4:$H$1047,6,0)))</f>
        <v>KAYSERİ-KAYSERİ GENÇ GÖRME ENGELLİLER SPOR KULÜBÜ</v>
      </c>
      <c r="R21" s="28">
        <v>4868</v>
      </c>
      <c r="S21" s="26">
        <v>1</v>
      </c>
    </row>
    <row r="22" spans="1:19" s="20" customFormat="1" ht="36" customHeight="1" x14ac:dyDescent="0.2">
      <c r="A22" s="24">
        <v>6</v>
      </c>
      <c r="B22" s="25" t="s">
        <v>283</v>
      </c>
      <c r="C22" s="26">
        <f>IF(ISERROR(VLOOKUP(B22,'KAYIT LİSTESİ'!$B$4:$H$1047,2,0)),"",(VLOOKUP(B22,'KAYIT LİSTESİ'!$B$4:$H$1047,2,0)))</f>
        <v>122</v>
      </c>
      <c r="D22" s="27">
        <f>IF(ISERROR(VLOOKUP(B22,'KAYIT LİSTESİ'!$B$4:$H$1047,4,0)),"",(VLOOKUP(B22,'KAYIT LİSTESİ'!$B$4:$H$1047,4,0)))</f>
        <v>34382</v>
      </c>
      <c r="E22" s="27" t="str">
        <f>IF(ISERROR(VLOOKUP(B22,'KAYIT LİSTESİ'!$B$4:$N$10047,13,0)),"",(VLOOKUP(B22,'KAYIT LİSTESİ'!$B$4:$N$10047,13,0)))</f>
        <v>B1</v>
      </c>
      <c r="F22" s="45" t="str">
        <f>IF(ISERROR(VLOOKUP(B22,'KAYIT LİSTESİ'!$B$4:$H$1047,5,0)),"",(VLOOKUP(B22,'KAYIT LİSTESİ'!$B$4:$H$1047,5,0)))</f>
        <v>SAİM ŞELİK</v>
      </c>
      <c r="G22" s="45" t="str">
        <f>IF(ISERROR(VLOOKUP(B22,'KAYIT LİSTESİ'!$B$4:$H$1047,6,0)),"",(VLOOKUP(B22,'KAYIT LİSTESİ'!$B$4:$H$1047,6,0)))</f>
        <v>İSTANBUL-TÜRKİYE GÖR.ENG.DER.SPOR KUL.</v>
      </c>
      <c r="H22" s="246" t="s">
        <v>869</v>
      </c>
      <c r="I22" s="26"/>
      <c r="J22" s="23"/>
      <c r="K22" s="24">
        <v>6</v>
      </c>
      <c r="L22" s="25" t="s">
        <v>716</v>
      </c>
      <c r="M22" s="26">
        <f>IF(ISERROR(VLOOKUP(L22,'KAYIT LİSTESİ'!$B$4:$H$1047,2,0)),"",(VLOOKUP(L22,'KAYIT LİSTESİ'!$B$4:$H$1047,2,0)))</f>
        <v>97</v>
      </c>
      <c r="N22" s="27">
        <f>IF(ISERROR(VLOOKUP(L22,'KAYIT LİSTESİ'!$B$4:$H$1047,4,0)),"",(VLOOKUP(L22,'KAYIT LİSTESİ'!$B$4:$H$1047,4,0)))</f>
        <v>32401</v>
      </c>
      <c r="O22" s="27" t="str">
        <f>IF(ISERROR(VLOOKUP(L22,'KAYIT LİSTESİ'!$B$4:$N$10047,13,0)),"",(VLOOKUP(L22,'KAYIT LİSTESİ'!$B$4:$N$10047,13,0)))</f>
        <v>B2</v>
      </c>
      <c r="P22" s="45" t="str">
        <f>IF(ISERROR(VLOOKUP(L22,'KAYIT LİSTESİ'!$B$4:$H$1047,5,0)),"",(VLOOKUP(L22,'KAYIT LİSTESİ'!$B$4:$H$1047,5,0)))</f>
        <v>CAHİT KARAKEÇİ</v>
      </c>
      <c r="Q22" s="45" t="str">
        <f>IF(ISERROR(VLOOKUP(L22,'KAYIT LİSTESİ'!$B$4:$H$1047,6,0)),"",(VLOOKUP(L22,'KAYIT LİSTESİ'!$B$4:$H$1047,6,0)))</f>
        <v>DİYARBAKIR-DİYARBAKIR GÖR.SPOR KULUBÜ</v>
      </c>
      <c r="R22" s="246" t="s">
        <v>869</v>
      </c>
      <c r="S22" s="26"/>
    </row>
    <row r="23" spans="1:19" s="20" customFormat="1" ht="36" customHeight="1" x14ac:dyDescent="0.2">
      <c r="A23" s="24">
        <v>8</v>
      </c>
      <c r="B23" s="25" t="s">
        <v>284</v>
      </c>
      <c r="C23" s="26">
        <f>IF(ISERROR(VLOOKUP(B23,'KAYIT LİSTESİ'!$B$4:$H$1047,2,0)),"",(VLOOKUP(B23,'KAYIT LİSTESİ'!$B$4:$H$1047,2,0)))</f>
        <v>129</v>
      </c>
      <c r="D23" s="27">
        <f>IF(ISERROR(VLOOKUP(B23,'KAYIT LİSTESİ'!$B$4:$H$1047,4,0)),"",(VLOOKUP(B23,'KAYIT LİSTESİ'!$B$4:$H$1047,4,0)))</f>
        <v>30551</v>
      </c>
      <c r="E23" s="27" t="str">
        <f>IF(ISERROR(VLOOKUP(B23,'KAYIT LİSTESİ'!$B$4:$N$10047,13,0)),"",(VLOOKUP(B23,'KAYIT LİSTESİ'!$B$4:$N$10047,13,0)))</f>
        <v>B1</v>
      </c>
      <c r="F23" s="45" t="str">
        <f>IF(ISERROR(VLOOKUP(B23,'KAYIT LİSTESİ'!$B$4:$H$1047,5,0)),"",(VLOOKUP(B23,'KAYIT LİSTESİ'!$B$4:$H$1047,5,0)))</f>
        <v>MUHAMMET ALEMDAR</v>
      </c>
      <c r="G23" s="45" t="str">
        <f>IF(ISERROR(VLOOKUP(B23,'KAYIT LİSTESİ'!$B$4:$H$1047,6,0)),"",(VLOOKUP(B23,'KAYIT LİSTESİ'!$B$4:$H$1047,6,0)))</f>
        <v>İZMİR-OLİMPİK GÖRME ENGELLİLER GENÇLİK SPOR KULÜBÜ</v>
      </c>
      <c r="H23" s="246" t="s">
        <v>869</v>
      </c>
      <c r="I23" s="26"/>
      <c r="J23" s="23"/>
      <c r="K23" s="24">
        <v>8</v>
      </c>
      <c r="L23" s="25" t="s">
        <v>717</v>
      </c>
      <c r="M23" s="26" t="str">
        <f>IF(ISERROR(VLOOKUP(L23,'KAYIT LİSTESİ'!$B$4:$H$1047,2,0)),"",(VLOOKUP(L23,'KAYIT LİSTESİ'!$B$4:$H$1047,2,0)))</f>
        <v/>
      </c>
      <c r="N23" s="27" t="str">
        <f>IF(ISERROR(VLOOKUP(L23,'KAYIT LİSTESİ'!$B$4:$H$1047,4,0)),"",(VLOOKUP(L23,'KAYIT LİSTESİ'!$B$4:$H$1047,4,0)))</f>
        <v/>
      </c>
      <c r="O23" s="27" t="str">
        <f>IF(ISERROR(VLOOKUP(L23,'KAYIT LİSTESİ'!$B$4:$N$10047,13,0)),"",(VLOOKUP(L23,'KAYIT LİSTESİ'!$B$4:$N$10047,13,0)))</f>
        <v/>
      </c>
      <c r="P23" s="45" t="str">
        <f>IF(ISERROR(VLOOKUP(L23,'KAYIT LİSTESİ'!$B$4:$H$1047,5,0)),"",(VLOOKUP(L23,'KAYIT LİSTESİ'!$B$4:$H$1047,5,0)))</f>
        <v/>
      </c>
      <c r="Q23" s="45" t="str">
        <f>IF(ISERROR(VLOOKUP(L23,'KAYIT LİSTESİ'!$B$4:$H$1047,6,0)),"",(VLOOKUP(L23,'KAYIT LİSTESİ'!$B$4:$H$1047,6,0)))</f>
        <v/>
      </c>
      <c r="R23" s="246"/>
      <c r="S23" s="26"/>
    </row>
    <row r="24" spans="1:19" s="20" customFormat="1" ht="36" customHeight="1" x14ac:dyDescent="0.2">
      <c r="A24" s="272" t="s">
        <v>42</v>
      </c>
      <c r="B24" s="273"/>
      <c r="C24" s="273"/>
      <c r="D24" s="273"/>
      <c r="E24" s="273"/>
      <c r="F24" s="294" t="s">
        <v>371</v>
      </c>
      <c r="G24" s="390"/>
      <c r="H24" s="390"/>
      <c r="I24" s="391"/>
      <c r="J24" s="23"/>
      <c r="K24" s="272" t="s">
        <v>643</v>
      </c>
      <c r="L24" s="273"/>
      <c r="M24" s="273"/>
      <c r="N24" s="273"/>
      <c r="O24" s="273"/>
      <c r="P24" s="294" t="s">
        <v>371</v>
      </c>
      <c r="Q24" s="390"/>
      <c r="R24" s="390"/>
      <c r="S24" s="391"/>
    </row>
    <row r="25" spans="1:19" s="20" customFormat="1" ht="36" customHeight="1" x14ac:dyDescent="0.2">
      <c r="A25" s="44" t="s">
        <v>212</v>
      </c>
      <c r="B25" s="41" t="s">
        <v>113</v>
      </c>
      <c r="C25" s="41" t="s">
        <v>112</v>
      </c>
      <c r="D25" s="42" t="s">
        <v>13</v>
      </c>
      <c r="E25" s="42" t="s">
        <v>327</v>
      </c>
      <c r="F25" s="43" t="s">
        <v>14</v>
      </c>
      <c r="G25" s="43" t="s">
        <v>45</v>
      </c>
      <c r="H25" s="41" t="s">
        <v>15</v>
      </c>
      <c r="I25" s="41" t="s">
        <v>27</v>
      </c>
      <c r="J25" s="23"/>
      <c r="K25" s="44" t="s">
        <v>212</v>
      </c>
      <c r="L25" s="41" t="s">
        <v>113</v>
      </c>
      <c r="M25" s="41" t="s">
        <v>112</v>
      </c>
      <c r="N25" s="42" t="s">
        <v>13</v>
      </c>
      <c r="O25" s="42" t="s">
        <v>327</v>
      </c>
      <c r="P25" s="43" t="s">
        <v>14</v>
      </c>
      <c r="Q25" s="43" t="s">
        <v>45</v>
      </c>
      <c r="R25" s="41" t="s">
        <v>15</v>
      </c>
      <c r="S25" s="41" t="s">
        <v>27</v>
      </c>
    </row>
    <row r="26" spans="1:19" s="20" customFormat="1" ht="36" customHeight="1" x14ac:dyDescent="0.2">
      <c r="A26" s="24">
        <v>2</v>
      </c>
      <c r="B26" s="25" t="s">
        <v>285</v>
      </c>
      <c r="C26" s="26">
        <f>IF(ISERROR(VLOOKUP(B26,'KAYIT LİSTESİ'!$B$4:$H$1047,2,0)),"",(VLOOKUP(B26,'KAYIT LİSTESİ'!$B$4:$H$1047,2,0)))</f>
        <v>176</v>
      </c>
      <c r="D26" s="27">
        <f>IF(ISERROR(VLOOKUP(B26,'KAYIT LİSTESİ'!$B$4:$H$1047,4,0)),"",(VLOOKUP(B26,'KAYIT LİSTESİ'!$B$4:$H$1047,4,0)))</f>
        <v>31517</v>
      </c>
      <c r="E26" s="27" t="str">
        <f>IF(ISERROR(VLOOKUP(B26,'KAYIT LİSTESİ'!$B$4:$N$10047,13,0)),"",(VLOOKUP(B26,'KAYIT LİSTESİ'!$B$4:$N$10047,13,0)))</f>
        <v>B2</v>
      </c>
      <c r="F26" s="45" t="str">
        <f>IF(ISERROR(VLOOKUP(B26,'KAYIT LİSTESİ'!$B$4:$H$1047,5,0)),"",(VLOOKUP(B26,'KAYIT LİSTESİ'!$B$4:$H$1047,5,0)))</f>
        <v>ARMAĞAN BAYRAKTAR</v>
      </c>
      <c r="G26" s="45" t="str">
        <f>IF(ISERROR(VLOOKUP(B26,'KAYIT LİSTESİ'!$B$4:$H$1047,6,0)),"",(VLOOKUP(B26,'KAYIT LİSTESİ'!$B$4:$H$1047,6,0)))</f>
        <v>ANKARA</v>
      </c>
      <c r="H26" s="246">
        <v>2491</v>
      </c>
      <c r="I26" s="26">
        <v>1</v>
      </c>
      <c r="J26" s="23"/>
      <c r="K26" s="24">
        <v>1</v>
      </c>
      <c r="L26" s="25" t="s">
        <v>718</v>
      </c>
      <c r="M26" s="26">
        <f>IF(ISERROR(VLOOKUP(L26,'KAYIT LİSTESİ'!$B$4:$H$1047,2,0)),"",(VLOOKUP(L26,'KAYIT LİSTESİ'!$B$4:$H$1047,2,0)))</f>
        <v>164</v>
      </c>
      <c r="N26" s="27">
        <f>IF(ISERROR(VLOOKUP(L26,'KAYIT LİSTESİ'!$B$4:$H$1047,4,0)),"",(VLOOKUP(L26,'KAYIT LİSTESİ'!$B$4:$H$1047,4,0)))</f>
        <v>34669</v>
      </c>
      <c r="O26" s="27" t="str">
        <f>IF(ISERROR(VLOOKUP(L26,'KAYIT LİSTESİ'!$B$4:$N$10047,13,0)),"",(VLOOKUP(L26,'KAYIT LİSTESİ'!$B$4:$N$10047,13,0)))</f>
        <v>B3</v>
      </c>
      <c r="P26" s="45" t="str">
        <f>IF(ISERROR(VLOOKUP(L26,'KAYIT LİSTESİ'!$B$4:$H$1047,5,0)),"",(VLOOKUP(L26,'KAYIT LİSTESİ'!$B$4:$H$1047,5,0)))</f>
        <v>MESUT MISIRCI</v>
      </c>
      <c r="Q26" s="45" t="str">
        <f>IF(ISERROR(VLOOKUP(L26,'KAYIT LİSTESİ'!$B$4:$H$1047,6,0)),"",(VLOOKUP(L26,'KAYIT LİSTESİ'!$B$4:$H$1047,6,0)))</f>
        <v>SAMSUN-SAMSUN 1919 GÖR.ENG.GENÇLİK VE SPOR KUL</v>
      </c>
      <c r="R26" s="28">
        <v>2992</v>
      </c>
      <c r="S26" s="26">
        <v>2</v>
      </c>
    </row>
    <row r="27" spans="1:19" s="20" customFormat="1" ht="36" customHeight="1" x14ac:dyDescent="0.2">
      <c r="A27" s="24">
        <v>4</v>
      </c>
      <c r="B27" s="25" t="s">
        <v>286</v>
      </c>
      <c r="C27" s="26">
        <f>IF(ISERROR(VLOOKUP(B27,'KAYIT LİSTESİ'!$B$4:$H$1047,2,0)),"",(VLOOKUP(B27,'KAYIT LİSTESİ'!$B$4:$H$1047,2,0)))</f>
        <v>181</v>
      </c>
      <c r="D27" s="27">
        <f>IF(ISERROR(VLOOKUP(B27,'KAYIT LİSTESİ'!$B$4:$H$1047,4,0)),"",(VLOOKUP(B27,'KAYIT LİSTESİ'!$B$4:$H$1047,4,0)))</f>
        <v>34335</v>
      </c>
      <c r="E27" s="27" t="str">
        <f>IF(ISERROR(VLOOKUP(B27,'KAYIT LİSTESİ'!$B$4:$N$10047,13,0)),"",(VLOOKUP(B27,'KAYIT LİSTESİ'!$B$4:$N$10047,13,0)))</f>
        <v>B2</v>
      </c>
      <c r="F27" s="45" t="str">
        <f>IF(ISERROR(VLOOKUP(B27,'KAYIT LİSTESİ'!$B$4:$H$1047,5,0)),"",(VLOOKUP(B27,'KAYIT LİSTESİ'!$B$4:$H$1047,5,0)))</f>
        <v>HÜSEYİN AYDIN</v>
      </c>
      <c r="G27" s="45" t="str">
        <f>IF(ISERROR(VLOOKUP(B27,'KAYIT LİSTESİ'!$B$4:$H$1047,6,0)),"",(VLOOKUP(B27,'KAYIT LİSTESİ'!$B$4:$H$1047,6,0)))</f>
        <v>TRABZON</v>
      </c>
      <c r="H27" s="246" t="s">
        <v>869</v>
      </c>
      <c r="I27" s="26" t="s">
        <v>870</v>
      </c>
      <c r="J27" s="23"/>
      <c r="K27" s="24">
        <v>2</v>
      </c>
      <c r="L27" s="25" t="s">
        <v>719</v>
      </c>
      <c r="M27" s="26">
        <f>IF(ISERROR(VLOOKUP(L27,'KAYIT LİSTESİ'!$B$4:$H$1047,2,0)),"",(VLOOKUP(L27,'KAYIT LİSTESİ'!$B$4:$H$1047,2,0)))</f>
        <v>35</v>
      </c>
      <c r="N27" s="27">
        <f>IF(ISERROR(VLOOKUP(L27,'KAYIT LİSTESİ'!$B$4:$H$1047,4,0)),"",(VLOOKUP(L27,'KAYIT LİSTESİ'!$B$4:$H$1047,4,0)))</f>
        <v>35676</v>
      </c>
      <c r="O27" s="27" t="str">
        <f>IF(ISERROR(VLOOKUP(L27,'KAYIT LİSTESİ'!$B$4:$N$10047,13,0)),"",(VLOOKUP(L27,'KAYIT LİSTESİ'!$B$4:$N$10047,13,0)))</f>
        <v>B3</v>
      </c>
      <c r="P27" s="45" t="str">
        <f>IF(ISERROR(VLOOKUP(L27,'KAYIT LİSTESİ'!$B$4:$H$1047,5,0)),"",(VLOOKUP(L27,'KAYIT LİSTESİ'!$B$4:$H$1047,5,0)))</f>
        <v>ÜMİT SELÇUK</v>
      </c>
      <c r="Q27" s="45" t="str">
        <f>IF(ISERROR(VLOOKUP(L27,'KAYIT LİSTESİ'!$B$4:$H$1047,6,0)),"",(VLOOKUP(L27,'KAYIT LİSTESİ'!$B$4:$H$1047,6,0)))</f>
        <v>ANKARA-OSMANLI GÖRME ENGELLİLER SPOR KULÜBÜ</v>
      </c>
      <c r="R27" s="28" t="s">
        <v>869</v>
      </c>
      <c r="S27" s="26"/>
    </row>
    <row r="28" spans="1:19" s="20" customFormat="1" ht="36" customHeight="1" x14ac:dyDescent="0.2">
      <c r="A28" s="24">
        <v>6</v>
      </c>
      <c r="B28" s="25" t="s">
        <v>287</v>
      </c>
      <c r="C28" s="26">
        <f>IF(ISERROR(VLOOKUP(B28,'KAYIT LİSTESİ'!$B$4:$H$1047,2,0)),"",(VLOOKUP(B28,'KAYIT LİSTESİ'!$B$4:$H$1047,2,0)))</f>
        <v>182</v>
      </c>
      <c r="D28" s="27">
        <f>IF(ISERROR(VLOOKUP(B28,'KAYIT LİSTESİ'!$B$4:$H$1047,4,0)),"",(VLOOKUP(B28,'KAYIT LİSTESİ'!$B$4:$H$1047,4,0)))</f>
        <v>36526</v>
      </c>
      <c r="E28" s="27" t="str">
        <f>IF(ISERROR(VLOOKUP(B28,'KAYIT LİSTESİ'!$B$4:$N$10047,13,0)),"",(VLOOKUP(B28,'KAYIT LİSTESİ'!$B$4:$N$10047,13,0)))</f>
        <v>B2</v>
      </c>
      <c r="F28" s="45" t="str">
        <f>IF(ISERROR(VLOOKUP(B28,'KAYIT LİSTESİ'!$B$4:$H$1047,5,0)),"",(VLOOKUP(B28,'KAYIT LİSTESİ'!$B$4:$H$1047,5,0)))</f>
        <v>HALİT BERKANT HACIHASAN</v>
      </c>
      <c r="G28" s="45" t="str">
        <f>IF(ISERROR(VLOOKUP(B28,'KAYIT LİSTESİ'!$B$4:$H$1047,6,0)),"",(VLOOKUP(B28,'KAYIT LİSTESİ'!$B$4:$H$1047,6,0)))</f>
        <v>TRABZON</v>
      </c>
      <c r="H28" s="246">
        <v>3065</v>
      </c>
      <c r="I28" s="26">
        <v>2</v>
      </c>
      <c r="J28" s="23"/>
      <c r="K28" s="24">
        <v>3</v>
      </c>
      <c r="L28" s="25" t="s">
        <v>720</v>
      </c>
      <c r="M28" s="26">
        <f>IF(ISERROR(VLOOKUP(L28,'KAYIT LİSTESİ'!$B$4:$H$1047,2,0)),"",(VLOOKUP(L28,'KAYIT LİSTESİ'!$B$4:$H$1047,2,0)))</f>
        <v>130</v>
      </c>
      <c r="N28" s="27">
        <f>IF(ISERROR(VLOOKUP(L28,'KAYIT LİSTESİ'!$B$4:$H$1047,4,0)),"",(VLOOKUP(L28,'KAYIT LİSTESİ'!$B$4:$H$1047,4,0)))</f>
        <v>34952</v>
      </c>
      <c r="O28" s="27" t="str">
        <f>IF(ISERROR(VLOOKUP(L28,'KAYIT LİSTESİ'!$B$4:$N$10047,13,0)),"",(VLOOKUP(L28,'KAYIT LİSTESİ'!$B$4:$N$10047,13,0)))</f>
        <v>B3</v>
      </c>
      <c r="P28" s="45" t="str">
        <f>IF(ISERROR(VLOOKUP(L28,'KAYIT LİSTESİ'!$B$4:$H$1047,5,0)),"",(VLOOKUP(L28,'KAYIT LİSTESİ'!$B$4:$H$1047,5,0)))</f>
        <v>SEBAHATTİN KES</v>
      </c>
      <c r="Q28" s="45" t="str">
        <f>IF(ISERROR(VLOOKUP(L28,'KAYIT LİSTESİ'!$B$4:$H$1047,6,0)),"",(VLOOKUP(L28,'KAYIT LİSTESİ'!$B$4:$H$1047,6,0)))</f>
        <v>KAHRAMANMARAŞ-AKÇAKOYUNLU İDMAN YURDU SPOR KULÜBÜ</v>
      </c>
      <c r="R28" s="246" t="s">
        <v>869</v>
      </c>
      <c r="S28" s="26"/>
    </row>
    <row r="29" spans="1:19" s="20" customFormat="1" ht="36" customHeight="1" x14ac:dyDescent="0.2">
      <c r="A29" s="24">
        <v>8</v>
      </c>
      <c r="B29" s="25" t="s">
        <v>288</v>
      </c>
      <c r="C29" s="26">
        <f>IF(ISERROR(VLOOKUP(B29,'KAYIT LİSTESİ'!$B$4:$H$1047,2,0)),"",(VLOOKUP(B29,'KAYIT LİSTESİ'!$B$4:$H$1047,2,0)))</f>
        <v>187</v>
      </c>
      <c r="D29" s="27">
        <f>IF(ISERROR(VLOOKUP(B29,'KAYIT LİSTESİ'!$B$4:$H$1047,4,0)),"",(VLOOKUP(B29,'KAYIT LİSTESİ'!$B$4:$H$1047,4,0)))</f>
        <v>13</v>
      </c>
      <c r="E29" s="27" t="str">
        <f>IF(ISERROR(VLOOKUP(B29,'KAYIT LİSTESİ'!$B$4:$N$10047,13,0)),"",(VLOOKUP(B29,'KAYIT LİSTESİ'!$B$4:$N$10047,13,0)))</f>
        <v>B2</v>
      </c>
      <c r="F29" s="45" t="str">
        <f>IF(ISERROR(VLOOKUP(B29,'KAYIT LİSTESİ'!$B$4:$H$1047,5,0)),"",(VLOOKUP(B29,'KAYIT LİSTESİ'!$B$4:$H$1047,5,0)))</f>
        <v>ABDULLAH SELVİ</v>
      </c>
      <c r="G29" s="45" t="str">
        <f>IF(ISERROR(VLOOKUP(B29,'KAYIT LİSTESİ'!$B$4:$H$1047,6,0)),"",(VLOOKUP(B29,'KAYIT LİSTESİ'!$B$4:$H$1047,6,0)))</f>
        <v>İSTANBUL BAKIR KÖY G.ENG..SANAT SP.KLB.</v>
      </c>
      <c r="H29" s="246">
        <v>3148</v>
      </c>
      <c r="I29" s="26">
        <v>3</v>
      </c>
      <c r="J29" s="23"/>
      <c r="K29" s="24">
        <v>4</v>
      </c>
      <c r="L29" s="25" t="s">
        <v>721</v>
      </c>
      <c r="M29" s="26">
        <f>IF(ISERROR(VLOOKUP(L29,'KAYIT LİSTESİ'!$B$4:$H$1047,2,0)),"",(VLOOKUP(L29,'KAYIT LİSTESİ'!$B$4:$H$1047,2,0)))</f>
        <v>131</v>
      </c>
      <c r="N29" s="27">
        <f>IF(ISERROR(VLOOKUP(L29,'KAYIT LİSTESİ'!$B$4:$H$1047,4,0)),"",(VLOOKUP(L29,'KAYIT LİSTESİ'!$B$4:$H$1047,4,0)))</f>
        <v>32004</v>
      </c>
      <c r="O29" s="27" t="str">
        <f>IF(ISERROR(VLOOKUP(L29,'KAYIT LİSTESİ'!$B$4:$N$10047,13,0)),"",(VLOOKUP(L29,'KAYIT LİSTESİ'!$B$4:$N$10047,13,0)))</f>
        <v>B3</v>
      </c>
      <c r="P29" s="45" t="str">
        <f>IF(ISERROR(VLOOKUP(L29,'KAYIT LİSTESİ'!$B$4:$H$1047,5,0)),"",(VLOOKUP(L29,'KAYIT LİSTESİ'!$B$4:$H$1047,5,0)))</f>
        <v>DİNÇER KURNAZ</v>
      </c>
      <c r="Q29" s="45" t="str">
        <f>IF(ISERROR(VLOOKUP(L29,'KAYIT LİSTESİ'!$B$4:$H$1047,6,0)),"",(VLOOKUP(L29,'KAYIT LİSTESİ'!$B$4:$H$1047,6,0)))</f>
        <v>KAHRAMANMARAŞ-KAHRAMANMARAŞ GENÇLİKGÜCÜ SPOR KULÜBÜ</v>
      </c>
      <c r="R29" s="246" t="s">
        <v>869</v>
      </c>
      <c r="S29" s="26"/>
    </row>
    <row r="30" spans="1:19" s="20" customFormat="1" ht="36" customHeight="1" x14ac:dyDescent="0.2">
      <c r="A30" s="272" t="s">
        <v>43</v>
      </c>
      <c r="B30" s="273"/>
      <c r="C30" s="273"/>
      <c r="D30" s="273"/>
      <c r="E30" s="273"/>
      <c r="F30" s="294" t="s">
        <v>371</v>
      </c>
      <c r="G30" s="390"/>
      <c r="H30" s="390"/>
      <c r="I30" s="391"/>
      <c r="J30" s="23"/>
      <c r="K30" s="24">
        <v>5</v>
      </c>
      <c r="L30" s="25" t="s">
        <v>722</v>
      </c>
      <c r="M30" s="26">
        <f>IF(ISERROR(VLOOKUP(L30,'KAYIT LİSTESİ'!$B$4:$H$1047,2,0)),"",(VLOOKUP(L30,'KAYIT LİSTESİ'!$B$4:$H$1047,2,0)))</f>
        <v>138</v>
      </c>
      <c r="N30" s="27">
        <f>IF(ISERROR(VLOOKUP(L30,'KAYIT LİSTESİ'!$B$4:$H$1047,4,0)),"",(VLOOKUP(L30,'KAYIT LİSTESİ'!$B$4:$H$1047,4,0)))</f>
        <v>36745</v>
      </c>
      <c r="O30" s="27" t="str">
        <f>IF(ISERROR(VLOOKUP(L30,'KAYIT LİSTESİ'!$B$4:$N$10047,13,0)),"",(VLOOKUP(L30,'KAYIT LİSTESİ'!$B$4:$N$10047,13,0)))</f>
        <v>B3</v>
      </c>
      <c r="P30" s="45" t="str">
        <f>IF(ISERROR(VLOOKUP(L30,'KAYIT LİSTESİ'!$B$4:$H$1047,5,0)),"",(VLOOKUP(L30,'KAYIT LİSTESİ'!$B$4:$H$1047,5,0)))</f>
        <v>ENES KARADUMAN</v>
      </c>
      <c r="Q30" s="45" t="str">
        <f>IF(ISERROR(VLOOKUP(L30,'KAYIT LİSTESİ'!$B$4:$H$1047,6,0)),"",(VLOOKUP(L30,'KAYIT LİSTESİ'!$B$4:$H$1047,6,0)))</f>
        <v>KAYSERİ-KAYSERİ GÖRME ENGELLİLER SPOR KULÜBÜ</v>
      </c>
      <c r="R30" s="246">
        <v>3297</v>
      </c>
      <c r="S30" s="26">
        <v>4</v>
      </c>
    </row>
    <row r="31" spans="1:19" s="20" customFormat="1" ht="36" customHeight="1" x14ac:dyDescent="0.2">
      <c r="A31" s="44" t="s">
        <v>212</v>
      </c>
      <c r="B31" s="41" t="s">
        <v>113</v>
      </c>
      <c r="C31" s="41" t="s">
        <v>112</v>
      </c>
      <c r="D31" s="42" t="s">
        <v>13</v>
      </c>
      <c r="E31" s="42" t="s">
        <v>327</v>
      </c>
      <c r="F31" s="43" t="s">
        <v>14</v>
      </c>
      <c r="G31" s="43" t="s">
        <v>45</v>
      </c>
      <c r="H31" s="41" t="s">
        <v>15</v>
      </c>
      <c r="I31" s="41" t="s">
        <v>27</v>
      </c>
      <c r="J31" s="23"/>
      <c r="K31" s="24">
        <v>6</v>
      </c>
      <c r="L31" s="25" t="s">
        <v>723</v>
      </c>
      <c r="M31" s="26">
        <f>IF(ISERROR(VLOOKUP(L31,'KAYIT LİSTESİ'!$B$4:$H$1047,2,0)),"",(VLOOKUP(L31,'KAYIT LİSTESİ'!$B$4:$H$1047,2,0)))</f>
        <v>173</v>
      </c>
      <c r="N31" s="27">
        <f>IF(ISERROR(VLOOKUP(L31,'KAYIT LİSTESİ'!$B$4:$H$1047,4,0)),"",(VLOOKUP(L31,'KAYIT LİSTESİ'!$B$4:$H$1047,4,0)))</f>
        <v>33501</v>
      </c>
      <c r="O31" s="27" t="str">
        <f>IF(ISERROR(VLOOKUP(L31,'KAYIT LİSTESİ'!$B$4:$N$10047,13,0)),"",(VLOOKUP(L31,'KAYIT LİSTESİ'!$B$4:$N$10047,13,0)))</f>
        <v>B3</v>
      </c>
      <c r="P31" s="45" t="str">
        <f>IF(ISERROR(VLOOKUP(L31,'KAYIT LİSTESİ'!$B$4:$H$1047,5,0)),"",(VLOOKUP(L31,'KAYIT LİSTESİ'!$B$4:$H$1047,5,0)))</f>
        <v>HAKAN ÇİRA</v>
      </c>
      <c r="Q31" s="45" t="str">
        <f>IF(ISERROR(VLOOKUP(L31,'KAYIT LİSTESİ'!$B$4:$H$1047,6,0)),"",(VLOOKUP(L31,'KAYIT LİSTESİ'!$B$4:$H$1047,6,0)))</f>
        <v>TRABZON-TRABZON GÖR.ENG.SAN.SPOR KUL.DER</v>
      </c>
      <c r="R31" s="28">
        <v>2391</v>
      </c>
      <c r="S31" s="26">
        <v>1</v>
      </c>
    </row>
    <row r="32" spans="1:19" s="20" customFormat="1" ht="36" customHeight="1" x14ac:dyDescent="0.2">
      <c r="A32" s="24">
        <v>2</v>
      </c>
      <c r="B32" s="25" t="s">
        <v>289</v>
      </c>
      <c r="C32" s="26">
        <f>IF(ISERROR(VLOOKUP(B32,'KAYIT LİSTESİ'!$B$4:$H$1047,2,0)),"",(VLOOKUP(B32,'KAYIT LİSTESİ'!$B$4:$H$1047,2,0)))</f>
        <v>189</v>
      </c>
      <c r="D32" s="27">
        <f>IF(ISERROR(VLOOKUP(B32,'KAYIT LİSTESİ'!$B$4:$H$1047,4,0)),"",(VLOOKUP(B32,'KAYIT LİSTESİ'!$B$4:$H$1047,4,0)))</f>
        <v>23703</v>
      </c>
      <c r="E32" s="27" t="str">
        <f>IF(ISERROR(VLOOKUP(B32,'KAYIT LİSTESİ'!$B$4:$N$10047,13,0)),"",(VLOOKUP(B32,'KAYIT LİSTESİ'!$B$4:$N$10047,13,0)))</f>
        <v>B2</v>
      </c>
      <c r="F32" s="45" t="str">
        <f>IF(ISERROR(VLOOKUP(B32,'KAYIT LİSTESİ'!$B$4:$H$1047,5,0)),"",(VLOOKUP(B32,'KAYIT LİSTESİ'!$B$4:$H$1047,5,0)))</f>
        <v>H.MURAT TOSUN</v>
      </c>
      <c r="G32" s="45" t="str">
        <f>IF(ISERROR(VLOOKUP(B32,'KAYIT LİSTESİ'!$B$4:$H$1047,6,0)),"",(VLOOKUP(B32,'KAYIT LİSTESİ'!$B$4:$H$1047,6,0)))</f>
        <v>BAŞKENT G.ENG.SP.KLB.</v>
      </c>
      <c r="H32" s="28">
        <v>4338</v>
      </c>
      <c r="I32" s="26">
        <v>4</v>
      </c>
      <c r="J32" s="23"/>
      <c r="K32" s="24">
        <v>7</v>
      </c>
      <c r="L32" s="25" t="s">
        <v>724</v>
      </c>
      <c r="M32" s="26">
        <f>IF(ISERROR(VLOOKUP(L32,'KAYIT LİSTESİ'!$B$4:$H$1047,2,0)),"",(VLOOKUP(L32,'KAYIT LİSTESİ'!$B$4:$H$1047,2,0)))</f>
        <v>5</v>
      </c>
      <c r="N32" s="27">
        <f>IF(ISERROR(VLOOKUP(L32,'KAYIT LİSTESİ'!$B$4:$H$1047,4,0)),"",(VLOOKUP(L32,'KAYIT LİSTESİ'!$B$4:$H$1047,4,0)))</f>
        <v>34641</v>
      </c>
      <c r="O32" s="27" t="str">
        <f>IF(ISERROR(VLOOKUP(L32,'KAYIT LİSTESİ'!$B$4:$N$10047,13,0)),"",(VLOOKUP(L32,'KAYIT LİSTESİ'!$B$4:$N$10047,13,0)))</f>
        <v>B3</v>
      </c>
      <c r="P32" s="45" t="str">
        <f>IF(ISERROR(VLOOKUP(L32,'KAYIT LİSTESİ'!$B$4:$H$1047,5,0)),"",(VLOOKUP(L32,'KAYIT LİSTESİ'!$B$4:$H$1047,5,0)))</f>
        <v>YUNUS EMRE ÇETİN</v>
      </c>
      <c r="Q32" s="45" t="str">
        <f>IF(ISERROR(VLOOKUP(L32,'KAYIT LİSTESİ'!$B$4:$H$1047,6,0)),"",(VLOOKUP(L32,'KAYIT LİSTESİ'!$B$4:$H$1047,6,0)))</f>
        <v>ADANA-ADANA GÖR.EN.SPOR KUL.DER</v>
      </c>
      <c r="R32" s="28">
        <v>2683</v>
      </c>
      <c r="S32" s="26">
        <v>3</v>
      </c>
    </row>
    <row r="33" spans="1:19" s="20" customFormat="1" ht="36" customHeight="1" x14ac:dyDescent="0.2">
      <c r="A33" s="24">
        <v>4</v>
      </c>
      <c r="B33" s="25" t="s">
        <v>290</v>
      </c>
      <c r="C33" s="26">
        <f>IF(ISERROR(VLOOKUP(B33,'KAYIT LİSTESİ'!$B$4:$H$1047,2,0)),"",(VLOOKUP(B33,'KAYIT LİSTESİ'!$B$4:$H$1047,2,0)))</f>
        <v>68</v>
      </c>
      <c r="D33" s="27">
        <f>IF(ISERROR(VLOOKUP(B33,'KAYIT LİSTESİ'!$B$4:$H$1047,4,0)),"",(VLOOKUP(B33,'KAYIT LİSTESİ'!$B$4:$H$1047,4,0)))</f>
        <v>33918</v>
      </c>
      <c r="E33" s="27" t="str">
        <f>IF(ISERROR(VLOOKUP(B33,'KAYIT LİSTESİ'!$B$4:$N$10047,13,0)),"",(VLOOKUP(B33,'KAYIT LİSTESİ'!$B$4:$N$10047,13,0)))</f>
        <v>B2</v>
      </c>
      <c r="F33" s="45" t="str">
        <f>IF(ISERROR(VLOOKUP(B33,'KAYIT LİSTESİ'!$B$4:$H$1047,5,0)),"",(VLOOKUP(B33,'KAYIT LİSTESİ'!$B$4:$H$1047,5,0)))</f>
        <v>İBRAHİM YILDIZ</v>
      </c>
      <c r="G33" s="45" t="str">
        <f>IF(ISERROR(VLOOKUP(B33,'KAYIT LİSTESİ'!$B$4:$H$1047,6,0)),"",(VLOOKUP(B33,'KAYIT LİSTESİ'!$B$4:$H$1047,6,0)))</f>
        <v>BURSA-NİLÜFER BELEDİYESİ GÖRME ENGELLİLER SPOR KULÜBÜ</v>
      </c>
      <c r="H33" s="246">
        <v>2498</v>
      </c>
      <c r="I33" s="26">
        <v>1</v>
      </c>
      <c r="J33" s="23"/>
      <c r="K33" s="24">
        <v>8</v>
      </c>
      <c r="L33" s="25" t="s">
        <v>725</v>
      </c>
      <c r="M33" s="26" t="str">
        <f>IF(ISERROR(VLOOKUP(L33,'KAYIT LİSTESİ'!$B$4:$H$1047,2,0)),"",(VLOOKUP(L33,'KAYIT LİSTESİ'!$B$4:$H$1047,2,0)))</f>
        <v/>
      </c>
      <c r="N33" s="27" t="str">
        <f>IF(ISERROR(VLOOKUP(L33,'KAYIT LİSTESİ'!$B$4:$H$1047,4,0)),"",(VLOOKUP(L33,'KAYIT LİSTESİ'!$B$4:$H$1047,4,0)))</f>
        <v/>
      </c>
      <c r="O33" s="27" t="str">
        <f>IF(ISERROR(VLOOKUP(L33,'KAYIT LİSTESİ'!$B$4:$N$10047,13,0)),"",(VLOOKUP(L33,'KAYIT LİSTESİ'!$B$4:$N$10047,13,0)))</f>
        <v/>
      </c>
      <c r="P33" s="45" t="str">
        <f>IF(ISERROR(VLOOKUP(L33,'KAYIT LİSTESİ'!$B$4:$H$1047,5,0)),"",(VLOOKUP(L33,'KAYIT LİSTESİ'!$B$4:$H$1047,5,0)))</f>
        <v/>
      </c>
      <c r="Q33" s="45" t="str">
        <f>IF(ISERROR(VLOOKUP(L33,'KAYIT LİSTESİ'!$B$4:$H$1047,6,0)),"",(VLOOKUP(L33,'KAYIT LİSTESİ'!$B$4:$H$1047,6,0)))</f>
        <v/>
      </c>
      <c r="R33" s="28"/>
      <c r="S33" s="26"/>
    </row>
    <row r="34" spans="1:19" s="20" customFormat="1" ht="36" customHeight="1" x14ac:dyDescent="0.2">
      <c r="A34" s="24">
        <v>6</v>
      </c>
      <c r="B34" s="25" t="s">
        <v>291</v>
      </c>
      <c r="C34" s="26">
        <f>IF(ISERROR(VLOOKUP(B34,'KAYIT LİSTESİ'!$B$4:$H$1047,2,0)),"",(VLOOKUP(B34,'KAYIT LİSTESİ'!$B$4:$H$1047,2,0)))</f>
        <v>75</v>
      </c>
      <c r="D34" s="27"/>
      <c r="E34" s="27" t="str">
        <f>IF(ISERROR(VLOOKUP(B34,'KAYIT LİSTESİ'!$B$4:$N$10047,13,0)),"",(VLOOKUP(B34,'KAYIT LİSTESİ'!$B$4:$N$10047,13,0)))</f>
        <v>B2</v>
      </c>
      <c r="F34" s="45" t="str">
        <f>IF(ISERROR(VLOOKUP(B34,'KAYIT LİSTESİ'!$B$4:$H$1047,5,0)),"",(VLOOKUP(B34,'KAYIT LİSTESİ'!$B$4:$H$1047,5,0)))</f>
        <v>MUHAMMET KÖSE</v>
      </c>
      <c r="G34" s="45"/>
      <c r="H34" s="246">
        <v>2940</v>
      </c>
      <c r="I34" s="26">
        <v>2</v>
      </c>
      <c r="J34" s="23"/>
      <c r="K34" s="272" t="s">
        <v>644</v>
      </c>
      <c r="L34" s="273"/>
      <c r="M34" s="273"/>
      <c r="N34" s="273"/>
      <c r="O34" s="273"/>
      <c r="P34" s="294" t="s">
        <v>371</v>
      </c>
      <c r="Q34" s="390"/>
      <c r="R34" s="390"/>
      <c r="S34" s="391"/>
    </row>
    <row r="35" spans="1:19" s="20" customFormat="1" ht="36" customHeight="1" x14ac:dyDescent="0.2">
      <c r="A35" s="24">
        <v>8</v>
      </c>
      <c r="B35" s="25" t="s">
        <v>292</v>
      </c>
      <c r="C35" s="26">
        <f>IF(ISERROR(VLOOKUP(B35,'KAYIT LİSTESİ'!$B$4:$H$1047,2,0)),"",(VLOOKUP(B35,'KAYIT LİSTESİ'!$B$4:$H$1047,2,0)))</f>
        <v>99</v>
      </c>
      <c r="D35" s="27">
        <f>IF(ISERROR(VLOOKUP(B35,'KAYIT LİSTESİ'!$B$4:$H$1047,4,0)),"",(VLOOKUP(B35,'KAYIT LİSTESİ'!$B$4:$H$1047,4,0)))</f>
        <v>36617</v>
      </c>
      <c r="E35" s="27" t="str">
        <f>IF(ISERROR(VLOOKUP(B35,'KAYIT LİSTESİ'!$B$4:$N$10047,13,0)),"",(VLOOKUP(B35,'KAYIT LİSTESİ'!$B$4:$N$10047,13,0)))</f>
        <v>B2</v>
      </c>
      <c r="F35" s="45" t="str">
        <f>IF(ISERROR(VLOOKUP(B35,'KAYIT LİSTESİ'!$B$4:$H$1047,5,0)),"",(VLOOKUP(B35,'KAYIT LİSTESİ'!$B$4:$H$1047,5,0)))</f>
        <v>RIDVAN TANHAN</v>
      </c>
      <c r="G35" s="45" t="str">
        <f>IF(ISERROR(VLOOKUP(B35,'KAYIT LİSTESİ'!$B$4:$H$1047,6,0)),"",(VLOOKUP(B35,'KAYIT LİSTESİ'!$B$4:$H$1047,6,0)))</f>
        <v>DİYARBAKIR-DİYARBAKIR GÖR.SPOR KULUBÜ</v>
      </c>
      <c r="H35" s="246">
        <v>3235</v>
      </c>
      <c r="I35" s="26">
        <v>3</v>
      </c>
      <c r="J35" s="23"/>
      <c r="K35" s="44" t="s">
        <v>212</v>
      </c>
      <c r="L35" s="41" t="s">
        <v>113</v>
      </c>
      <c r="M35" s="41" t="s">
        <v>112</v>
      </c>
      <c r="N35" s="42" t="s">
        <v>13</v>
      </c>
      <c r="O35" s="42" t="s">
        <v>327</v>
      </c>
      <c r="P35" s="43" t="s">
        <v>14</v>
      </c>
      <c r="Q35" s="43" t="s">
        <v>45</v>
      </c>
      <c r="R35" s="41" t="s">
        <v>15</v>
      </c>
      <c r="S35" s="41" t="s">
        <v>27</v>
      </c>
    </row>
    <row r="36" spans="1:19" s="20" customFormat="1" ht="36" customHeight="1" x14ac:dyDescent="0.2">
      <c r="A36" s="272" t="s">
        <v>44</v>
      </c>
      <c r="B36" s="273"/>
      <c r="C36" s="273"/>
      <c r="D36" s="273"/>
      <c r="E36" s="273"/>
      <c r="F36" s="294" t="s">
        <v>371</v>
      </c>
      <c r="G36" s="390"/>
      <c r="H36" s="390"/>
      <c r="I36" s="391"/>
      <c r="J36" s="23"/>
      <c r="K36" s="24">
        <v>1</v>
      </c>
      <c r="L36" s="25" t="s">
        <v>726</v>
      </c>
      <c r="M36" s="26">
        <f>IF(ISERROR(VLOOKUP(L36,'KAYIT LİSTESİ'!$B$4:$H$1047,2,0)),"",(VLOOKUP(L36,'KAYIT LİSTESİ'!$B$4:$H$1047,2,0)))</f>
        <v>47</v>
      </c>
      <c r="N36" s="27">
        <f>IF(ISERROR(VLOOKUP(L36,'KAYIT LİSTESİ'!$B$4:$H$1047,4,0)),"",(VLOOKUP(L36,'KAYIT LİSTESİ'!$B$4:$H$1047,4,0)))</f>
        <v>35316</v>
      </c>
      <c r="O36" s="27" t="str">
        <f>IF(ISERROR(VLOOKUP(L36,'KAYIT LİSTESİ'!$B$4:$N$10047,13,0)),"",(VLOOKUP(L36,'KAYIT LİSTESİ'!$B$4:$N$10047,13,0)))</f>
        <v>B3</v>
      </c>
      <c r="P36" s="45" t="str">
        <f>IF(ISERROR(VLOOKUP(L36,'KAYIT LİSTESİ'!$B$4:$H$1047,5,0)),"",(VLOOKUP(L36,'KAYIT LİSTESİ'!$B$4:$H$1047,5,0)))</f>
        <v>MASUM ÖZDEMİR</v>
      </c>
      <c r="Q36" s="45" t="str">
        <f>IF(ISERROR(VLOOKUP(L36,'KAYIT LİSTESİ'!$B$4:$H$1047,6,0)),"",(VLOOKUP(L36,'KAYIT LİSTESİ'!$B$4:$H$1047,6,0)))</f>
        <v>ANTALYA-ANTALYA GÖRME ENG. SPOR KULUBÜ</v>
      </c>
      <c r="R36" s="28">
        <v>2905</v>
      </c>
      <c r="S36" s="26"/>
    </row>
    <row r="37" spans="1:19" s="20" customFormat="1" ht="36" customHeight="1" x14ac:dyDescent="0.2">
      <c r="A37" s="44" t="s">
        <v>212</v>
      </c>
      <c r="B37" s="41" t="s">
        <v>113</v>
      </c>
      <c r="C37" s="41" t="s">
        <v>112</v>
      </c>
      <c r="D37" s="42" t="s">
        <v>13</v>
      </c>
      <c r="E37" s="42" t="s">
        <v>327</v>
      </c>
      <c r="F37" s="43" t="s">
        <v>14</v>
      </c>
      <c r="G37" s="43" t="s">
        <v>45</v>
      </c>
      <c r="H37" s="41" t="s">
        <v>15</v>
      </c>
      <c r="I37" s="41" t="s">
        <v>27</v>
      </c>
      <c r="J37" s="23"/>
      <c r="K37" s="24">
        <v>2</v>
      </c>
      <c r="L37" s="25" t="s">
        <v>727</v>
      </c>
      <c r="M37" s="26">
        <f>IF(ISERROR(VLOOKUP(L37,'KAYIT LİSTESİ'!$B$4:$H$1047,2,0)),"",(VLOOKUP(L37,'KAYIT LİSTESİ'!$B$4:$H$1047,2,0)))</f>
        <v>70</v>
      </c>
      <c r="N37" s="27">
        <f>IF(ISERROR(VLOOKUP(L37,'KAYIT LİSTESİ'!$B$4:$H$1047,4,0)),"",(VLOOKUP(L37,'KAYIT LİSTESİ'!$B$4:$H$1047,4,0)))</f>
        <v>30965</v>
      </c>
      <c r="O37" s="27" t="str">
        <f>IF(ISERROR(VLOOKUP(L37,'KAYIT LİSTESİ'!$B$4:$N$10047,13,0)),"",(VLOOKUP(L37,'KAYIT LİSTESİ'!$B$4:$N$10047,13,0)))</f>
        <v>B3</v>
      </c>
      <c r="P37" s="45" t="str">
        <f>IF(ISERROR(VLOOKUP(L37,'KAYIT LİSTESİ'!$B$4:$H$1047,5,0)),"",(VLOOKUP(L37,'KAYIT LİSTESİ'!$B$4:$H$1047,5,0)))</f>
        <v>MUSTAFA KÜÇÜK</v>
      </c>
      <c r="Q37" s="45" t="str">
        <f>IF(ISERROR(VLOOKUP(L37,'KAYIT LİSTESİ'!$B$4:$H$1047,6,0)),"",(VLOOKUP(L37,'KAYIT LİSTESİ'!$B$4:$H$1047,6,0)))</f>
        <v>BURSA-NİLÜFER BELEDİYESİ GÖRME ENGELLİLER SPOR KULÜBÜ</v>
      </c>
      <c r="R37" s="28">
        <v>2436</v>
      </c>
      <c r="S37" s="26"/>
    </row>
    <row r="38" spans="1:19" s="20" customFormat="1" ht="36" customHeight="1" x14ac:dyDescent="0.2">
      <c r="A38" s="24">
        <v>2</v>
      </c>
      <c r="B38" s="25" t="s">
        <v>293</v>
      </c>
      <c r="C38" s="26">
        <f>IF(ISERROR(VLOOKUP(B38,'KAYIT LİSTESİ'!$B$4:$H$1047,2,0)),"",(VLOOKUP(B38,'KAYIT LİSTESİ'!$B$4:$H$1047,2,0)))</f>
        <v>134</v>
      </c>
      <c r="D38" s="27">
        <f>IF(ISERROR(VLOOKUP(B38,'KAYIT LİSTESİ'!$B$4:$H$1047,4,0)),"",(VLOOKUP(B38,'KAYIT LİSTESİ'!$B$4:$H$1047,4,0)))</f>
        <v>27093</v>
      </c>
      <c r="E38" s="27" t="str">
        <f>IF(ISERROR(VLOOKUP(B38,'KAYIT LİSTESİ'!$B$4:$N$10047,13,0)),"",(VLOOKUP(B38,'KAYIT LİSTESİ'!$B$4:$N$10047,13,0)))</f>
        <v>B2</v>
      </c>
      <c r="F38" s="45" t="str">
        <f>IF(ISERROR(VLOOKUP(B38,'KAYIT LİSTESİ'!$B$4:$H$1047,5,0)),"",(VLOOKUP(B38,'KAYIT LİSTESİ'!$B$4:$H$1047,5,0)))</f>
        <v>ERGÜN POYRAZ</v>
      </c>
      <c r="G38" s="45" t="str">
        <f>IF(ISERROR(VLOOKUP(B38,'KAYIT LİSTESİ'!$B$4:$H$1047,6,0)),"",(VLOOKUP(B38,'KAYIT LİSTESİ'!$B$4:$H$1047,6,0)))</f>
        <v>KAYSERİ-KAYSERİ GENÇ GÖRME ENGELLİLER SPOR KULÜBÜ</v>
      </c>
      <c r="H38" s="246">
        <v>4268</v>
      </c>
      <c r="I38" s="26">
        <v>4</v>
      </c>
      <c r="J38" s="23"/>
      <c r="K38" s="24">
        <v>3</v>
      </c>
      <c r="L38" s="25" t="s">
        <v>728</v>
      </c>
      <c r="M38" s="26">
        <f>IF(ISERROR(VLOOKUP(L38,'KAYIT LİSTESİ'!$B$4:$H$1047,2,0)),"",(VLOOKUP(L38,'KAYIT LİSTESİ'!$B$4:$H$1047,2,0)))</f>
        <v>103</v>
      </c>
      <c r="N38" s="27">
        <f>IF(ISERROR(VLOOKUP(L38,'KAYIT LİSTESİ'!$B$4:$H$1047,4,0)),"",(VLOOKUP(L38,'KAYIT LİSTESİ'!$B$4:$H$1047,4,0)))</f>
        <v>34900</v>
      </c>
      <c r="O38" s="27" t="str">
        <f>IF(ISERROR(VLOOKUP(L38,'KAYIT LİSTESİ'!$B$4:$N$10047,13,0)),"",(VLOOKUP(L38,'KAYIT LİSTESİ'!$B$4:$N$10047,13,0)))</f>
        <v>B3</v>
      </c>
      <c r="P38" s="45" t="str">
        <f>IF(ISERROR(VLOOKUP(L38,'KAYIT LİSTESİ'!$B$4:$H$1047,5,0)),"",(VLOOKUP(L38,'KAYIT LİSTESİ'!$B$4:$H$1047,5,0)))</f>
        <v>ARSLAN GÖKOĞLAN</v>
      </c>
      <c r="Q38" s="45" t="str">
        <f>IF(ISERROR(VLOOKUP(L38,'KAYIT LİSTESİ'!$B$4:$H$1047,6,0)),"",(VLOOKUP(L38,'KAYIT LİSTESİ'!$B$4:$H$1047,6,0)))</f>
        <v>ERZURUM-YAKUTİYE ENG.SPOR KUL.</v>
      </c>
      <c r="R38" s="246">
        <v>3117</v>
      </c>
      <c r="S38" s="26"/>
    </row>
    <row r="39" spans="1:19" s="20" customFormat="1" ht="36" customHeight="1" x14ac:dyDescent="0.2">
      <c r="A39" s="24">
        <v>4</v>
      </c>
      <c r="B39" s="25" t="s">
        <v>294</v>
      </c>
      <c r="C39" s="26">
        <f>IF(ISERROR(VLOOKUP(B39,'KAYIT LİSTESİ'!$B$4:$H$1047,2,0)),"",(VLOOKUP(B39,'KAYIT LİSTESİ'!$B$4:$H$1047,2,0)))</f>
        <v>135</v>
      </c>
      <c r="D39" s="27">
        <f>IF(ISERROR(VLOOKUP(B39,'KAYIT LİSTESİ'!$B$4:$H$1047,4,0)),"",(VLOOKUP(B39,'KAYIT LİSTESİ'!$B$4:$H$1047,4,0)))</f>
        <v>36872</v>
      </c>
      <c r="E39" s="27" t="str">
        <f>IF(ISERROR(VLOOKUP(B39,'KAYIT LİSTESİ'!$B$4:$N$10047,13,0)),"",(VLOOKUP(B39,'KAYIT LİSTESİ'!$B$4:$N$10047,13,0)))</f>
        <v>B2</v>
      </c>
      <c r="F39" s="45" t="str">
        <f>IF(ISERROR(VLOOKUP(B39,'KAYIT LİSTESİ'!$B$4:$H$1047,5,0)),"",(VLOOKUP(B39,'KAYIT LİSTESİ'!$B$4:$H$1047,5,0)))</f>
        <v>MUHAMMED MUSTAFA GELİN</v>
      </c>
      <c r="G39" s="45" t="str">
        <f>IF(ISERROR(VLOOKUP(B39,'KAYIT LİSTESİ'!$B$4:$H$1047,6,0)),"",(VLOOKUP(B39,'KAYIT LİSTESİ'!$B$4:$H$1047,6,0)))</f>
        <v>KAYSERİ-KAYSERİ GENÇ GÖRME ENGELLİLER SPOR KULÜBÜ</v>
      </c>
      <c r="H39" s="246">
        <v>4104</v>
      </c>
      <c r="I39" s="26">
        <v>2</v>
      </c>
      <c r="J39" s="23"/>
      <c r="K39" s="24">
        <v>4</v>
      </c>
      <c r="L39" s="25" t="s">
        <v>729</v>
      </c>
      <c r="M39" s="26">
        <f>IF(ISERROR(VLOOKUP(L39,'KAYIT LİSTESİ'!$B$4:$H$1047,2,0)),"",(VLOOKUP(L39,'KAYIT LİSTESİ'!$B$4:$H$1047,2,0)))</f>
        <v>104</v>
      </c>
      <c r="N39" s="27">
        <f>IF(ISERROR(VLOOKUP(L39,'KAYIT LİSTESİ'!$B$4:$H$1047,4,0)),"",(VLOOKUP(L39,'KAYIT LİSTESİ'!$B$4:$H$1047,4,0)))</f>
        <v>35195</v>
      </c>
      <c r="O39" s="27" t="str">
        <f>IF(ISERROR(VLOOKUP(L39,'KAYIT LİSTESİ'!$B$4:$N$10047,13,0)),"",(VLOOKUP(L39,'KAYIT LİSTESİ'!$B$4:$N$10047,13,0)))</f>
        <v>B3</v>
      </c>
      <c r="P39" s="45" t="str">
        <f>IF(ISERROR(VLOOKUP(L39,'KAYIT LİSTESİ'!$B$4:$H$1047,5,0)),"",(VLOOKUP(L39,'KAYIT LİSTESİ'!$B$4:$H$1047,5,0)))</f>
        <v>FATİH YILDIZ</v>
      </c>
      <c r="Q39" s="45" t="str">
        <f>IF(ISERROR(VLOOKUP(L39,'KAYIT LİSTESİ'!$B$4:$H$1047,6,0)),"",(VLOOKUP(L39,'KAYIT LİSTESİ'!$B$4:$H$1047,6,0)))</f>
        <v>ERZURUM-YAKUTİYE ENG.SPOR KUL.</v>
      </c>
      <c r="R39" s="246">
        <v>2746</v>
      </c>
      <c r="S39" s="26"/>
    </row>
    <row r="40" spans="1:19" s="20" customFormat="1" ht="36" customHeight="1" x14ac:dyDescent="0.2">
      <c r="A40" s="24">
        <v>6</v>
      </c>
      <c r="B40" s="25" t="s">
        <v>295</v>
      </c>
      <c r="C40" s="26">
        <f>IF(ISERROR(VLOOKUP(B40,'KAYIT LİSTESİ'!$B$4:$H$1047,2,0)),"",(VLOOKUP(B40,'KAYIT LİSTESİ'!$B$4:$H$1047,2,0)))</f>
        <v>163</v>
      </c>
      <c r="D40" s="27">
        <f>IF(ISERROR(VLOOKUP(B40,'KAYIT LİSTESİ'!$B$4:$H$1047,4,0)),"",(VLOOKUP(B40,'KAYIT LİSTESİ'!$B$4:$H$1047,4,0)))</f>
        <v>27378</v>
      </c>
      <c r="E40" s="27" t="str">
        <f>IF(ISERROR(VLOOKUP(B40,'KAYIT LİSTESİ'!$B$4:$N$10047,13,0)),"",(VLOOKUP(B40,'KAYIT LİSTESİ'!$B$4:$N$10047,13,0)))</f>
        <v>B2</v>
      </c>
      <c r="F40" s="45" t="str">
        <f>IF(ISERROR(VLOOKUP(B40,'KAYIT LİSTESİ'!$B$4:$H$1047,5,0)),"",(VLOOKUP(B40,'KAYIT LİSTESİ'!$B$4:$H$1047,5,0)))</f>
        <v>hacı mehmet bayraktaroğlu</v>
      </c>
      <c r="G40" s="45" t="str">
        <f>IF(ISERROR(VLOOKUP(B40,'KAYIT LİSTESİ'!$B$4:$H$1047,6,0)),"",(VLOOKUP(B40,'KAYIT LİSTESİ'!$B$4:$H$1047,6,0)))</f>
        <v>SAMSUN-SAMSUN 19 G. ENG.SPOR KUL.</v>
      </c>
      <c r="H40" s="246">
        <v>4196</v>
      </c>
      <c r="I40" s="26">
        <v>3</v>
      </c>
      <c r="J40" s="23"/>
      <c r="K40" s="24">
        <v>5</v>
      </c>
      <c r="L40" s="25" t="s">
        <v>730</v>
      </c>
      <c r="M40" s="26">
        <f>IF(ISERROR(VLOOKUP(L40,'KAYIT LİSTESİ'!$B$4:$H$1047,2,0)),"",(VLOOKUP(L40,'KAYIT LİSTESİ'!$B$4:$H$1047,2,0)))</f>
        <v>114</v>
      </c>
      <c r="N40" s="27">
        <f>IF(ISERROR(VLOOKUP(L40,'KAYIT LİSTESİ'!$B$4:$H$1047,4,0)),"",(VLOOKUP(L40,'KAYIT LİSTESİ'!$B$4:$H$1047,4,0)))</f>
        <v>35674</v>
      </c>
      <c r="O40" s="27" t="str">
        <f>IF(ISERROR(VLOOKUP(L40,'KAYIT LİSTESİ'!$B$4:$N$10047,13,0)),"",(VLOOKUP(L40,'KAYIT LİSTESİ'!$B$4:$N$10047,13,0)))</f>
        <v>B3</v>
      </c>
      <c r="P40" s="45" t="str">
        <f>IF(ISERROR(VLOOKUP(L40,'KAYIT LİSTESİ'!$B$4:$H$1047,5,0)),"",(VLOOKUP(L40,'KAYIT LİSTESİ'!$B$4:$H$1047,5,0)))</f>
        <v>METİN GENCER</v>
      </c>
      <c r="Q40" s="45" t="str">
        <f>IF(ISERROR(VLOOKUP(L40,'KAYIT LİSTESİ'!$B$4:$H$1047,6,0)),"",(VLOOKUP(L40,'KAYIT LİSTESİ'!$B$4:$H$1047,6,0)))</f>
        <v>İSTANBUL-ENGELSİZ AKADEMİ SPOR KULUBÜ</v>
      </c>
      <c r="R40" s="246">
        <v>3583</v>
      </c>
      <c r="S40" s="26"/>
    </row>
    <row r="41" spans="1:19" s="20" customFormat="1" ht="36" customHeight="1" x14ac:dyDescent="0.2">
      <c r="A41" s="24">
        <v>8</v>
      </c>
      <c r="B41" s="25" t="s">
        <v>296</v>
      </c>
      <c r="C41" s="26">
        <f>IF(ISERROR(VLOOKUP(B41,'KAYIT LİSTESİ'!$B$4:$H$1047,2,0)),"",(VLOOKUP(B41,'KAYIT LİSTESİ'!$B$4:$H$1047,2,0)))</f>
        <v>166</v>
      </c>
      <c r="D41" s="27">
        <f>IF(ISERROR(VLOOKUP(B41,'KAYIT LİSTESİ'!$B$4:$H$1047,4,0)),"",(VLOOKUP(B41,'KAYIT LİSTESİ'!$B$4:$H$1047,4,0)))</f>
        <v>36411</v>
      </c>
      <c r="E41" s="27" t="str">
        <f>IF(ISERROR(VLOOKUP(B41,'KAYIT LİSTESİ'!$B$4:$N$10047,13,0)),"",(VLOOKUP(B41,'KAYIT LİSTESİ'!$B$4:$N$10047,13,0)))</f>
        <v>B2</v>
      </c>
      <c r="F41" s="45" t="str">
        <f>IF(ISERROR(VLOOKUP(B41,'KAYIT LİSTESİ'!$B$4:$H$1047,5,0)),"",(VLOOKUP(B41,'KAYIT LİSTESİ'!$B$4:$H$1047,5,0)))</f>
        <v>ALİ AKKILÇIK</v>
      </c>
      <c r="G41" s="45" t="str">
        <f>IF(ISERROR(VLOOKUP(B41,'KAYIT LİSTESİ'!$B$4:$H$1047,6,0)),"",(VLOOKUP(B41,'KAYIT LİSTESİ'!$B$4:$H$1047,6,0)))</f>
        <v>SAMSUN-SAMSUN GÖRME ENG.ENG.SPOR KUL</v>
      </c>
      <c r="H41" s="28">
        <v>3013</v>
      </c>
      <c r="I41" s="26">
        <v>1</v>
      </c>
      <c r="J41" s="23"/>
      <c r="K41" s="24">
        <v>6</v>
      </c>
      <c r="L41" s="25" t="s">
        <v>731</v>
      </c>
      <c r="M41" s="26">
        <f>IF(ISERROR(VLOOKUP(L41,'KAYIT LİSTESİ'!$B$4:$H$1047,2,0)),"",(VLOOKUP(L41,'KAYIT LİSTESİ'!$B$4:$H$1047,2,0)))</f>
        <v>115</v>
      </c>
      <c r="N41" s="27">
        <f>IF(ISERROR(VLOOKUP(L41,'KAYIT LİSTESİ'!$B$4:$H$1047,4,0)),"",(VLOOKUP(L41,'KAYIT LİSTESİ'!$B$4:$H$1047,4,0)))</f>
        <v>35065</v>
      </c>
      <c r="O41" s="27" t="str">
        <f>IF(ISERROR(VLOOKUP(L41,'KAYIT LİSTESİ'!$B$4:$N$10047,13,0)),"",(VLOOKUP(L41,'KAYIT LİSTESİ'!$B$4:$N$10047,13,0)))</f>
        <v>B3</v>
      </c>
      <c r="P41" s="45" t="str">
        <f>IF(ISERROR(VLOOKUP(L41,'KAYIT LİSTESİ'!$B$4:$H$1047,5,0)),"",(VLOOKUP(L41,'KAYIT LİSTESİ'!$B$4:$H$1047,5,0)))</f>
        <v>MUHAMMED ERSOY</v>
      </c>
      <c r="Q41" s="45" t="str">
        <f>IF(ISERROR(VLOOKUP(L41,'KAYIT LİSTESİ'!$B$4:$H$1047,6,0)),"",(VLOOKUP(L41,'KAYIT LİSTESİ'!$B$4:$H$1047,6,0)))</f>
        <v>İSTANBUL-ENGELSİZ AKADEMİ SPOR KULUBÜ</v>
      </c>
      <c r="R41" s="28">
        <v>3256</v>
      </c>
      <c r="S41" s="26"/>
    </row>
    <row r="42" spans="1:19" s="20" customFormat="1" ht="36" customHeight="1" x14ac:dyDescent="0.2">
      <c r="A42" s="272" t="s">
        <v>413</v>
      </c>
      <c r="B42" s="273"/>
      <c r="C42" s="273"/>
      <c r="D42" s="273"/>
      <c r="E42" s="273"/>
      <c r="F42" s="294" t="s">
        <v>371</v>
      </c>
      <c r="G42" s="390"/>
      <c r="H42" s="390"/>
      <c r="I42" s="391"/>
      <c r="J42" s="23"/>
      <c r="K42" s="24">
        <v>7</v>
      </c>
      <c r="L42" s="25" t="s">
        <v>732</v>
      </c>
      <c r="M42" s="26">
        <f>IF(ISERROR(VLOOKUP(L42,'KAYIT LİSTESİ'!$B$4:$H$1047,2,0)),"",(VLOOKUP(L42,'KAYIT LİSTESİ'!$B$4:$H$1047,2,0)))</f>
        <v>153</v>
      </c>
      <c r="N42" s="27">
        <f>IF(ISERROR(VLOOKUP(L42,'KAYIT LİSTESİ'!$B$4:$H$1047,4,0)),"",(VLOOKUP(L42,'KAYIT LİSTESİ'!$B$4:$H$1047,4,0)))</f>
        <v>34059</v>
      </c>
      <c r="O42" s="27" t="str">
        <f>IF(ISERROR(VLOOKUP(L42,'KAYIT LİSTESİ'!$B$4:$N$10047,13,0)),"",(VLOOKUP(L42,'KAYIT LİSTESİ'!$B$4:$N$10047,13,0)))</f>
        <v>B3</v>
      </c>
      <c r="P42" s="45" t="str">
        <f>IF(ISERROR(VLOOKUP(L42,'KAYIT LİSTESİ'!$B$4:$H$1047,5,0)),"",(VLOOKUP(L42,'KAYIT LİSTESİ'!$B$4:$H$1047,5,0)))</f>
        <v>ENVER KALA</v>
      </c>
      <c r="Q42" s="45" t="str">
        <f>IF(ISERROR(VLOOKUP(L42,'KAYIT LİSTESİ'!$B$4:$H$1047,6,0)),"",(VLOOKUP(L42,'KAYIT LİSTESİ'!$B$4:$H$1047,6,0)))</f>
        <v>MANİSA-MANİSA GÖRME ENGELLİLER SPOR KULÜBÜ</v>
      </c>
      <c r="R42" s="28">
        <v>2750</v>
      </c>
      <c r="S42" s="26"/>
    </row>
    <row r="43" spans="1:19" s="20" customFormat="1" ht="36" customHeight="1" x14ac:dyDescent="0.2">
      <c r="A43" s="44" t="s">
        <v>212</v>
      </c>
      <c r="B43" s="41" t="s">
        <v>113</v>
      </c>
      <c r="C43" s="41" t="s">
        <v>112</v>
      </c>
      <c r="D43" s="42" t="s">
        <v>13</v>
      </c>
      <c r="E43" s="42" t="s">
        <v>327</v>
      </c>
      <c r="F43" s="43" t="s">
        <v>14</v>
      </c>
      <c r="G43" s="43" t="s">
        <v>45</v>
      </c>
      <c r="H43" s="41" t="s">
        <v>15</v>
      </c>
      <c r="I43" s="41" t="s">
        <v>27</v>
      </c>
      <c r="J43" s="23"/>
      <c r="K43" s="24">
        <v>8</v>
      </c>
      <c r="L43" s="25" t="s">
        <v>733</v>
      </c>
      <c r="M43" s="26" t="str">
        <f>IF(ISERROR(VLOOKUP(L43,'KAYIT LİSTESİ'!$B$4:$H$1047,2,0)),"",(VLOOKUP(L43,'KAYIT LİSTESİ'!$B$4:$H$1047,2,0)))</f>
        <v/>
      </c>
      <c r="N43" s="27" t="str">
        <f>IF(ISERROR(VLOOKUP(L43,'KAYIT LİSTESİ'!$B$4:$H$1047,4,0)),"",(VLOOKUP(L43,'KAYIT LİSTESİ'!$B$4:$H$1047,4,0)))</f>
        <v/>
      </c>
      <c r="O43" s="27" t="str">
        <f>IF(ISERROR(VLOOKUP(L43,'KAYIT LİSTESİ'!$B$4:$N$10047,13,0)),"",(VLOOKUP(L43,'KAYIT LİSTESİ'!$B$4:$N$10047,13,0)))</f>
        <v/>
      </c>
      <c r="P43" s="45" t="str">
        <f>IF(ISERROR(VLOOKUP(L43,'KAYIT LİSTESİ'!$B$4:$H$1047,5,0)),"",(VLOOKUP(L43,'KAYIT LİSTESİ'!$B$4:$H$1047,5,0)))</f>
        <v/>
      </c>
      <c r="Q43" s="45" t="str">
        <f>IF(ISERROR(VLOOKUP(L43,'KAYIT LİSTESİ'!$B$4:$H$1047,6,0)),"",(VLOOKUP(L43,'KAYIT LİSTESİ'!$B$4:$H$1047,6,0)))</f>
        <v/>
      </c>
      <c r="R43" s="28"/>
      <c r="S43" s="26"/>
    </row>
    <row r="44" spans="1:19" s="20" customFormat="1" ht="36" customHeight="1" x14ac:dyDescent="0.2">
      <c r="A44" s="24">
        <v>1</v>
      </c>
      <c r="B44" s="25" t="s">
        <v>297</v>
      </c>
      <c r="C44" s="26"/>
      <c r="D44" s="27"/>
      <c r="E44" s="27" t="str">
        <f>IF(ISERROR(VLOOKUP(B44,'KAYIT LİSTESİ'!$B$4:$N$10047,13,0)),"",(VLOOKUP(B44,'KAYIT LİSTESİ'!$B$4:$N$10047,13,0)))</f>
        <v>B2</v>
      </c>
      <c r="F44" s="45" t="str">
        <f>IF(ISERROR(VLOOKUP(B44,'KAYIT LİSTESİ'!$B$4:$H$1047,5,0)),"",(VLOOKUP(B44,'KAYIT LİSTESİ'!$B$4:$H$1047,5,0)))</f>
        <v>NURETTİN AYDIN</v>
      </c>
      <c r="G44" s="45" t="str">
        <f>IF(ISERROR(VLOOKUP(B44,'KAYIT LİSTESİ'!$B$4:$H$1047,6,0)),"",(VLOOKUP(B44,'KAYIT LİSTESİ'!$B$4:$H$1047,6,0)))</f>
        <v>ADANA-SEYHAN BELSPOR KUL.DER.</v>
      </c>
      <c r="H44" s="28">
        <v>2640</v>
      </c>
      <c r="I44" s="26">
        <v>1</v>
      </c>
      <c r="J44" s="23"/>
      <c r="K44" s="24"/>
      <c r="L44" s="25"/>
      <c r="M44" s="26"/>
      <c r="N44" s="27"/>
      <c r="O44" s="27"/>
      <c r="P44" s="45"/>
      <c r="Q44" s="45"/>
      <c r="R44" s="246"/>
      <c r="S44" s="26"/>
    </row>
    <row r="45" spans="1:19" s="20" customFormat="1" ht="36" customHeight="1" x14ac:dyDescent="0.2">
      <c r="A45" s="24">
        <v>2</v>
      </c>
      <c r="B45" s="25" t="s">
        <v>298</v>
      </c>
      <c r="C45" s="26">
        <f>IF(ISERROR(VLOOKUP(B45,'KAYIT LİSTESİ'!$B$4:$H$1047,2,0)),"",(VLOOKUP(B45,'KAYIT LİSTESİ'!$B$4:$H$1047,2,0)))</f>
        <v>21</v>
      </c>
      <c r="D45" s="27">
        <f>IF(ISERROR(VLOOKUP(B45,'KAYIT LİSTESİ'!$B$4:$H$1047,4,0)),"",(VLOOKUP(B45,'KAYIT LİSTESİ'!$B$4:$H$1047,4,0)))</f>
        <v>31801</v>
      </c>
      <c r="E45" s="27" t="str">
        <f>IF(ISERROR(VLOOKUP(B45,'KAYIT LİSTESİ'!$B$4:$N$10047,13,0)),"",(VLOOKUP(B45,'KAYIT LİSTESİ'!$B$4:$N$10047,13,0)))</f>
        <v>B2</v>
      </c>
      <c r="F45" s="45" t="str">
        <f>IF(ISERROR(VLOOKUP(B45,'KAYIT LİSTESİ'!$B$4:$H$1047,5,0)),"",(VLOOKUP(B45,'KAYIT LİSTESİ'!$B$4:$H$1047,5,0)))</f>
        <v>GÖKHAN ÇAM</v>
      </c>
      <c r="G45" s="45" t="str">
        <f>IF(ISERROR(VLOOKUP(B45,'KAYIT LİSTESİ'!$B$4:$H$1047,6,0)),"",(VLOOKUP(B45,'KAYIT LİSTESİ'!$B$4:$H$1047,6,0)))</f>
        <v>ANKARA-ANKARA GÖR.ENG.SPOR KUL.</v>
      </c>
      <c r="H45" s="28" t="s">
        <v>869</v>
      </c>
      <c r="I45" s="26"/>
      <c r="J45" s="23"/>
      <c r="K45" s="24"/>
      <c r="L45" s="25"/>
      <c r="M45" s="26"/>
      <c r="N45" s="27"/>
      <c r="O45" s="27"/>
      <c r="P45" s="45"/>
      <c r="Q45" s="45"/>
      <c r="R45" s="246"/>
      <c r="S45" s="26"/>
    </row>
    <row r="46" spans="1:19" s="20" customFormat="1" ht="36" customHeight="1" x14ac:dyDescent="0.2">
      <c r="A46" s="24">
        <v>3</v>
      </c>
      <c r="B46" s="25" t="s">
        <v>299</v>
      </c>
      <c r="C46" s="26">
        <f>IF(ISERROR(VLOOKUP(B46,'KAYIT LİSTESİ'!$B$4:$H$1047,2,0)),"",(VLOOKUP(B46,'KAYIT LİSTESİ'!$B$4:$H$1047,2,0)))</f>
        <v>33</v>
      </c>
      <c r="D46" s="27">
        <f>IF(ISERROR(VLOOKUP(B46,'KAYIT LİSTESİ'!$B$4:$H$1047,4,0)),"",(VLOOKUP(B46,'KAYIT LİSTESİ'!$B$4:$H$1047,4,0)))</f>
        <v>33831</v>
      </c>
      <c r="E46" s="27" t="str">
        <f>IF(ISERROR(VLOOKUP(B46,'KAYIT LİSTESİ'!$B$4:$N$10047,13,0)),"",(VLOOKUP(B46,'KAYIT LİSTESİ'!$B$4:$N$10047,13,0)))</f>
        <v>B2</v>
      </c>
      <c r="F46" s="45" t="str">
        <f>IF(ISERROR(VLOOKUP(B46,'KAYIT LİSTESİ'!$B$4:$H$1047,5,0)),"",(VLOOKUP(B46,'KAYIT LİSTESİ'!$B$4:$H$1047,5,0)))</f>
        <v>HALİL KIRATLI</v>
      </c>
      <c r="G46" s="45" t="str">
        <f>IF(ISERROR(VLOOKUP(B46,'KAYIT LİSTESİ'!$B$4:$H$1047,6,0)),"",(VLOOKUP(B46,'KAYIT LİSTESİ'!$B$4:$H$1047,6,0)))</f>
        <v>ANKARA-GÖREN KALPLER TANDEM GENÇLİK EĞİTİM GESK</v>
      </c>
      <c r="H46" s="246" t="s">
        <v>869</v>
      </c>
      <c r="I46" s="26"/>
      <c r="J46" s="23"/>
      <c r="K46" s="24"/>
      <c r="L46" s="25"/>
      <c r="M46" s="26"/>
      <c r="N46" s="27"/>
      <c r="O46" s="27"/>
      <c r="P46" s="45"/>
      <c r="Q46" s="45"/>
      <c r="R46" s="246"/>
      <c r="S46" s="26"/>
    </row>
    <row r="47" spans="1:19" s="20" customFormat="1" ht="36" customHeight="1" x14ac:dyDescent="0.2">
      <c r="A47" s="24">
        <v>4</v>
      </c>
      <c r="B47" s="25" t="s">
        <v>300</v>
      </c>
      <c r="C47" s="26">
        <f>IF(ISERROR(VLOOKUP(B47,'KAYIT LİSTESİ'!$B$4:$H$1047,2,0)),"",(VLOOKUP(B47,'KAYIT LİSTESİ'!$B$4:$H$1047,2,0)))</f>
        <v>39</v>
      </c>
      <c r="D47" s="27">
        <f>IF(ISERROR(VLOOKUP(B47,'KAYIT LİSTESİ'!$B$4:$H$1047,4,0)),"",(VLOOKUP(B47,'KAYIT LİSTESİ'!$B$4:$H$1047,4,0)))</f>
        <v>33762</v>
      </c>
      <c r="E47" s="27" t="str">
        <f>IF(ISERROR(VLOOKUP(B47,'KAYIT LİSTESİ'!$B$4:$N$10047,13,0)),"",(VLOOKUP(B47,'KAYIT LİSTESİ'!$B$4:$N$10047,13,0)))</f>
        <v>B2</v>
      </c>
      <c r="F47" s="45" t="str">
        <f>IF(ISERROR(VLOOKUP(B47,'KAYIT LİSTESİ'!$B$4:$H$1047,5,0)),"",(VLOOKUP(B47,'KAYIT LİSTESİ'!$B$4:$H$1047,5,0)))</f>
        <v>EMRAH KARTAL</v>
      </c>
      <c r="G47" s="45" t="str">
        <f>IF(ISERROR(VLOOKUP(B47,'KAYIT LİSTESİ'!$B$4:$H$1047,6,0)),"",(VLOOKUP(B47,'KAYIT LİSTESİ'!$B$4:$H$1047,6,0)))</f>
        <v>ANKARA-YENİMAHLLE GÖR.ENG.SPOR KUL.</v>
      </c>
      <c r="H47" s="246" t="s">
        <v>869</v>
      </c>
      <c r="I47" s="26"/>
      <c r="J47" s="23"/>
      <c r="K47" s="24"/>
      <c r="L47" s="25"/>
      <c r="M47" s="26"/>
      <c r="N47" s="27"/>
      <c r="O47" s="27"/>
      <c r="P47" s="45"/>
      <c r="Q47" s="45"/>
      <c r="R47" s="28"/>
      <c r="S47" s="26"/>
    </row>
    <row r="48" spans="1:19" s="20" customFormat="1" ht="18" customHeight="1" x14ac:dyDescent="0.2">
      <c r="A48" s="38"/>
      <c r="B48" s="38"/>
      <c r="C48" s="39"/>
      <c r="D48" s="39"/>
      <c r="E48" s="38"/>
      <c r="F48" s="38"/>
      <c r="G48" s="38"/>
      <c r="H48" s="40"/>
      <c r="I48" s="46"/>
      <c r="J48" s="23"/>
      <c r="K48" s="303"/>
      <c r="L48" s="304"/>
      <c r="M48" s="305"/>
      <c r="N48" s="306"/>
      <c r="O48" s="306"/>
      <c r="P48" s="307"/>
      <c r="Q48" s="307"/>
      <c r="R48" s="308"/>
      <c r="S48" s="305"/>
    </row>
    <row r="49" spans="1:18" ht="21.6" customHeight="1" x14ac:dyDescent="0.2">
      <c r="A49" s="32" t="s">
        <v>19</v>
      </c>
      <c r="B49" s="32"/>
      <c r="C49" s="32"/>
      <c r="D49" s="32"/>
      <c r="E49" s="32"/>
      <c r="F49" s="32"/>
      <c r="G49" s="32"/>
      <c r="H49" s="47" t="s">
        <v>0</v>
      </c>
      <c r="I49" s="47" t="s">
        <v>1</v>
      </c>
      <c r="K49" s="33"/>
      <c r="L49" s="33" t="s">
        <v>2</v>
      </c>
      <c r="M49" s="33"/>
      <c r="N49" s="31" t="s">
        <v>2</v>
      </c>
      <c r="P49" s="49" t="s">
        <v>3</v>
      </c>
      <c r="Q49" s="50" t="s">
        <v>3</v>
      </c>
      <c r="R49" s="29" t="s">
        <v>3</v>
      </c>
    </row>
    <row r="50" spans="1:18" ht="21.6" customHeight="1" x14ac:dyDescent="0.2"/>
    <row r="51" spans="1:18" ht="21.6" customHeight="1" x14ac:dyDescent="0.2"/>
    <row r="52" spans="1:18" ht="21.6" customHeight="1" x14ac:dyDescent="0.2"/>
    <row r="53" spans="1:18" ht="21.6" customHeight="1" x14ac:dyDescent="0.2"/>
  </sheetData>
  <mergeCells count="21">
    <mergeCell ref="Q12:S12"/>
    <mergeCell ref="Q18:S18"/>
    <mergeCell ref="G12:I12"/>
    <mergeCell ref="G18:I18"/>
    <mergeCell ref="A4:C4"/>
    <mergeCell ref="E4:H4"/>
    <mergeCell ref="Q5:S5"/>
    <mergeCell ref="Q6:S6"/>
    <mergeCell ref="G6:I6"/>
    <mergeCell ref="A1:S1"/>
    <mergeCell ref="A2:S2"/>
    <mergeCell ref="A3:C3"/>
    <mergeCell ref="E3:H3"/>
    <mergeCell ref="K3:M3"/>
    <mergeCell ref="Q3:S3"/>
    <mergeCell ref="G24:I24"/>
    <mergeCell ref="G30:I30"/>
    <mergeCell ref="Q34:S34"/>
    <mergeCell ref="G36:I36"/>
    <mergeCell ref="G42:I42"/>
    <mergeCell ref="Q24:S24"/>
  </mergeCells>
  <hyperlinks>
    <hyperlink ref="E3" location="'YARIŞMA PROGRAMI'!C7" display="100 m. Engelli"/>
  </hyperlinks>
  <printOptions horizontalCentered="1"/>
  <pageMargins left="0.16" right="0.19685039370078741" top="0.18" bottom="0.19" header="0.17" footer="0.17"/>
  <pageSetup paperSize="9" scale="4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107"/>
  <sheetViews>
    <sheetView view="pageBreakPreview" zoomScale="80" zoomScaleNormal="100" zoomScaleSheetLayoutView="80" workbookViewId="0">
      <selection activeCell="P41" sqref="P41"/>
    </sheetView>
  </sheetViews>
  <sheetFormatPr defaultColWidth="9.140625" defaultRowHeight="12.75" x14ac:dyDescent="0.2"/>
  <cols>
    <col min="1" max="1" width="4.85546875" style="29" customWidth="1"/>
    <col min="2" max="2" width="7.28515625" style="29" customWidth="1"/>
    <col min="3" max="3" width="12.28515625" style="22" customWidth="1"/>
    <col min="4" max="4" width="9.42578125" style="22" customWidth="1"/>
    <col min="5" max="5" width="22.7109375" style="22" customWidth="1"/>
    <col min="6" max="6" width="50.140625" style="48" customWidth="1"/>
    <col min="7" max="7" width="9.28515625" style="48" customWidth="1"/>
    <col min="8" max="8" width="2.140625" style="22" customWidth="1"/>
    <col min="9" max="9" width="6.85546875" style="29" customWidth="1"/>
    <col min="10" max="10" width="19.42578125" style="29" hidden="1" customWidth="1"/>
    <col min="11" max="11" width="6.7109375" style="29" customWidth="1"/>
    <col min="12" max="12" width="13.140625" style="31" customWidth="1"/>
    <col min="13" max="13" width="10.140625"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312"/>
      <c r="E3" s="387" t="s">
        <v>301</v>
      </c>
      <c r="F3" s="387"/>
      <c r="G3" s="248"/>
      <c r="H3" s="11"/>
      <c r="I3" s="389"/>
      <c r="J3" s="389"/>
      <c r="K3" s="389"/>
      <c r="L3" s="12"/>
      <c r="M3" s="12"/>
      <c r="N3" s="248"/>
      <c r="O3" s="382"/>
      <c r="P3" s="382"/>
      <c r="Q3" s="382"/>
    </row>
    <row r="4" spans="1:19" s="13" customFormat="1" ht="17.25" customHeight="1" x14ac:dyDescent="0.2">
      <c r="A4" s="388" t="s">
        <v>117</v>
      </c>
      <c r="B4" s="388"/>
      <c r="C4" s="388"/>
      <c r="D4" s="313"/>
      <c r="E4" s="386" t="s">
        <v>364</v>
      </c>
      <c r="F4" s="386"/>
      <c r="G4" s="35"/>
      <c r="H4" s="35"/>
      <c r="I4" s="35"/>
      <c r="J4" s="35"/>
      <c r="K4" s="35"/>
      <c r="L4" s="36"/>
      <c r="M4" s="36"/>
      <c r="N4" s="78" t="s">
        <v>5</v>
      </c>
      <c r="O4" s="262">
        <v>42831</v>
      </c>
      <c r="P4" s="206">
        <v>0.44791666666666669</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24.75"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24.75"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24.75" customHeight="1" x14ac:dyDescent="0.2">
      <c r="A8" s="68">
        <v>1</v>
      </c>
      <c r="B8" s="26">
        <v>56</v>
      </c>
      <c r="C8" s="27">
        <v>35657</v>
      </c>
      <c r="D8" s="247" t="s">
        <v>317</v>
      </c>
      <c r="E8" s="45" t="s">
        <v>526</v>
      </c>
      <c r="F8" s="45" t="s">
        <v>525</v>
      </c>
      <c r="G8" s="246">
        <v>2498</v>
      </c>
      <c r="H8" s="23"/>
      <c r="I8" s="24"/>
      <c r="J8" s="25" t="s">
        <v>49</v>
      </c>
      <c r="K8" s="26"/>
      <c r="L8" s="27"/>
      <c r="M8" s="247"/>
      <c r="N8" s="45"/>
      <c r="O8" s="45"/>
      <c r="P8" s="191"/>
      <c r="Q8" s="26"/>
    </row>
    <row r="9" spans="1:19" s="20" customFormat="1" ht="24.75" customHeight="1" x14ac:dyDescent="0.2">
      <c r="A9" s="68">
        <v>2</v>
      </c>
      <c r="B9" s="26">
        <v>118</v>
      </c>
      <c r="C9" s="27">
        <v>35013</v>
      </c>
      <c r="D9" s="247" t="s">
        <v>317</v>
      </c>
      <c r="E9" s="45" t="s">
        <v>367</v>
      </c>
      <c r="F9" s="45" t="s">
        <v>690</v>
      </c>
      <c r="G9" s="246">
        <v>2590</v>
      </c>
      <c r="H9" s="23"/>
      <c r="I9" s="24"/>
      <c r="J9" s="25" t="s">
        <v>51</v>
      </c>
      <c r="K9" s="26"/>
      <c r="L9" s="27"/>
      <c r="M9" s="247"/>
      <c r="N9" s="45"/>
      <c r="O9" s="45"/>
      <c r="P9" s="246"/>
      <c r="Q9" s="26"/>
    </row>
    <row r="10" spans="1:19" s="20" customFormat="1" ht="24.75" customHeight="1" x14ac:dyDescent="0.2">
      <c r="A10" s="68">
        <v>3</v>
      </c>
      <c r="B10" s="26">
        <v>16</v>
      </c>
      <c r="C10" s="27">
        <v>35083</v>
      </c>
      <c r="D10" s="247" t="s">
        <v>317</v>
      </c>
      <c r="E10" s="45" t="s">
        <v>688</v>
      </c>
      <c r="F10" s="45" t="s">
        <v>689</v>
      </c>
      <c r="G10" s="28">
        <v>3078</v>
      </c>
      <c r="H10" s="23"/>
      <c r="I10" s="24"/>
      <c r="J10" s="25" t="s">
        <v>52</v>
      </c>
      <c r="K10" s="26"/>
      <c r="L10" s="27"/>
      <c r="M10" s="247"/>
      <c r="N10" s="45"/>
      <c r="O10" s="45"/>
      <c r="P10" s="190"/>
      <c r="Q10" s="26"/>
    </row>
    <row r="11" spans="1:19" s="20" customFormat="1" ht="24.75" customHeight="1" x14ac:dyDescent="0.2">
      <c r="A11" s="68">
        <v>4</v>
      </c>
      <c r="B11" s="26">
        <v>55</v>
      </c>
      <c r="C11" s="27">
        <v>35034</v>
      </c>
      <c r="D11" s="247" t="s">
        <v>317</v>
      </c>
      <c r="E11" s="45" t="s">
        <v>524</v>
      </c>
      <c r="F11" s="45" t="s">
        <v>525</v>
      </c>
      <c r="G11" s="246">
        <v>3474</v>
      </c>
      <c r="H11" s="23"/>
      <c r="I11" s="24"/>
      <c r="J11" s="25" t="s">
        <v>53</v>
      </c>
      <c r="K11" s="26"/>
      <c r="L11" s="27"/>
      <c r="M11" s="247"/>
      <c r="N11" s="45"/>
      <c r="O11" s="45"/>
      <c r="P11" s="191"/>
      <c r="Q11" s="26"/>
    </row>
    <row r="12" spans="1:19" s="20" customFormat="1" ht="24.75" customHeight="1" x14ac:dyDescent="0.2">
      <c r="A12" s="68">
        <v>5</v>
      </c>
      <c r="B12" s="26">
        <v>137</v>
      </c>
      <c r="C12" s="27">
        <v>34670</v>
      </c>
      <c r="D12" s="247" t="s">
        <v>317</v>
      </c>
      <c r="E12" s="45" t="s">
        <v>691</v>
      </c>
      <c r="F12" s="45" t="s">
        <v>692</v>
      </c>
      <c r="G12" s="246">
        <v>3900</v>
      </c>
      <c r="H12" s="23"/>
      <c r="I12" s="399" t="s">
        <v>17</v>
      </c>
      <c r="J12" s="400"/>
      <c r="K12" s="400"/>
      <c r="L12" s="400"/>
      <c r="M12" s="400"/>
      <c r="N12" s="400"/>
      <c r="O12" s="400"/>
      <c r="P12" s="400"/>
      <c r="Q12" s="401"/>
    </row>
    <row r="13" spans="1:19" s="20" customFormat="1" ht="24.75" customHeight="1" x14ac:dyDescent="0.2">
      <c r="A13" s="68">
        <v>6</v>
      </c>
      <c r="B13" s="26">
        <v>15</v>
      </c>
      <c r="C13" s="27">
        <v>28270</v>
      </c>
      <c r="D13" s="247" t="s">
        <v>317</v>
      </c>
      <c r="E13" s="45" t="s">
        <v>518</v>
      </c>
      <c r="F13" s="45" t="s">
        <v>519</v>
      </c>
      <c r="G13" s="122">
        <v>4246</v>
      </c>
      <c r="H13" s="23"/>
      <c r="I13" s="44" t="s">
        <v>212</v>
      </c>
      <c r="J13" s="41" t="s">
        <v>113</v>
      </c>
      <c r="K13" s="41" t="s">
        <v>112</v>
      </c>
      <c r="L13" s="42" t="s">
        <v>13</v>
      </c>
      <c r="M13" s="42" t="s">
        <v>327</v>
      </c>
      <c r="N13" s="43" t="s">
        <v>14</v>
      </c>
      <c r="O13" s="43" t="s">
        <v>45</v>
      </c>
      <c r="P13" s="41" t="s">
        <v>15</v>
      </c>
      <c r="Q13" s="41" t="s">
        <v>27</v>
      </c>
    </row>
    <row r="14" spans="1:19" s="20" customFormat="1" ht="24.75" customHeight="1" x14ac:dyDescent="0.2">
      <c r="A14" s="68">
        <v>7</v>
      </c>
      <c r="B14" s="26">
        <v>113</v>
      </c>
      <c r="C14" s="27">
        <v>36868</v>
      </c>
      <c r="D14" s="27" t="s">
        <v>317</v>
      </c>
      <c r="E14" s="45" t="s">
        <v>538</v>
      </c>
      <c r="F14" s="45" t="s">
        <v>539</v>
      </c>
      <c r="G14" s="246">
        <v>4541</v>
      </c>
      <c r="H14" s="23"/>
      <c r="I14" s="24"/>
      <c r="J14" s="25" t="s">
        <v>54</v>
      </c>
      <c r="K14" s="26"/>
      <c r="L14" s="27"/>
      <c r="M14" s="247"/>
      <c r="N14" s="45"/>
      <c r="O14" s="45"/>
      <c r="P14" s="191"/>
      <c r="Q14" s="26"/>
    </row>
    <row r="15" spans="1:19" s="20" customFormat="1" ht="24.75" customHeight="1" x14ac:dyDescent="0.2">
      <c r="A15" s="68">
        <v>8</v>
      </c>
      <c r="B15" s="26">
        <v>38</v>
      </c>
      <c r="C15" s="27">
        <v>27939</v>
      </c>
      <c r="D15" s="247" t="s">
        <v>317</v>
      </c>
      <c r="E15" s="45" t="s">
        <v>522</v>
      </c>
      <c r="F15" s="45" t="s">
        <v>523</v>
      </c>
      <c r="G15" s="28">
        <v>5526</v>
      </c>
      <c r="H15" s="23"/>
      <c r="I15" s="24"/>
      <c r="J15" s="25"/>
      <c r="K15" s="26"/>
      <c r="L15" s="27"/>
      <c r="M15" s="247"/>
      <c r="N15" s="45"/>
      <c r="O15" s="45"/>
      <c r="P15" s="191"/>
      <c r="Q15" s="26"/>
    </row>
    <row r="16" spans="1:19" s="20" customFormat="1" ht="24.75" customHeight="1" x14ac:dyDescent="0.2">
      <c r="A16" s="68">
        <v>9</v>
      </c>
      <c r="B16" s="26">
        <v>160</v>
      </c>
      <c r="C16" s="27">
        <v>24483</v>
      </c>
      <c r="D16" s="247" t="s">
        <v>317</v>
      </c>
      <c r="E16" s="45" t="s">
        <v>547</v>
      </c>
      <c r="F16" s="45" t="s">
        <v>548</v>
      </c>
      <c r="G16" s="28">
        <v>5983</v>
      </c>
      <c r="H16" s="23"/>
      <c r="I16" s="24"/>
      <c r="J16" s="25"/>
      <c r="K16" s="26"/>
      <c r="L16" s="27"/>
      <c r="M16" s="247"/>
      <c r="N16" s="45"/>
      <c r="O16" s="45"/>
      <c r="P16" s="191"/>
      <c r="Q16" s="26"/>
    </row>
    <row r="17" spans="1:17" s="20" customFormat="1" ht="24.75" customHeight="1" x14ac:dyDescent="0.2">
      <c r="A17" s="68" t="s">
        <v>870</v>
      </c>
      <c r="B17" s="26">
        <v>109</v>
      </c>
      <c r="C17" s="27">
        <v>36410</v>
      </c>
      <c r="D17" s="27" t="s">
        <v>317</v>
      </c>
      <c r="E17" s="45" t="s">
        <v>536</v>
      </c>
      <c r="F17" s="45" t="s">
        <v>537</v>
      </c>
      <c r="G17" s="246" t="s">
        <v>869</v>
      </c>
      <c r="H17" s="23"/>
      <c r="I17" s="24"/>
      <c r="J17" s="25"/>
      <c r="K17" s="26"/>
      <c r="L17" s="27"/>
      <c r="M17" s="247"/>
      <c r="N17" s="45"/>
      <c r="O17" s="45"/>
      <c r="P17" s="191"/>
      <c r="Q17" s="26"/>
    </row>
    <row r="18" spans="1:17" s="20" customFormat="1" ht="24.75" customHeight="1" x14ac:dyDescent="0.2">
      <c r="A18" s="68" t="s">
        <v>870</v>
      </c>
      <c r="B18" s="26">
        <v>122</v>
      </c>
      <c r="C18" s="27">
        <v>34382</v>
      </c>
      <c r="D18" s="27" t="s">
        <v>317</v>
      </c>
      <c r="E18" s="45" t="s">
        <v>542</v>
      </c>
      <c r="F18" s="45" t="s">
        <v>541</v>
      </c>
      <c r="G18" s="246" t="s">
        <v>869</v>
      </c>
      <c r="H18" s="23"/>
      <c r="I18" s="24"/>
      <c r="J18" s="25"/>
      <c r="K18" s="26"/>
      <c r="L18" s="27"/>
      <c r="M18" s="247"/>
      <c r="N18" s="45"/>
      <c r="O18" s="45"/>
      <c r="P18" s="191"/>
      <c r="Q18" s="26"/>
    </row>
    <row r="19" spans="1:17" s="20" customFormat="1" ht="24.75" customHeight="1" x14ac:dyDescent="0.2">
      <c r="A19" s="68" t="s">
        <v>870</v>
      </c>
      <c r="B19" s="26">
        <v>129</v>
      </c>
      <c r="C19" s="27">
        <v>30551</v>
      </c>
      <c r="D19" s="27" t="s">
        <v>317</v>
      </c>
      <c r="E19" s="45" t="s">
        <v>545</v>
      </c>
      <c r="F19" s="45" t="s">
        <v>546</v>
      </c>
      <c r="G19" s="246" t="s">
        <v>869</v>
      </c>
      <c r="H19" s="23"/>
      <c r="I19" s="24"/>
      <c r="J19" s="25"/>
      <c r="K19" s="26"/>
      <c r="L19" s="27"/>
      <c r="M19" s="247"/>
      <c r="N19" s="45"/>
      <c r="O19" s="45"/>
      <c r="P19" s="191"/>
      <c r="Q19" s="26"/>
    </row>
    <row r="20" spans="1:17" s="20" customFormat="1" ht="24.75" customHeight="1" x14ac:dyDescent="0.2">
      <c r="A20" s="392" t="s">
        <v>12</v>
      </c>
      <c r="B20" s="393" t="s">
        <v>112</v>
      </c>
      <c r="C20" s="395" t="s">
        <v>124</v>
      </c>
      <c r="D20" s="396" t="s">
        <v>327</v>
      </c>
      <c r="E20" s="398" t="s">
        <v>14</v>
      </c>
      <c r="F20" s="398" t="s">
        <v>45</v>
      </c>
      <c r="G20" s="398" t="s">
        <v>15</v>
      </c>
      <c r="H20" s="23"/>
      <c r="I20" s="24"/>
      <c r="J20" s="25"/>
      <c r="K20" s="26"/>
      <c r="L20" s="27"/>
      <c r="M20" s="247"/>
      <c r="N20" s="45"/>
      <c r="O20" s="45"/>
      <c r="P20" s="191"/>
      <c r="Q20" s="26"/>
    </row>
    <row r="21" spans="1:17" s="20" customFormat="1" ht="24.75" customHeight="1" x14ac:dyDescent="0.2">
      <c r="A21" s="392"/>
      <c r="B21" s="394"/>
      <c r="C21" s="395"/>
      <c r="D21" s="397"/>
      <c r="E21" s="398"/>
      <c r="F21" s="398"/>
      <c r="G21" s="398"/>
      <c r="H21" s="23"/>
      <c r="I21" s="24"/>
      <c r="J21" s="25" t="s">
        <v>50</v>
      </c>
      <c r="K21" s="26"/>
      <c r="L21" s="27"/>
      <c r="M21" s="247"/>
      <c r="N21" s="45"/>
      <c r="O21" s="45"/>
      <c r="P21" s="190"/>
      <c r="Q21" s="26"/>
    </row>
    <row r="22" spans="1:17" s="20" customFormat="1" ht="24.75" customHeight="1" x14ac:dyDescent="0.2">
      <c r="A22" s="68">
        <v>1</v>
      </c>
      <c r="B22" s="68">
        <v>176</v>
      </c>
      <c r="C22" s="121">
        <v>31517</v>
      </c>
      <c r="D22" s="121" t="s">
        <v>315</v>
      </c>
      <c r="E22" s="184" t="s">
        <v>407</v>
      </c>
      <c r="F22" s="185" t="s">
        <v>549</v>
      </c>
      <c r="G22" s="28">
        <v>2491</v>
      </c>
      <c r="H22" s="23"/>
      <c r="I22" s="24"/>
      <c r="J22" s="25" t="s">
        <v>55</v>
      </c>
      <c r="K22" s="26"/>
      <c r="L22" s="27"/>
      <c r="M22" s="247"/>
      <c r="N22" s="45"/>
      <c r="O22" s="45"/>
      <c r="P22" s="191"/>
      <c r="Q22" s="26"/>
    </row>
    <row r="23" spans="1:17" s="20" customFormat="1" ht="24.75" customHeight="1" x14ac:dyDescent="0.2">
      <c r="A23" s="68">
        <v>2</v>
      </c>
      <c r="B23" s="68">
        <v>68</v>
      </c>
      <c r="C23" s="121">
        <v>33918</v>
      </c>
      <c r="D23" s="121" t="s">
        <v>315</v>
      </c>
      <c r="E23" s="184" t="s">
        <v>693</v>
      </c>
      <c r="F23" s="185" t="s">
        <v>528</v>
      </c>
      <c r="G23" s="28">
        <v>2498</v>
      </c>
      <c r="H23" s="23"/>
      <c r="I23" s="24"/>
      <c r="J23" s="25" t="s">
        <v>56</v>
      </c>
      <c r="K23" s="26" t="str">
        <f>IF(ISERROR(VLOOKUP(J23,'KAYIT LİSTESİ'!$B$4:$H$1047,2,0)),"",(VLOOKUP(J23,'KAYIT LİSTESİ'!$B$4:$H$1047,2,0)))</f>
        <v/>
      </c>
      <c r="L23" s="27" t="str">
        <f>IF(ISERROR(VLOOKUP(J23,'KAYIT LİSTESİ'!$B$4:$H$1047,4,0)),"",(VLOOKUP(J23,'KAYIT LİSTESİ'!$B$4:$H$1047,4,0)))</f>
        <v/>
      </c>
      <c r="M23" s="247" t="str">
        <f>IF(ISERROR(VLOOKUP(J23,'KAYIT LİSTESİ'!$B$4:$N$10047,13,0)),"",(VLOOKUP(J23,'KAYIT LİSTESİ'!$B$4:$N$10047,13,0)))</f>
        <v/>
      </c>
      <c r="N23" s="45" t="str">
        <f>IF(ISERROR(VLOOKUP(J23,'KAYIT LİSTESİ'!$B$4:$H$1047,5,0)),"",(VLOOKUP(J23,'KAYIT LİSTESİ'!$B$4:$H$1047,5,0)))</f>
        <v/>
      </c>
      <c r="O23" s="45" t="str">
        <f>IF(ISERROR(VLOOKUP(J23,'KAYIT LİSTESİ'!$B$4:$H$1047,6,0)),"",(VLOOKUP(J23,'KAYIT LİSTESİ'!$B$4:$H$1047,6,0)))</f>
        <v/>
      </c>
      <c r="P23" s="191"/>
      <c r="Q23" s="26"/>
    </row>
    <row r="24" spans="1:17" s="20" customFormat="1" ht="24.75" customHeight="1" x14ac:dyDescent="0.2">
      <c r="A24" s="68">
        <v>3</v>
      </c>
      <c r="B24" s="26">
        <v>72</v>
      </c>
      <c r="C24" s="27">
        <v>30814</v>
      </c>
      <c r="D24" s="27" t="s">
        <v>315</v>
      </c>
      <c r="E24" s="45" t="s">
        <v>308</v>
      </c>
      <c r="F24" s="45" t="s">
        <v>528</v>
      </c>
      <c r="G24" s="28">
        <v>2545</v>
      </c>
      <c r="H24" s="23"/>
      <c r="I24" s="399" t="s">
        <v>18</v>
      </c>
      <c r="J24" s="400"/>
      <c r="K24" s="400"/>
      <c r="L24" s="400"/>
      <c r="M24" s="400"/>
      <c r="N24" s="400"/>
      <c r="O24" s="400"/>
      <c r="P24" s="400"/>
      <c r="Q24" s="401"/>
    </row>
    <row r="25" spans="1:17" s="20" customFormat="1" ht="24.75" customHeight="1" x14ac:dyDescent="0.2">
      <c r="A25" s="68">
        <v>4</v>
      </c>
      <c r="B25" s="68"/>
      <c r="C25" s="121"/>
      <c r="D25" s="121" t="s">
        <v>315</v>
      </c>
      <c r="E25" s="184" t="s">
        <v>557</v>
      </c>
      <c r="F25" s="185" t="s">
        <v>558</v>
      </c>
      <c r="G25" s="28">
        <v>2640</v>
      </c>
      <c r="H25" s="23"/>
      <c r="I25" s="44" t="s">
        <v>212</v>
      </c>
      <c r="J25" s="41" t="s">
        <v>113</v>
      </c>
      <c r="K25" s="41" t="s">
        <v>112</v>
      </c>
      <c r="L25" s="42" t="s">
        <v>13</v>
      </c>
      <c r="M25" s="42" t="s">
        <v>327</v>
      </c>
      <c r="N25" s="43" t="s">
        <v>14</v>
      </c>
      <c r="O25" s="43" t="s">
        <v>45</v>
      </c>
      <c r="P25" s="41" t="s">
        <v>15</v>
      </c>
      <c r="Q25" s="41" t="s">
        <v>27</v>
      </c>
    </row>
    <row r="26" spans="1:17" s="20" customFormat="1" ht="24.75" customHeight="1" x14ac:dyDescent="0.2">
      <c r="A26" s="68">
        <v>5</v>
      </c>
      <c r="B26" s="26">
        <v>77</v>
      </c>
      <c r="C26" s="27">
        <v>35552</v>
      </c>
      <c r="D26" s="27" t="s">
        <v>315</v>
      </c>
      <c r="E26" s="45" t="s">
        <v>570</v>
      </c>
      <c r="F26" s="45" t="s">
        <v>571</v>
      </c>
      <c r="G26" s="28">
        <v>2807</v>
      </c>
      <c r="H26" s="23"/>
      <c r="I26" s="24"/>
      <c r="J26" s="25" t="s">
        <v>57</v>
      </c>
      <c r="K26" s="26"/>
      <c r="L26" s="27"/>
      <c r="M26" s="27"/>
      <c r="N26" s="45"/>
      <c r="O26" s="45"/>
      <c r="P26" s="191"/>
      <c r="Q26" s="26"/>
    </row>
    <row r="27" spans="1:17" s="20" customFormat="1" ht="24.75" customHeight="1" x14ac:dyDescent="0.2">
      <c r="A27" s="68">
        <v>6</v>
      </c>
      <c r="B27" s="26">
        <v>87</v>
      </c>
      <c r="C27" s="27">
        <v>36569</v>
      </c>
      <c r="D27" s="27" t="s">
        <v>315</v>
      </c>
      <c r="E27" s="45" t="s">
        <v>574</v>
      </c>
      <c r="F27" s="45" t="s">
        <v>530</v>
      </c>
      <c r="G27" s="28">
        <v>2862</v>
      </c>
      <c r="H27" s="23"/>
      <c r="I27" s="24"/>
      <c r="J27" s="25" t="s">
        <v>58</v>
      </c>
      <c r="K27" s="26"/>
      <c r="L27" s="27"/>
      <c r="M27" s="27"/>
      <c r="N27" s="45"/>
      <c r="O27" s="45"/>
      <c r="P27" s="246"/>
      <c r="Q27" s="26"/>
    </row>
    <row r="28" spans="1:17" s="20" customFormat="1" ht="24.75" customHeight="1" x14ac:dyDescent="0.2">
      <c r="A28" s="68">
        <v>7</v>
      </c>
      <c r="B28" s="68">
        <v>75</v>
      </c>
      <c r="C28" s="121"/>
      <c r="D28" s="121" t="s">
        <v>315</v>
      </c>
      <c r="E28" s="184" t="s">
        <v>311</v>
      </c>
      <c r="F28" s="185"/>
      <c r="G28" s="28">
        <v>2940</v>
      </c>
      <c r="H28" s="23"/>
      <c r="I28" s="24"/>
      <c r="J28" s="25" t="s">
        <v>59</v>
      </c>
      <c r="K28" s="26"/>
      <c r="L28" s="27"/>
      <c r="M28" s="27"/>
      <c r="N28" s="45"/>
      <c r="O28" s="45"/>
      <c r="P28" s="246"/>
      <c r="Q28" s="26"/>
    </row>
    <row r="29" spans="1:17" s="20" customFormat="1" ht="24.75" customHeight="1" x14ac:dyDescent="0.2">
      <c r="A29" s="68">
        <v>8</v>
      </c>
      <c r="B29" s="26">
        <v>116</v>
      </c>
      <c r="C29" s="27">
        <v>36103</v>
      </c>
      <c r="D29" s="27" t="s">
        <v>315</v>
      </c>
      <c r="E29" s="45" t="s">
        <v>579</v>
      </c>
      <c r="F29" s="45" t="s">
        <v>539</v>
      </c>
      <c r="G29" s="28">
        <v>3010</v>
      </c>
      <c r="H29" s="23"/>
      <c r="I29" s="24"/>
      <c r="J29" s="25" t="s">
        <v>60</v>
      </c>
      <c r="K29" s="26"/>
      <c r="L29" s="27"/>
      <c r="M29" s="27"/>
      <c r="N29" s="45"/>
      <c r="O29" s="45"/>
      <c r="P29" s="246"/>
      <c r="Q29" s="26"/>
    </row>
    <row r="30" spans="1:17" s="20" customFormat="1" ht="24.75" customHeight="1" x14ac:dyDescent="0.2">
      <c r="A30" s="68">
        <v>9</v>
      </c>
      <c r="B30" s="68">
        <v>166</v>
      </c>
      <c r="C30" s="121">
        <v>36411</v>
      </c>
      <c r="D30" s="121" t="s">
        <v>315</v>
      </c>
      <c r="E30" s="184" t="s">
        <v>699</v>
      </c>
      <c r="F30" s="185" t="s">
        <v>700</v>
      </c>
      <c r="G30" s="28">
        <v>3013</v>
      </c>
      <c r="H30" s="23"/>
      <c r="I30" s="399" t="s">
        <v>42</v>
      </c>
      <c r="J30" s="400"/>
      <c r="K30" s="400"/>
      <c r="L30" s="400"/>
      <c r="M30" s="400"/>
      <c r="N30" s="400"/>
      <c r="O30" s="400"/>
      <c r="P30" s="400"/>
      <c r="Q30" s="401"/>
    </row>
    <row r="31" spans="1:17" s="20" customFormat="1" ht="24.75" customHeight="1" x14ac:dyDescent="0.2">
      <c r="A31" s="68">
        <v>10</v>
      </c>
      <c r="B31" s="68">
        <v>182</v>
      </c>
      <c r="C31" s="121">
        <v>36526</v>
      </c>
      <c r="D31" s="121" t="s">
        <v>315</v>
      </c>
      <c r="E31" s="184" t="s">
        <v>552</v>
      </c>
      <c r="F31" s="185" t="s">
        <v>551</v>
      </c>
      <c r="G31" s="28">
        <v>3065</v>
      </c>
      <c r="H31" s="23"/>
      <c r="I31" s="44" t="s">
        <v>212</v>
      </c>
      <c r="J31" s="41" t="s">
        <v>113</v>
      </c>
      <c r="K31" s="41" t="s">
        <v>112</v>
      </c>
      <c r="L31" s="42" t="s">
        <v>13</v>
      </c>
      <c r="M31" s="42" t="s">
        <v>327</v>
      </c>
      <c r="N31" s="43" t="s">
        <v>14</v>
      </c>
      <c r="O31" s="43" t="s">
        <v>45</v>
      </c>
      <c r="P31" s="41" t="s">
        <v>15</v>
      </c>
      <c r="Q31" s="41" t="s">
        <v>27</v>
      </c>
    </row>
    <row r="32" spans="1:17" s="20" customFormat="1" ht="24.75" customHeight="1" x14ac:dyDescent="0.2">
      <c r="A32" s="68">
        <v>11</v>
      </c>
      <c r="B32" s="68">
        <v>187</v>
      </c>
      <c r="C32" s="121">
        <v>13</v>
      </c>
      <c r="D32" s="121" t="s">
        <v>315</v>
      </c>
      <c r="E32" s="184" t="s">
        <v>553</v>
      </c>
      <c r="F32" s="185" t="s">
        <v>554</v>
      </c>
      <c r="G32" s="28">
        <v>3148</v>
      </c>
      <c r="H32" s="23"/>
      <c r="I32" s="24"/>
      <c r="J32" s="25" t="s">
        <v>61</v>
      </c>
      <c r="K32" s="26"/>
      <c r="L32" s="27"/>
      <c r="M32" s="27"/>
      <c r="N32" s="45"/>
      <c r="O32" s="45"/>
      <c r="P32" s="191"/>
      <c r="Q32" s="26"/>
    </row>
    <row r="33" spans="1:17" s="20" customFormat="1" ht="24.75" customHeight="1" x14ac:dyDescent="0.2">
      <c r="A33" s="68">
        <v>12</v>
      </c>
      <c r="B33" s="26">
        <v>90</v>
      </c>
      <c r="C33" s="27">
        <v>34759</v>
      </c>
      <c r="D33" s="27" t="s">
        <v>315</v>
      </c>
      <c r="E33" s="45" t="s">
        <v>575</v>
      </c>
      <c r="F33" s="45" t="s">
        <v>533</v>
      </c>
      <c r="G33" s="28">
        <v>3197</v>
      </c>
      <c r="H33" s="23"/>
      <c r="I33" s="24"/>
      <c r="J33" s="25"/>
      <c r="K33" s="26"/>
      <c r="L33" s="27"/>
      <c r="M33" s="27"/>
      <c r="N33" s="45"/>
      <c r="O33" s="45"/>
      <c r="P33" s="191"/>
      <c r="Q33" s="26"/>
    </row>
    <row r="34" spans="1:17" s="20" customFormat="1" ht="24.75" customHeight="1" x14ac:dyDescent="0.2">
      <c r="A34" s="68">
        <v>13</v>
      </c>
      <c r="B34" s="68">
        <v>99</v>
      </c>
      <c r="C34" s="121">
        <v>36617</v>
      </c>
      <c r="D34" s="121" t="s">
        <v>315</v>
      </c>
      <c r="E34" s="184" t="s">
        <v>694</v>
      </c>
      <c r="F34" s="185" t="s">
        <v>535</v>
      </c>
      <c r="G34" s="28">
        <v>3235</v>
      </c>
      <c r="H34" s="23"/>
      <c r="I34" s="24"/>
      <c r="J34" s="25"/>
      <c r="K34" s="26"/>
      <c r="L34" s="27"/>
      <c r="M34" s="27"/>
      <c r="N34" s="45"/>
      <c r="O34" s="45"/>
      <c r="P34" s="191"/>
      <c r="Q34" s="26"/>
    </row>
    <row r="35" spans="1:17" s="20" customFormat="1" ht="24.75" customHeight="1" x14ac:dyDescent="0.2">
      <c r="A35" s="68">
        <v>14</v>
      </c>
      <c r="B35" s="26">
        <v>79</v>
      </c>
      <c r="C35" s="27">
        <v>32469</v>
      </c>
      <c r="D35" s="27" t="s">
        <v>315</v>
      </c>
      <c r="E35" s="45" t="s">
        <v>572</v>
      </c>
      <c r="F35" s="45" t="s">
        <v>573</v>
      </c>
      <c r="G35" s="28">
        <v>3263</v>
      </c>
      <c r="H35" s="23"/>
      <c r="I35" s="24"/>
      <c r="J35" s="25"/>
      <c r="K35" s="26"/>
      <c r="L35" s="27"/>
      <c r="M35" s="27"/>
      <c r="N35" s="45"/>
      <c r="O35" s="45"/>
      <c r="P35" s="191"/>
      <c r="Q35" s="26"/>
    </row>
    <row r="36" spans="1:17" s="20" customFormat="1" ht="24.75" customHeight="1" x14ac:dyDescent="0.2">
      <c r="A36" s="68">
        <v>15</v>
      </c>
      <c r="B36" s="26">
        <v>57</v>
      </c>
      <c r="C36" s="27">
        <v>36421</v>
      </c>
      <c r="D36" s="27" t="s">
        <v>315</v>
      </c>
      <c r="E36" s="45" t="s">
        <v>569</v>
      </c>
      <c r="F36" s="45" t="s">
        <v>525</v>
      </c>
      <c r="G36" s="28">
        <v>3387</v>
      </c>
      <c r="H36" s="23"/>
      <c r="I36" s="24"/>
      <c r="J36" s="25"/>
      <c r="K36" s="26"/>
      <c r="L36" s="27"/>
      <c r="M36" s="27"/>
      <c r="N36" s="45"/>
      <c r="O36" s="45"/>
      <c r="P36" s="191"/>
      <c r="Q36" s="26"/>
    </row>
    <row r="37" spans="1:17" s="20" customFormat="1" ht="24.75" customHeight="1" x14ac:dyDescent="0.2">
      <c r="A37" s="68">
        <v>16</v>
      </c>
      <c r="B37" s="68">
        <v>135</v>
      </c>
      <c r="C37" s="121">
        <v>36872</v>
      </c>
      <c r="D37" s="121" t="s">
        <v>315</v>
      </c>
      <c r="E37" s="184" t="s">
        <v>696</v>
      </c>
      <c r="F37" s="185" t="s">
        <v>583</v>
      </c>
      <c r="G37" s="28">
        <v>4104</v>
      </c>
      <c r="H37" s="23"/>
      <c r="I37" s="24"/>
      <c r="J37" s="25"/>
      <c r="K37" s="26"/>
      <c r="L37" s="27"/>
      <c r="M37" s="27"/>
      <c r="N37" s="45"/>
      <c r="O37" s="45"/>
      <c r="P37" s="191"/>
      <c r="Q37" s="26"/>
    </row>
    <row r="38" spans="1:17" s="20" customFormat="1" ht="24.75" customHeight="1" x14ac:dyDescent="0.2">
      <c r="A38" s="68">
        <v>17</v>
      </c>
      <c r="B38" s="68">
        <v>163</v>
      </c>
      <c r="C38" s="121">
        <v>27378</v>
      </c>
      <c r="D38" s="121" t="s">
        <v>315</v>
      </c>
      <c r="E38" s="184" t="s">
        <v>697</v>
      </c>
      <c r="F38" s="185" t="s">
        <v>698</v>
      </c>
      <c r="G38" s="28">
        <v>4196</v>
      </c>
      <c r="H38" s="23"/>
      <c r="I38" s="24"/>
      <c r="J38" s="25"/>
      <c r="K38" s="26"/>
      <c r="L38" s="27"/>
      <c r="M38" s="27"/>
      <c r="N38" s="45"/>
      <c r="O38" s="45"/>
      <c r="P38" s="191"/>
      <c r="Q38" s="26"/>
    </row>
    <row r="39" spans="1:17" s="20" customFormat="1" ht="24.75" customHeight="1" x14ac:dyDescent="0.2">
      <c r="A39" s="68">
        <v>18</v>
      </c>
      <c r="B39" s="68">
        <v>134</v>
      </c>
      <c r="C39" s="121">
        <v>27093</v>
      </c>
      <c r="D39" s="121" t="s">
        <v>315</v>
      </c>
      <c r="E39" s="184" t="s">
        <v>695</v>
      </c>
      <c r="F39" s="185" t="s">
        <v>583</v>
      </c>
      <c r="G39" s="28">
        <v>4268</v>
      </c>
      <c r="H39" s="23"/>
      <c r="I39" s="24"/>
      <c r="J39" s="25"/>
      <c r="K39" s="26"/>
      <c r="L39" s="27"/>
      <c r="M39" s="27"/>
      <c r="N39" s="45"/>
      <c r="O39" s="45"/>
      <c r="P39" s="191"/>
      <c r="Q39" s="26"/>
    </row>
    <row r="40" spans="1:17" s="20" customFormat="1" ht="24.75" customHeight="1" x14ac:dyDescent="0.2">
      <c r="A40" s="68">
        <v>19</v>
      </c>
      <c r="B40" s="68">
        <v>189</v>
      </c>
      <c r="C40" s="121">
        <v>23703</v>
      </c>
      <c r="D40" s="121" t="s">
        <v>315</v>
      </c>
      <c r="E40" s="184" t="s">
        <v>555</v>
      </c>
      <c r="F40" s="185" t="s">
        <v>556</v>
      </c>
      <c r="G40" s="28">
        <v>4338</v>
      </c>
      <c r="H40" s="23"/>
      <c r="I40" s="24"/>
      <c r="J40" s="25"/>
      <c r="K40" s="26"/>
      <c r="L40" s="27"/>
      <c r="M40" s="27"/>
      <c r="N40" s="45"/>
      <c r="O40" s="45"/>
      <c r="P40" s="191"/>
      <c r="Q40" s="26"/>
    </row>
    <row r="41" spans="1:17" s="20" customFormat="1" ht="24.75" customHeight="1" x14ac:dyDescent="0.2">
      <c r="A41" s="68">
        <v>20</v>
      </c>
      <c r="B41" s="26">
        <v>133</v>
      </c>
      <c r="C41" s="27">
        <v>35211</v>
      </c>
      <c r="D41" s="27" t="s">
        <v>315</v>
      </c>
      <c r="E41" s="45" t="s">
        <v>582</v>
      </c>
      <c r="F41" s="45" t="s">
        <v>583</v>
      </c>
      <c r="G41" s="28">
        <v>4868</v>
      </c>
      <c r="H41" s="23"/>
      <c r="I41" s="24"/>
      <c r="J41" s="25"/>
      <c r="K41" s="26"/>
      <c r="L41" s="27"/>
      <c r="M41" s="27"/>
      <c r="N41" s="45"/>
      <c r="O41" s="45"/>
      <c r="P41" s="191"/>
      <c r="Q41" s="26"/>
    </row>
    <row r="42" spans="1:17" s="20" customFormat="1" ht="24.75" customHeight="1" x14ac:dyDescent="0.2">
      <c r="A42" s="68" t="s">
        <v>870</v>
      </c>
      <c r="B42" s="68">
        <v>181</v>
      </c>
      <c r="C42" s="121">
        <v>34335</v>
      </c>
      <c r="D42" s="121" t="s">
        <v>315</v>
      </c>
      <c r="E42" s="184" t="s">
        <v>550</v>
      </c>
      <c r="F42" s="185" t="s">
        <v>551</v>
      </c>
      <c r="G42" s="122" t="s">
        <v>869</v>
      </c>
      <c r="H42" s="23"/>
      <c r="I42" s="24"/>
      <c r="J42" s="25"/>
      <c r="K42" s="26"/>
      <c r="L42" s="27"/>
      <c r="M42" s="27"/>
      <c r="N42" s="45"/>
      <c r="O42" s="45"/>
      <c r="P42" s="191"/>
      <c r="Q42" s="26"/>
    </row>
    <row r="43" spans="1:17" s="20" customFormat="1" ht="24.75" customHeight="1" x14ac:dyDescent="0.2">
      <c r="A43" s="68" t="s">
        <v>870</v>
      </c>
      <c r="B43" s="68">
        <v>21</v>
      </c>
      <c r="C43" s="121">
        <v>31801</v>
      </c>
      <c r="D43" s="121" t="s">
        <v>315</v>
      </c>
      <c r="E43" s="184" t="s">
        <v>561</v>
      </c>
      <c r="F43" s="185" t="s">
        <v>562</v>
      </c>
      <c r="G43" s="246" t="s">
        <v>869</v>
      </c>
      <c r="H43" s="23"/>
      <c r="I43" s="24"/>
      <c r="J43" s="25"/>
      <c r="K43" s="26"/>
      <c r="L43" s="27"/>
      <c r="M43" s="27"/>
      <c r="N43" s="45"/>
      <c r="O43" s="45"/>
      <c r="P43" s="191"/>
      <c r="Q43" s="26"/>
    </row>
    <row r="44" spans="1:17" s="20" customFormat="1" ht="24.75" customHeight="1" x14ac:dyDescent="0.2">
      <c r="A44" s="68" t="s">
        <v>870</v>
      </c>
      <c r="B44" s="68">
        <v>33</v>
      </c>
      <c r="C44" s="121">
        <v>33831</v>
      </c>
      <c r="D44" s="121" t="s">
        <v>315</v>
      </c>
      <c r="E44" s="184" t="s">
        <v>564</v>
      </c>
      <c r="F44" s="185" t="s">
        <v>565</v>
      </c>
      <c r="G44" s="246" t="s">
        <v>869</v>
      </c>
      <c r="H44" s="23"/>
      <c r="I44" s="24"/>
      <c r="J44" s="25"/>
      <c r="K44" s="26"/>
      <c r="L44" s="27"/>
      <c r="M44" s="27"/>
      <c r="N44" s="45"/>
      <c r="O44" s="45"/>
      <c r="P44" s="191"/>
      <c r="Q44" s="26"/>
    </row>
    <row r="45" spans="1:17" s="20" customFormat="1" ht="24.75" customHeight="1" x14ac:dyDescent="0.2">
      <c r="A45" s="68" t="s">
        <v>870</v>
      </c>
      <c r="B45" s="68">
        <v>39</v>
      </c>
      <c r="C45" s="121">
        <v>33762</v>
      </c>
      <c r="D45" s="121" t="s">
        <v>315</v>
      </c>
      <c r="E45" s="184" t="s">
        <v>566</v>
      </c>
      <c r="F45" s="185" t="s">
        <v>567</v>
      </c>
      <c r="G45" s="246" t="s">
        <v>869</v>
      </c>
      <c r="H45" s="23"/>
      <c r="I45" s="24"/>
      <c r="J45" s="25"/>
      <c r="K45" s="26"/>
      <c r="L45" s="27"/>
      <c r="M45" s="27"/>
      <c r="N45" s="45"/>
      <c r="O45" s="45"/>
      <c r="P45" s="191"/>
      <c r="Q45" s="26"/>
    </row>
    <row r="46" spans="1:17" s="20" customFormat="1" ht="24.75" customHeight="1" x14ac:dyDescent="0.2">
      <c r="A46" s="68" t="s">
        <v>870</v>
      </c>
      <c r="B46" s="26">
        <v>43</v>
      </c>
      <c r="C46" s="27">
        <v>36434</v>
      </c>
      <c r="D46" s="27" t="s">
        <v>315</v>
      </c>
      <c r="E46" s="45" t="s">
        <v>568</v>
      </c>
      <c r="F46" s="45" t="s">
        <v>567</v>
      </c>
      <c r="G46" s="28" t="s">
        <v>869</v>
      </c>
      <c r="H46" s="23"/>
      <c r="I46" s="24"/>
      <c r="J46" s="25"/>
      <c r="K46" s="26"/>
      <c r="L46" s="27"/>
      <c r="M46" s="27"/>
      <c r="N46" s="45"/>
      <c r="O46" s="45"/>
      <c r="P46" s="191"/>
      <c r="Q46" s="26"/>
    </row>
    <row r="47" spans="1:17" s="20" customFormat="1" ht="24.75" customHeight="1" x14ac:dyDescent="0.2">
      <c r="A47" s="68" t="s">
        <v>870</v>
      </c>
      <c r="B47" s="26">
        <v>128</v>
      </c>
      <c r="C47" s="27">
        <v>36077</v>
      </c>
      <c r="D47" s="27" t="s">
        <v>315</v>
      </c>
      <c r="E47" s="45" t="s">
        <v>580</v>
      </c>
      <c r="F47" s="45" t="s">
        <v>581</v>
      </c>
      <c r="G47" s="28" t="s">
        <v>869</v>
      </c>
      <c r="H47" s="23"/>
      <c r="I47" s="24"/>
      <c r="J47" s="25"/>
      <c r="K47" s="26"/>
      <c r="L47" s="27"/>
      <c r="M47" s="27"/>
      <c r="N47" s="45"/>
      <c r="O47" s="45"/>
      <c r="P47" s="191"/>
      <c r="Q47" s="26"/>
    </row>
    <row r="48" spans="1:17" s="20" customFormat="1" ht="24.75" customHeight="1" x14ac:dyDescent="0.2">
      <c r="A48" s="68" t="s">
        <v>870</v>
      </c>
      <c r="B48" s="26">
        <v>97</v>
      </c>
      <c r="C48" s="27">
        <v>32401</v>
      </c>
      <c r="D48" s="27" t="s">
        <v>315</v>
      </c>
      <c r="E48" s="45" t="s">
        <v>370</v>
      </c>
      <c r="F48" s="45" t="s">
        <v>535</v>
      </c>
      <c r="G48" s="246" t="s">
        <v>869</v>
      </c>
      <c r="H48" s="23"/>
      <c r="I48" s="24"/>
      <c r="J48" s="25"/>
      <c r="K48" s="26"/>
      <c r="L48" s="27"/>
      <c r="M48" s="27"/>
      <c r="N48" s="45"/>
      <c r="O48" s="45"/>
      <c r="P48" s="191"/>
      <c r="Q48" s="26"/>
    </row>
    <row r="49" spans="1:17" s="20" customFormat="1" ht="24.75" customHeight="1" x14ac:dyDescent="0.2">
      <c r="A49" s="68"/>
      <c r="B49" s="68"/>
      <c r="C49" s="121"/>
      <c r="D49" s="121"/>
      <c r="E49" s="184"/>
      <c r="F49" s="185"/>
      <c r="G49" s="246"/>
      <c r="H49" s="23"/>
      <c r="I49" s="24"/>
      <c r="J49" s="25"/>
      <c r="K49" s="26"/>
      <c r="L49" s="27"/>
      <c r="M49" s="27"/>
      <c r="N49" s="45"/>
      <c r="O49" s="45"/>
      <c r="P49" s="191"/>
      <c r="Q49" s="26"/>
    </row>
    <row r="50" spans="1:17" s="20" customFormat="1" ht="24.75" customHeight="1" x14ac:dyDescent="0.2">
      <c r="A50" s="68"/>
      <c r="B50" s="68"/>
      <c r="C50" s="121"/>
      <c r="D50" s="121"/>
      <c r="E50" s="184"/>
      <c r="F50" s="185"/>
      <c r="G50" s="246"/>
      <c r="H50" s="23"/>
      <c r="I50" s="24"/>
      <c r="J50" s="25"/>
      <c r="K50" s="26"/>
      <c r="L50" s="27"/>
      <c r="M50" s="27"/>
      <c r="N50" s="45"/>
      <c r="O50" s="45"/>
      <c r="P50" s="191"/>
      <c r="Q50" s="26"/>
    </row>
    <row r="51" spans="1:17" s="20" customFormat="1" ht="24.75" customHeight="1" x14ac:dyDescent="0.2">
      <c r="A51" s="68"/>
      <c r="B51" s="68"/>
      <c r="C51" s="121"/>
      <c r="D51" s="121"/>
      <c r="E51" s="184"/>
      <c r="F51" s="185"/>
      <c r="G51" s="246"/>
      <c r="H51" s="23"/>
      <c r="I51" s="24"/>
      <c r="J51" s="25"/>
      <c r="K51" s="26"/>
      <c r="L51" s="27"/>
      <c r="M51" s="27"/>
      <c r="N51" s="45"/>
      <c r="O51" s="45"/>
      <c r="P51" s="191"/>
      <c r="Q51" s="26"/>
    </row>
    <row r="52" spans="1:17" s="20" customFormat="1" ht="24.75" customHeight="1" x14ac:dyDescent="0.2">
      <c r="A52" s="68"/>
      <c r="B52" s="68"/>
      <c r="C52" s="121"/>
      <c r="D52" s="121"/>
      <c r="E52" s="184"/>
      <c r="F52" s="185"/>
      <c r="G52" s="191"/>
      <c r="H52" s="23"/>
      <c r="I52" s="24"/>
      <c r="J52" s="25"/>
      <c r="K52" s="26"/>
      <c r="L52" s="27"/>
      <c r="M52" s="27"/>
      <c r="N52" s="45"/>
      <c r="O52" s="45"/>
      <c r="P52" s="246"/>
      <c r="Q52" s="26"/>
    </row>
    <row r="53" spans="1:17" s="20" customFormat="1" ht="24.75" customHeight="1" x14ac:dyDescent="0.2">
      <c r="A53" s="68"/>
      <c r="B53" s="68"/>
      <c r="C53" s="121"/>
      <c r="D53" s="121"/>
      <c r="E53" s="184"/>
      <c r="F53" s="185"/>
      <c r="G53" s="191"/>
      <c r="H53" s="23"/>
      <c r="I53" s="399" t="s">
        <v>42</v>
      </c>
      <c r="J53" s="400"/>
      <c r="K53" s="400"/>
      <c r="L53" s="400"/>
      <c r="M53" s="400"/>
      <c r="N53" s="400"/>
      <c r="O53" s="400"/>
      <c r="P53" s="400"/>
      <c r="Q53" s="401"/>
    </row>
    <row r="54" spans="1:17" s="20" customFormat="1" ht="24.75" customHeight="1" x14ac:dyDescent="0.2">
      <c r="A54" s="68"/>
      <c r="B54" s="68"/>
      <c r="C54" s="121"/>
      <c r="D54" s="121"/>
      <c r="E54" s="184"/>
      <c r="F54" s="185"/>
      <c r="G54" s="191"/>
      <c r="H54" s="23"/>
      <c r="I54" s="44" t="s">
        <v>212</v>
      </c>
      <c r="J54" s="41" t="s">
        <v>113</v>
      </c>
      <c r="K54" s="41" t="s">
        <v>112</v>
      </c>
      <c r="L54" s="42" t="s">
        <v>13</v>
      </c>
      <c r="M54" s="42" t="s">
        <v>327</v>
      </c>
      <c r="N54" s="43" t="s">
        <v>14</v>
      </c>
      <c r="O54" s="43" t="s">
        <v>45</v>
      </c>
      <c r="P54" s="41" t="s">
        <v>15</v>
      </c>
      <c r="Q54" s="41" t="s">
        <v>27</v>
      </c>
    </row>
    <row r="55" spans="1:17" s="20" customFormat="1" ht="24.75" customHeight="1" x14ac:dyDescent="0.2">
      <c r="A55" s="68"/>
      <c r="B55" s="68"/>
      <c r="C55" s="121"/>
      <c r="D55" s="121"/>
      <c r="E55" s="184"/>
      <c r="F55" s="185"/>
      <c r="G55" s="191"/>
      <c r="H55" s="23"/>
      <c r="I55" s="24"/>
      <c r="J55" s="25"/>
      <c r="K55" s="26"/>
      <c r="L55" s="27"/>
      <c r="M55" s="27"/>
      <c r="N55" s="45"/>
      <c r="O55" s="45"/>
      <c r="P55" s="191"/>
      <c r="Q55" s="26"/>
    </row>
    <row r="56" spans="1:17" s="20" customFormat="1" ht="24.75" customHeight="1" x14ac:dyDescent="0.2">
      <c r="A56" s="68"/>
      <c r="B56" s="68"/>
      <c r="C56" s="121"/>
      <c r="D56" s="121"/>
      <c r="E56" s="184"/>
      <c r="F56" s="185"/>
      <c r="G56" s="246"/>
      <c r="H56" s="23"/>
      <c r="I56" s="24"/>
      <c r="J56" s="25"/>
      <c r="K56" s="26"/>
      <c r="L56" s="27"/>
      <c r="M56" s="27"/>
      <c r="N56" s="45"/>
      <c r="O56" s="45"/>
      <c r="P56" s="191"/>
      <c r="Q56" s="26"/>
    </row>
    <row r="57" spans="1:17" s="20" customFormat="1" ht="24.75" customHeight="1" x14ac:dyDescent="0.2">
      <c r="A57" s="392" t="s">
        <v>12</v>
      </c>
      <c r="B57" s="393" t="s">
        <v>112</v>
      </c>
      <c r="C57" s="395" t="s">
        <v>124</v>
      </c>
      <c r="D57" s="396" t="s">
        <v>327</v>
      </c>
      <c r="E57" s="398" t="s">
        <v>14</v>
      </c>
      <c r="F57" s="398" t="s">
        <v>45</v>
      </c>
      <c r="G57" s="398" t="s">
        <v>15</v>
      </c>
      <c r="H57" s="23"/>
      <c r="I57" s="24"/>
      <c r="J57" s="25"/>
      <c r="K57" s="26"/>
      <c r="L57" s="27"/>
      <c r="M57" s="27"/>
      <c r="N57" s="45"/>
      <c r="O57" s="45"/>
      <c r="P57" s="191"/>
      <c r="Q57" s="26"/>
    </row>
    <row r="58" spans="1:17" s="20" customFormat="1" ht="24.75" customHeight="1" x14ac:dyDescent="0.2">
      <c r="A58" s="392"/>
      <c r="B58" s="394"/>
      <c r="C58" s="395"/>
      <c r="D58" s="397"/>
      <c r="E58" s="398"/>
      <c r="F58" s="398"/>
      <c r="G58" s="398"/>
      <c r="H58" s="23"/>
      <c r="I58" s="24"/>
      <c r="J58" s="25"/>
      <c r="K58" s="26"/>
      <c r="L58" s="27"/>
      <c r="M58" s="27"/>
      <c r="N58" s="45"/>
      <c r="O58" s="45"/>
      <c r="P58" s="246"/>
      <c r="Q58" s="26"/>
    </row>
    <row r="59" spans="1:17" s="20" customFormat="1" ht="24.75" customHeight="1" x14ac:dyDescent="0.2">
      <c r="A59" s="68">
        <v>1</v>
      </c>
      <c r="B59" s="26">
        <v>173</v>
      </c>
      <c r="C59" s="27">
        <v>33501</v>
      </c>
      <c r="D59" s="27" t="s">
        <v>316</v>
      </c>
      <c r="E59" s="45" t="s">
        <v>708</v>
      </c>
      <c r="F59" s="45" t="s">
        <v>709</v>
      </c>
      <c r="G59" s="28">
        <v>2391</v>
      </c>
      <c r="H59" s="23"/>
      <c r="I59" s="399" t="s">
        <v>43</v>
      </c>
      <c r="J59" s="400"/>
      <c r="K59" s="400"/>
      <c r="L59" s="400"/>
      <c r="M59" s="400"/>
      <c r="N59" s="400"/>
      <c r="O59" s="400"/>
      <c r="P59" s="400"/>
      <c r="Q59" s="401"/>
    </row>
    <row r="60" spans="1:17" s="20" customFormat="1" ht="24.75" customHeight="1" x14ac:dyDescent="0.2">
      <c r="A60" s="68">
        <v>2</v>
      </c>
      <c r="B60" s="26">
        <v>70</v>
      </c>
      <c r="C60" s="27">
        <v>30965</v>
      </c>
      <c r="D60" s="27" t="s">
        <v>316</v>
      </c>
      <c r="E60" s="45" t="s">
        <v>309</v>
      </c>
      <c r="F60" s="45" t="s">
        <v>528</v>
      </c>
      <c r="G60" s="28">
        <v>2436</v>
      </c>
      <c r="H60" s="23"/>
      <c r="I60" s="44" t="s">
        <v>212</v>
      </c>
      <c r="J60" s="41" t="s">
        <v>113</v>
      </c>
      <c r="K60" s="41" t="s">
        <v>112</v>
      </c>
      <c r="L60" s="42" t="s">
        <v>13</v>
      </c>
      <c r="M60" s="42" t="s">
        <v>327</v>
      </c>
      <c r="N60" s="43" t="s">
        <v>14</v>
      </c>
      <c r="O60" s="43" t="s">
        <v>45</v>
      </c>
      <c r="P60" s="41" t="s">
        <v>15</v>
      </c>
      <c r="Q60" s="41" t="s">
        <v>27</v>
      </c>
    </row>
    <row r="61" spans="1:17" s="20" customFormat="1" ht="24.75" customHeight="1" x14ac:dyDescent="0.2">
      <c r="A61" s="68">
        <v>3</v>
      </c>
      <c r="B61" s="26">
        <v>5</v>
      </c>
      <c r="C61" s="27">
        <v>34641</v>
      </c>
      <c r="D61" s="27" t="s">
        <v>316</v>
      </c>
      <c r="E61" s="45" t="s">
        <v>586</v>
      </c>
      <c r="F61" s="45" t="s">
        <v>587</v>
      </c>
      <c r="G61" s="28">
        <v>2683</v>
      </c>
      <c r="H61" s="23"/>
      <c r="I61" s="24"/>
      <c r="J61" s="25"/>
      <c r="K61" s="26"/>
      <c r="L61" s="27"/>
      <c r="M61" s="27"/>
      <c r="N61" s="45"/>
      <c r="O61" s="45"/>
      <c r="P61" s="191"/>
      <c r="Q61" s="26"/>
    </row>
    <row r="62" spans="1:17" s="20" customFormat="1" ht="24.75" customHeight="1" x14ac:dyDescent="0.2">
      <c r="A62" s="68">
        <v>4</v>
      </c>
      <c r="B62" s="26">
        <v>104</v>
      </c>
      <c r="C62" s="27">
        <v>35195</v>
      </c>
      <c r="D62" s="27" t="s">
        <v>316</v>
      </c>
      <c r="E62" s="45" t="s">
        <v>599</v>
      </c>
      <c r="F62" s="45" t="s">
        <v>598</v>
      </c>
      <c r="G62" s="246">
        <v>2746</v>
      </c>
      <c r="H62" s="23"/>
      <c r="I62" s="24"/>
      <c r="J62" s="25"/>
      <c r="K62" s="26"/>
      <c r="L62" s="27"/>
      <c r="M62" s="27"/>
      <c r="N62" s="45"/>
      <c r="O62" s="45"/>
      <c r="P62" s="191"/>
      <c r="Q62" s="26"/>
    </row>
    <row r="63" spans="1:17" s="20" customFormat="1" ht="24.75" customHeight="1" x14ac:dyDescent="0.2">
      <c r="A63" s="68">
        <v>5</v>
      </c>
      <c r="B63" s="26">
        <v>153</v>
      </c>
      <c r="C63" s="27">
        <v>34059</v>
      </c>
      <c r="D63" s="27" t="s">
        <v>316</v>
      </c>
      <c r="E63" s="45" t="s">
        <v>602</v>
      </c>
      <c r="F63" s="45" t="s">
        <v>603</v>
      </c>
      <c r="G63" s="28">
        <v>2750</v>
      </c>
      <c r="H63" s="23"/>
      <c r="I63" s="24"/>
      <c r="J63" s="25"/>
      <c r="K63" s="26"/>
      <c r="L63" s="27"/>
      <c r="M63" s="27"/>
      <c r="N63" s="45"/>
      <c r="O63" s="45"/>
      <c r="P63" s="191"/>
      <c r="Q63" s="26"/>
    </row>
    <row r="64" spans="1:17" s="20" customFormat="1" ht="24.75" customHeight="1" x14ac:dyDescent="0.2">
      <c r="A64" s="68">
        <v>6</v>
      </c>
      <c r="B64" s="26">
        <v>47</v>
      </c>
      <c r="C64" s="27">
        <v>35316</v>
      </c>
      <c r="D64" s="27" t="s">
        <v>316</v>
      </c>
      <c r="E64" s="45" t="s">
        <v>588</v>
      </c>
      <c r="F64" s="45" t="s">
        <v>589</v>
      </c>
      <c r="G64" s="28">
        <v>2905</v>
      </c>
      <c r="H64" s="23"/>
      <c r="I64" s="24"/>
      <c r="J64" s="25"/>
      <c r="K64" s="26"/>
      <c r="L64" s="27"/>
      <c r="M64" s="27"/>
      <c r="N64" s="45"/>
      <c r="O64" s="45"/>
      <c r="P64" s="246"/>
      <c r="Q64" s="26"/>
    </row>
    <row r="65" spans="1:17" s="20" customFormat="1" ht="24.75" customHeight="1" x14ac:dyDescent="0.2">
      <c r="A65" s="68">
        <v>7</v>
      </c>
      <c r="B65" s="26">
        <v>164</v>
      </c>
      <c r="C65" s="27">
        <v>34669</v>
      </c>
      <c r="D65" s="27" t="s">
        <v>316</v>
      </c>
      <c r="E65" s="45" t="s">
        <v>604</v>
      </c>
      <c r="F65" s="45" t="s">
        <v>605</v>
      </c>
      <c r="G65" s="28">
        <v>2992</v>
      </c>
      <c r="H65" s="23"/>
      <c r="I65" s="399" t="s">
        <v>44</v>
      </c>
      <c r="J65" s="400"/>
      <c r="K65" s="400"/>
      <c r="L65" s="400"/>
      <c r="M65" s="400"/>
      <c r="N65" s="400"/>
      <c r="O65" s="400"/>
      <c r="P65" s="400"/>
      <c r="Q65" s="401"/>
    </row>
    <row r="66" spans="1:17" s="20" customFormat="1" ht="24.75" customHeight="1" x14ac:dyDescent="0.2">
      <c r="A66" s="68">
        <v>8</v>
      </c>
      <c r="B66" s="26">
        <v>103</v>
      </c>
      <c r="C66" s="27">
        <v>34900</v>
      </c>
      <c r="D66" s="27" t="s">
        <v>316</v>
      </c>
      <c r="E66" s="45" t="s">
        <v>597</v>
      </c>
      <c r="F66" s="45" t="s">
        <v>598</v>
      </c>
      <c r="G66" s="246">
        <v>3117</v>
      </c>
      <c r="H66" s="23"/>
      <c r="I66" s="44" t="s">
        <v>212</v>
      </c>
      <c r="J66" s="41" t="s">
        <v>113</v>
      </c>
      <c r="K66" s="41" t="s">
        <v>112</v>
      </c>
      <c r="L66" s="42" t="s">
        <v>13</v>
      </c>
      <c r="M66" s="42" t="s">
        <v>327</v>
      </c>
      <c r="N66" s="43" t="s">
        <v>14</v>
      </c>
      <c r="O66" s="43" t="s">
        <v>45</v>
      </c>
      <c r="P66" s="41" t="s">
        <v>15</v>
      </c>
      <c r="Q66" s="41" t="s">
        <v>27</v>
      </c>
    </row>
    <row r="67" spans="1:17" s="20" customFormat="1" ht="24.75" customHeight="1" x14ac:dyDescent="0.2">
      <c r="A67" s="68">
        <v>9</v>
      </c>
      <c r="B67" s="26">
        <v>115</v>
      </c>
      <c r="C67" s="27">
        <v>35065</v>
      </c>
      <c r="D67" s="27" t="s">
        <v>316</v>
      </c>
      <c r="E67" s="45" t="s">
        <v>601</v>
      </c>
      <c r="F67" s="45" t="s">
        <v>539</v>
      </c>
      <c r="G67" s="28">
        <v>3256</v>
      </c>
      <c r="H67" s="23"/>
      <c r="I67" s="24"/>
      <c r="J67" s="25"/>
      <c r="K67" s="26"/>
      <c r="L67" s="27"/>
      <c r="M67" s="27"/>
      <c r="N67" s="45"/>
      <c r="O67" s="45"/>
      <c r="P67" s="191"/>
      <c r="Q67" s="26"/>
    </row>
    <row r="68" spans="1:17" s="20" customFormat="1" ht="24.75" customHeight="1" x14ac:dyDescent="0.2">
      <c r="A68" s="68">
        <v>10</v>
      </c>
      <c r="B68" s="26">
        <v>138</v>
      </c>
      <c r="C68" s="27">
        <v>36745</v>
      </c>
      <c r="D68" s="27" t="s">
        <v>316</v>
      </c>
      <c r="E68" s="45" t="s">
        <v>706</v>
      </c>
      <c r="F68" s="45" t="s">
        <v>707</v>
      </c>
      <c r="G68" s="246">
        <v>3297</v>
      </c>
      <c r="H68" s="23"/>
      <c r="I68" s="24"/>
      <c r="J68" s="25"/>
      <c r="K68" s="26"/>
      <c r="L68" s="27"/>
      <c r="M68" s="27"/>
      <c r="N68" s="45"/>
      <c r="O68" s="45"/>
      <c r="P68" s="191"/>
      <c r="Q68" s="26"/>
    </row>
    <row r="69" spans="1:17" s="20" customFormat="1" ht="24.75" customHeight="1" x14ac:dyDescent="0.2">
      <c r="A69" s="68">
        <v>11</v>
      </c>
      <c r="B69" s="26">
        <v>114</v>
      </c>
      <c r="C69" s="27">
        <v>35674</v>
      </c>
      <c r="D69" s="27" t="s">
        <v>316</v>
      </c>
      <c r="E69" s="45" t="s">
        <v>600</v>
      </c>
      <c r="F69" s="45" t="s">
        <v>539</v>
      </c>
      <c r="G69" s="246">
        <v>3583</v>
      </c>
      <c r="H69" s="23"/>
      <c r="I69" s="24"/>
      <c r="J69" s="25"/>
      <c r="K69" s="26"/>
      <c r="L69" s="27"/>
      <c r="M69" s="27"/>
      <c r="N69" s="45"/>
      <c r="O69" s="45"/>
      <c r="P69" s="191"/>
      <c r="Q69" s="26"/>
    </row>
    <row r="70" spans="1:17" s="20" customFormat="1" ht="24.75" customHeight="1" x14ac:dyDescent="0.2">
      <c r="A70" s="68" t="s">
        <v>870</v>
      </c>
      <c r="B70" s="26">
        <v>35</v>
      </c>
      <c r="C70" s="27">
        <v>35676</v>
      </c>
      <c r="D70" s="27" t="s">
        <v>316</v>
      </c>
      <c r="E70" s="45" t="s">
        <v>701</v>
      </c>
      <c r="F70" s="45" t="s">
        <v>661</v>
      </c>
      <c r="G70" s="28" t="s">
        <v>869</v>
      </c>
      <c r="H70" s="23"/>
      <c r="I70" s="24"/>
      <c r="J70" s="25"/>
      <c r="K70" s="26"/>
      <c r="L70" s="27"/>
      <c r="M70" s="27"/>
      <c r="N70" s="45"/>
      <c r="O70" s="45"/>
      <c r="P70" s="246"/>
      <c r="Q70" s="26"/>
    </row>
    <row r="71" spans="1:17" s="20" customFormat="1" ht="24.75" customHeight="1" x14ac:dyDescent="0.2">
      <c r="A71" s="68" t="s">
        <v>870</v>
      </c>
      <c r="B71" s="26">
        <v>130</v>
      </c>
      <c r="C71" s="27">
        <v>34952</v>
      </c>
      <c r="D71" s="27" t="s">
        <v>316</v>
      </c>
      <c r="E71" s="45" t="s">
        <v>702</v>
      </c>
      <c r="F71" s="45" t="s">
        <v>703</v>
      </c>
      <c r="G71" s="246" t="s">
        <v>869</v>
      </c>
      <c r="H71" s="23"/>
      <c r="I71" s="399" t="s">
        <v>46</v>
      </c>
      <c r="J71" s="400"/>
      <c r="K71" s="400"/>
      <c r="L71" s="400"/>
      <c r="M71" s="400"/>
      <c r="N71" s="400"/>
      <c r="O71" s="400"/>
      <c r="P71" s="400"/>
      <c r="Q71" s="401"/>
    </row>
    <row r="72" spans="1:17" s="20" customFormat="1" ht="24.75" customHeight="1" x14ac:dyDescent="0.2">
      <c r="A72" s="68" t="s">
        <v>870</v>
      </c>
      <c r="B72" s="26">
        <v>131</v>
      </c>
      <c r="C72" s="27">
        <v>32004</v>
      </c>
      <c r="D72" s="27" t="s">
        <v>316</v>
      </c>
      <c r="E72" s="45" t="s">
        <v>704</v>
      </c>
      <c r="F72" s="45" t="s">
        <v>705</v>
      </c>
      <c r="G72" s="246" t="s">
        <v>869</v>
      </c>
      <c r="H72" s="23"/>
      <c r="I72" s="44" t="s">
        <v>212</v>
      </c>
      <c r="J72" s="41" t="s">
        <v>113</v>
      </c>
      <c r="K72" s="41" t="s">
        <v>112</v>
      </c>
      <c r="L72" s="42" t="s">
        <v>13</v>
      </c>
      <c r="M72" s="42" t="s">
        <v>327</v>
      </c>
      <c r="N72" s="43" t="s">
        <v>14</v>
      </c>
      <c r="O72" s="43" t="s">
        <v>45</v>
      </c>
      <c r="P72" s="41" t="s">
        <v>15</v>
      </c>
      <c r="Q72" s="41" t="s">
        <v>27</v>
      </c>
    </row>
    <row r="73" spans="1:17" s="20" customFormat="1" ht="24.75" customHeight="1" x14ac:dyDescent="0.2">
      <c r="A73" s="68"/>
      <c r="B73" s="68"/>
      <c r="C73" s="121"/>
      <c r="D73" s="121"/>
      <c r="E73" s="184"/>
      <c r="F73" s="185"/>
      <c r="G73" s="246"/>
      <c r="H73" s="23"/>
      <c r="I73" s="24"/>
      <c r="J73" s="25"/>
      <c r="K73" s="26"/>
      <c r="L73" s="27"/>
      <c r="M73" s="27"/>
      <c r="N73" s="45"/>
      <c r="O73" s="45"/>
      <c r="P73" s="191"/>
      <c r="Q73" s="26"/>
    </row>
    <row r="74" spans="1:17" s="20" customFormat="1" ht="24.75" customHeight="1" x14ac:dyDescent="0.2">
      <c r="A74" s="68"/>
      <c r="B74" s="68"/>
      <c r="C74" s="121"/>
      <c r="D74" s="121"/>
      <c r="E74" s="184"/>
      <c r="F74" s="185"/>
      <c r="G74" s="191"/>
      <c r="H74" s="23"/>
      <c r="I74" s="24"/>
      <c r="J74" s="25"/>
      <c r="K74" s="26"/>
      <c r="L74" s="27"/>
      <c r="M74" s="27"/>
      <c r="N74" s="45"/>
      <c r="O74" s="45"/>
      <c r="P74" s="191"/>
      <c r="Q74" s="26"/>
    </row>
    <row r="75" spans="1:17" s="20" customFormat="1" ht="24.75" customHeight="1" x14ac:dyDescent="0.2">
      <c r="A75" s="68"/>
      <c r="B75" s="68"/>
      <c r="C75" s="121"/>
      <c r="D75" s="121"/>
      <c r="E75" s="184"/>
      <c r="F75" s="185"/>
      <c r="G75" s="191"/>
      <c r="H75" s="23"/>
      <c r="I75" s="24"/>
      <c r="J75" s="25"/>
      <c r="K75" s="26"/>
      <c r="L75" s="27"/>
      <c r="M75" s="27"/>
      <c r="N75" s="45"/>
      <c r="O75" s="45"/>
      <c r="P75" s="191"/>
      <c r="Q75" s="26"/>
    </row>
    <row r="76" spans="1:17" s="20" customFormat="1" ht="21.6" customHeight="1" x14ac:dyDescent="0.2">
      <c r="A76" s="38"/>
      <c r="B76" s="38"/>
      <c r="C76" s="39"/>
      <c r="D76" s="39"/>
      <c r="E76" s="38"/>
      <c r="F76" s="40"/>
      <c r="G76" s="46"/>
      <c r="H76" s="23"/>
      <c r="I76" s="29"/>
      <c r="J76" s="29"/>
      <c r="K76" s="29"/>
      <c r="L76" s="31"/>
      <c r="M76" s="31"/>
      <c r="N76" s="51"/>
      <c r="O76" s="51"/>
      <c r="P76" s="22"/>
      <c r="Q76" s="32"/>
    </row>
    <row r="77" spans="1:17" s="20" customFormat="1" ht="21.6" customHeight="1" x14ac:dyDescent="0.2">
      <c r="A77" s="32" t="s">
        <v>19</v>
      </c>
      <c r="B77" s="32"/>
      <c r="C77" s="32"/>
      <c r="D77" s="32"/>
      <c r="E77" s="32"/>
      <c r="F77" s="47" t="s">
        <v>0</v>
      </c>
      <c r="G77" s="47" t="s">
        <v>1</v>
      </c>
      <c r="H77" s="23"/>
      <c r="I77" s="33"/>
      <c r="J77" s="33" t="s">
        <v>2</v>
      </c>
      <c r="K77" s="33"/>
      <c r="L77" s="31" t="s">
        <v>2</v>
      </c>
      <c r="M77" s="31"/>
      <c r="N77" s="49" t="s">
        <v>3</v>
      </c>
      <c r="O77" s="50" t="s">
        <v>3</v>
      </c>
      <c r="P77" s="29" t="s">
        <v>3</v>
      </c>
      <c r="Q77" s="22"/>
    </row>
    <row r="78" spans="1:17" s="20" customFormat="1" ht="21.6" customHeight="1" x14ac:dyDescent="0.2">
      <c r="A78" s="29"/>
      <c r="B78" s="29"/>
      <c r="C78" s="22"/>
      <c r="D78" s="22"/>
      <c r="E78" s="22"/>
      <c r="F78" s="48"/>
      <c r="G78" s="48"/>
      <c r="H78" s="23"/>
      <c r="I78" s="29"/>
      <c r="J78" s="29"/>
      <c r="K78" s="29"/>
      <c r="L78" s="31"/>
      <c r="M78" s="31"/>
      <c r="N78" s="51"/>
      <c r="O78" s="51"/>
      <c r="P78" s="22"/>
      <c r="Q78" s="22"/>
    </row>
    <row r="79" spans="1:17" s="20" customFormat="1" ht="21.6" customHeight="1" x14ac:dyDescent="0.2">
      <c r="A79" s="29"/>
      <c r="B79" s="29"/>
      <c r="C79" s="22"/>
      <c r="D79" s="22"/>
      <c r="E79" s="22"/>
      <c r="F79" s="48"/>
      <c r="G79" s="48"/>
      <c r="H79" s="23"/>
      <c r="I79" s="29"/>
      <c r="J79" s="29"/>
      <c r="K79" s="29"/>
      <c r="L79" s="31"/>
      <c r="M79" s="31"/>
      <c r="N79" s="51"/>
      <c r="O79" s="51"/>
      <c r="P79" s="22"/>
      <c r="Q79" s="22"/>
    </row>
    <row r="80" spans="1:17" s="20" customFormat="1" ht="21.6" customHeight="1" x14ac:dyDescent="0.2">
      <c r="A80" s="29"/>
      <c r="B80" s="29"/>
      <c r="C80" s="22"/>
      <c r="D80" s="22"/>
      <c r="E80" s="22"/>
      <c r="F80" s="48"/>
      <c r="G80" s="48"/>
      <c r="H80" s="23"/>
      <c r="I80" s="29"/>
      <c r="J80" s="29"/>
      <c r="K80" s="29"/>
      <c r="L80" s="31"/>
      <c r="M80" s="31"/>
      <c r="N80" s="51"/>
      <c r="O80" s="51"/>
      <c r="P80" s="22"/>
      <c r="Q80" s="22"/>
    </row>
    <row r="81" spans="1:19" s="20" customFormat="1" ht="21.6" customHeight="1" x14ac:dyDescent="0.2">
      <c r="A81" s="29"/>
      <c r="B81" s="29"/>
      <c r="C81" s="22"/>
      <c r="D81" s="22"/>
      <c r="E81" s="22"/>
      <c r="F81" s="48"/>
      <c r="G81" s="48"/>
      <c r="H81" s="23"/>
      <c r="I81" s="29"/>
      <c r="J81" s="29"/>
      <c r="K81" s="29"/>
      <c r="L81" s="31"/>
      <c r="M81" s="31"/>
      <c r="N81" s="51"/>
      <c r="O81" s="51"/>
      <c r="P81" s="22"/>
      <c r="Q81" s="22"/>
    </row>
    <row r="82" spans="1:19" s="20" customFormat="1" ht="21.6" customHeight="1" x14ac:dyDescent="0.2">
      <c r="A82" s="29"/>
      <c r="B82" s="29"/>
      <c r="C82" s="22"/>
      <c r="D82" s="22"/>
      <c r="E82" s="22"/>
      <c r="F82" s="48"/>
      <c r="G82" s="48"/>
      <c r="H82" s="23"/>
      <c r="I82" s="29"/>
      <c r="J82" s="29"/>
      <c r="K82" s="29"/>
      <c r="L82" s="31"/>
      <c r="M82" s="31"/>
      <c r="N82" s="51"/>
      <c r="O82" s="51"/>
      <c r="P82" s="22"/>
      <c r="Q82" s="22"/>
    </row>
    <row r="83" spans="1:19" s="20" customFormat="1" ht="21.6" customHeight="1" x14ac:dyDescent="0.2">
      <c r="A83" s="29"/>
      <c r="B83" s="29"/>
      <c r="C83" s="22"/>
      <c r="D83" s="22"/>
      <c r="E83" s="22"/>
      <c r="F83" s="48"/>
      <c r="G83" s="48"/>
      <c r="H83" s="23"/>
      <c r="I83" s="29"/>
      <c r="J83" s="29"/>
      <c r="K83" s="29"/>
      <c r="L83" s="31"/>
      <c r="M83" s="31"/>
      <c r="N83" s="51"/>
      <c r="O83" s="51"/>
      <c r="P83" s="22"/>
      <c r="Q83" s="22"/>
    </row>
    <row r="84" spans="1:19" s="20" customFormat="1" ht="21.6" customHeight="1" x14ac:dyDescent="0.2">
      <c r="A84" s="29"/>
      <c r="B84" s="29"/>
      <c r="C84" s="22"/>
      <c r="D84" s="22"/>
      <c r="E84" s="22"/>
      <c r="F84" s="48"/>
      <c r="G84" s="48"/>
      <c r="H84" s="23"/>
      <c r="I84" s="29"/>
      <c r="J84" s="29"/>
      <c r="K84" s="29"/>
      <c r="L84" s="31"/>
      <c r="M84" s="31"/>
      <c r="N84" s="51"/>
      <c r="O84" s="51"/>
      <c r="P84" s="22"/>
      <c r="Q84" s="22"/>
    </row>
    <row r="85" spans="1:19" s="20" customFormat="1" ht="21.6" customHeight="1" x14ac:dyDescent="0.2">
      <c r="A85" s="29"/>
      <c r="B85" s="29"/>
      <c r="C85" s="22"/>
      <c r="D85" s="22"/>
      <c r="E85" s="22"/>
      <c r="F85" s="48"/>
      <c r="G85" s="48"/>
      <c r="H85" s="23"/>
      <c r="I85" s="29"/>
      <c r="J85" s="29"/>
      <c r="K85" s="29"/>
      <c r="L85" s="31"/>
      <c r="M85" s="31"/>
      <c r="N85" s="51"/>
      <c r="O85" s="51"/>
      <c r="P85" s="22"/>
      <c r="Q85" s="22"/>
    </row>
    <row r="86" spans="1:19" ht="21.6" customHeight="1" x14ac:dyDescent="0.2">
      <c r="H86" s="23"/>
      <c r="R86" s="34"/>
    </row>
    <row r="87" spans="1:19" ht="21.6" customHeight="1" x14ac:dyDescent="0.2">
      <c r="H87" s="23"/>
    </row>
    <row r="88" spans="1:19" ht="21.6" customHeight="1" x14ac:dyDescent="0.2">
      <c r="H88" s="23"/>
    </row>
    <row r="89" spans="1:19" s="29" customFormat="1" ht="21.6" customHeight="1" x14ac:dyDescent="0.2">
      <c r="C89" s="22"/>
      <c r="D89" s="22"/>
      <c r="E89" s="22"/>
      <c r="F89" s="48"/>
      <c r="G89" s="48"/>
      <c r="H89" s="23"/>
      <c r="L89" s="31"/>
      <c r="M89" s="31"/>
      <c r="N89" s="51"/>
      <c r="O89" s="51"/>
      <c r="P89" s="22"/>
      <c r="Q89" s="22"/>
      <c r="R89" s="22"/>
      <c r="S89" s="22"/>
    </row>
    <row r="90" spans="1:19" s="29" customFormat="1" ht="21.6" customHeight="1" x14ac:dyDescent="0.2">
      <c r="C90" s="22"/>
      <c r="D90" s="22"/>
      <c r="E90" s="22"/>
      <c r="F90" s="48"/>
      <c r="G90" s="48"/>
      <c r="H90" s="23"/>
      <c r="L90" s="31"/>
      <c r="M90" s="31"/>
      <c r="N90" s="51"/>
      <c r="O90" s="51"/>
      <c r="P90" s="22"/>
      <c r="Q90" s="22"/>
      <c r="R90" s="22"/>
      <c r="S90" s="22"/>
    </row>
    <row r="91" spans="1:19" s="29" customFormat="1" ht="21.6" customHeight="1" x14ac:dyDescent="0.2">
      <c r="C91" s="22"/>
      <c r="D91" s="22"/>
      <c r="E91" s="22"/>
      <c r="F91" s="48"/>
      <c r="G91" s="48"/>
      <c r="H91" s="23"/>
      <c r="L91" s="31"/>
      <c r="M91" s="31"/>
      <c r="N91" s="51"/>
      <c r="O91" s="51"/>
      <c r="P91" s="22"/>
      <c r="Q91" s="22"/>
      <c r="R91" s="22"/>
      <c r="S91" s="22"/>
    </row>
    <row r="92" spans="1:19" s="29" customFormat="1" ht="21.6" customHeight="1" x14ac:dyDescent="0.2">
      <c r="C92" s="22"/>
      <c r="D92" s="22"/>
      <c r="E92" s="22"/>
      <c r="F92" s="48"/>
      <c r="G92" s="48"/>
      <c r="H92" s="22"/>
      <c r="L92" s="31"/>
      <c r="M92" s="31"/>
      <c r="N92" s="51"/>
      <c r="O92" s="51"/>
      <c r="P92" s="22"/>
      <c r="Q92" s="22"/>
      <c r="R92" s="22"/>
      <c r="S92" s="22"/>
    </row>
    <row r="93" spans="1:19" s="29" customFormat="1" ht="21.6" customHeight="1" x14ac:dyDescent="0.2">
      <c r="C93" s="22"/>
      <c r="D93" s="22"/>
      <c r="E93" s="22"/>
      <c r="F93" s="48"/>
      <c r="G93" s="48"/>
      <c r="H93" s="33"/>
      <c r="L93" s="31"/>
      <c r="M93" s="31"/>
      <c r="N93" s="51"/>
      <c r="O93" s="51"/>
      <c r="P93" s="22"/>
      <c r="Q93" s="22"/>
      <c r="R93" s="22"/>
      <c r="S93" s="22"/>
    </row>
    <row r="94" spans="1:19" s="29" customFormat="1" ht="21.6" customHeight="1" x14ac:dyDescent="0.2">
      <c r="C94" s="22"/>
      <c r="D94" s="22"/>
      <c r="E94" s="22"/>
      <c r="F94" s="48"/>
      <c r="G94" s="48"/>
      <c r="H94" s="22"/>
      <c r="L94" s="31"/>
      <c r="M94" s="31"/>
      <c r="N94" s="51"/>
      <c r="O94" s="51"/>
      <c r="P94" s="22"/>
      <c r="Q94" s="22"/>
      <c r="R94" s="22"/>
      <c r="S94" s="22"/>
    </row>
    <row r="95" spans="1:19" s="29" customFormat="1" ht="21.6" customHeight="1" x14ac:dyDescent="0.2">
      <c r="C95" s="22"/>
      <c r="D95" s="22"/>
      <c r="E95" s="22"/>
      <c r="F95" s="48"/>
      <c r="G95" s="48"/>
      <c r="H95" s="22"/>
      <c r="L95" s="31"/>
      <c r="M95" s="31"/>
      <c r="N95" s="51"/>
      <c r="O95" s="51"/>
      <c r="P95" s="22"/>
      <c r="Q95" s="22"/>
      <c r="R95" s="22"/>
      <c r="S95" s="22"/>
    </row>
    <row r="96" spans="1:19" s="29" customFormat="1" ht="21.6" customHeight="1" x14ac:dyDescent="0.2">
      <c r="C96" s="22"/>
      <c r="D96" s="22"/>
      <c r="E96" s="22"/>
      <c r="F96" s="48"/>
      <c r="G96" s="48"/>
      <c r="H96" s="22"/>
      <c r="L96" s="31"/>
      <c r="M96" s="31"/>
      <c r="N96" s="51"/>
      <c r="O96" s="51"/>
      <c r="P96" s="22"/>
      <c r="Q96" s="22"/>
      <c r="R96" s="22"/>
      <c r="S96" s="22"/>
    </row>
    <row r="97" spans="3:19" s="29" customFormat="1" ht="21.6" customHeight="1" x14ac:dyDescent="0.2">
      <c r="C97" s="22"/>
      <c r="D97" s="22"/>
      <c r="E97" s="22"/>
      <c r="F97" s="48"/>
      <c r="G97" s="48"/>
      <c r="H97" s="22"/>
      <c r="L97" s="31"/>
      <c r="M97" s="31"/>
      <c r="N97" s="51"/>
      <c r="O97" s="51"/>
      <c r="P97" s="22"/>
      <c r="Q97" s="22"/>
      <c r="R97" s="22"/>
      <c r="S97" s="22"/>
    </row>
    <row r="98" spans="3:19" s="29" customFormat="1" ht="21.6" customHeight="1" x14ac:dyDescent="0.2">
      <c r="C98" s="22"/>
      <c r="D98" s="22"/>
      <c r="E98" s="22"/>
      <c r="F98" s="48"/>
      <c r="G98" s="48"/>
      <c r="H98" s="22"/>
      <c r="L98" s="31"/>
      <c r="M98" s="31"/>
      <c r="N98" s="51"/>
      <c r="O98" s="51"/>
      <c r="P98" s="22"/>
      <c r="Q98" s="22"/>
      <c r="R98" s="22"/>
      <c r="S98" s="22"/>
    </row>
    <row r="99" spans="3:19" s="29" customFormat="1" ht="21.6" customHeight="1" x14ac:dyDescent="0.2">
      <c r="C99" s="22"/>
      <c r="D99" s="22"/>
      <c r="E99" s="22"/>
      <c r="F99" s="48"/>
      <c r="G99" s="48"/>
      <c r="H99" s="22"/>
      <c r="L99" s="31"/>
      <c r="M99" s="31"/>
      <c r="N99" s="51"/>
      <c r="O99" s="51"/>
      <c r="P99" s="22"/>
      <c r="Q99" s="22"/>
      <c r="R99" s="22"/>
      <c r="S99" s="22"/>
    </row>
    <row r="100" spans="3:19" s="29" customFormat="1" ht="21.6" customHeight="1" x14ac:dyDescent="0.2">
      <c r="C100" s="22"/>
      <c r="D100" s="22"/>
      <c r="E100" s="22"/>
      <c r="F100" s="48"/>
      <c r="G100" s="48"/>
      <c r="H100" s="22"/>
      <c r="L100" s="31"/>
      <c r="M100" s="31"/>
      <c r="N100" s="51"/>
      <c r="O100" s="51"/>
      <c r="P100" s="22"/>
      <c r="Q100" s="22"/>
      <c r="R100" s="22"/>
      <c r="S100" s="22"/>
    </row>
    <row r="101" spans="3:19" s="29" customFormat="1" ht="21.6" customHeight="1" x14ac:dyDescent="0.2">
      <c r="C101" s="22"/>
      <c r="D101" s="22"/>
      <c r="E101" s="22"/>
      <c r="F101" s="48"/>
      <c r="G101" s="48"/>
      <c r="H101" s="22"/>
      <c r="L101" s="31"/>
      <c r="M101" s="31"/>
      <c r="N101" s="51"/>
      <c r="O101" s="51"/>
      <c r="P101" s="22"/>
      <c r="Q101" s="22"/>
      <c r="R101" s="22"/>
      <c r="S101" s="22"/>
    </row>
    <row r="102" spans="3:19" s="29" customFormat="1" ht="21.6" customHeight="1" x14ac:dyDescent="0.2">
      <c r="C102" s="22"/>
      <c r="D102" s="22"/>
      <c r="E102" s="22"/>
      <c r="F102" s="48"/>
      <c r="G102" s="48"/>
      <c r="H102" s="22"/>
      <c r="L102" s="31"/>
      <c r="M102" s="31"/>
      <c r="N102" s="51"/>
      <c r="O102" s="51"/>
      <c r="P102" s="22"/>
      <c r="Q102" s="22"/>
      <c r="R102" s="22"/>
      <c r="S102" s="22"/>
    </row>
    <row r="103" spans="3:19" s="29" customFormat="1" ht="21.6" customHeight="1" x14ac:dyDescent="0.2">
      <c r="C103" s="22"/>
      <c r="D103" s="22"/>
      <c r="E103" s="22"/>
      <c r="F103" s="48"/>
      <c r="G103" s="48"/>
      <c r="H103" s="22"/>
      <c r="L103" s="31"/>
      <c r="M103" s="31"/>
      <c r="N103" s="51"/>
      <c r="O103" s="51"/>
      <c r="P103" s="22"/>
      <c r="Q103" s="22"/>
      <c r="R103" s="22"/>
      <c r="S103" s="22"/>
    </row>
    <row r="104" spans="3:19" s="29" customFormat="1" ht="21.6" customHeight="1" x14ac:dyDescent="0.2">
      <c r="C104" s="22"/>
      <c r="D104" s="22"/>
      <c r="E104" s="22"/>
      <c r="F104" s="48"/>
      <c r="G104" s="48"/>
      <c r="H104" s="22"/>
      <c r="L104" s="31"/>
      <c r="M104" s="31"/>
      <c r="N104" s="51"/>
      <c r="O104" s="51"/>
      <c r="P104" s="22"/>
      <c r="Q104" s="22"/>
      <c r="R104" s="22"/>
      <c r="S104" s="22"/>
    </row>
    <row r="105" spans="3:19" s="29" customFormat="1" ht="21.6" customHeight="1" x14ac:dyDescent="0.2">
      <c r="C105" s="22"/>
      <c r="D105" s="22"/>
      <c r="E105" s="22"/>
      <c r="F105" s="48"/>
      <c r="G105" s="48"/>
      <c r="H105" s="22"/>
      <c r="L105" s="31"/>
      <c r="M105" s="31"/>
      <c r="N105" s="51"/>
      <c r="O105" s="51"/>
      <c r="P105" s="22"/>
      <c r="Q105" s="22"/>
      <c r="R105" s="22"/>
      <c r="S105" s="22"/>
    </row>
    <row r="106" spans="3:19" s="29" customFormat="1" ht="21.6" customHeight="1" x14ac:dyDescent="0.2">
      <c r="C106" s="22"/>
      <c r="D106" s="22"/>
      <c r="E106" s="22"/>
      <c r="F106" s="48"/>
      <c r="G106" s="48"/>
      <c r="H106" s="22"/>
      <c r="L106" s="31"/>
      <c r="M106" s="31"/>
      <c r="N106" s="51"/>
      <c r="O106" s="51"/>
      <c r="P106" s="22"/>
      <c r="Q106" s="22"/>
      <c r="R106" s="22"/>
      <c r="S106" s="22"/>
    </row>
    <row r="107" spans="3:19" s="29" customFormat="1" ht="21.6" customHeight="1" x14ac:dyDescent="0.2">
      <c r="C107" s="22"/>
      <c r="D107" s="22"/>
      <c r="E107" s="22"/>
      <c r="F107" s="48"/>
      <c r="G107" s="48"/>
      <c r="H107" s="22"/>
      <c r="L107" s="31"/>
      <c r="M107" s="31"/>
      <c r="N107" s="51"/>
      <c r="O107" s="51"/>
      <c r="P107" s="22"/>
      <c r="Q107" s="22"/>
      <c r="R107" s="22"/>
      <c r="S107" s="22"/>
    </row>
  </sheetData>
  <sortState ref="B59:G72">
    <sortCondition ref="G59:G72"/>
  </sortState>
  <mergeCells count="38">
    <mergeCell ref="I59:Q59"/>
    <mergeCell ref="I65:Q65"/>
    <mergeCell ref="I71:Q71"/>
    <mergeCell ref="A20:A21"/>
    <mergeCell ref="B20:B21"/>
    <mergeCell ref="C20:C21"/>
    <mergeCell ref="D20:D21"/>
    <mergeCell ref="E20:E21"/>
    <mergeCell ref="F20:F21"/>
    <mergeCell ref="G20:G21"/>
    <mergeCell ref="I30:Q30"/>
    <mergeCell ref="I53:Q53"/>
    <mergeCell ref="A57:A58"/>
    <mergeCell ref="B57:B58"/>
    <mergeCell ref="C57:C58"/>
    <mergeCell ref="D57:D58"/>
    <mergeCell ref="E57:E58"/>
    <mergeCell ref="F57:F58"/>
    <mergeCell ref="G57:G58"/>
    <mergeCell ref="I6:Q6"/>
    <mergeCell ref="I12:Q12"/>
    <mergeCell ref="I24:Q24"/>
    <mergeCell ref="A4:C4"/>
    <mergeCell ref="E4:F4"/>
    <mergeCell ref="O5:Q5"/>
    <mergeCell ref="A6:A7"/>
    <mergeCell ref="B6:B7"/>
    <mergeCell ref="C6:C7"/>
    <mergeCell ref="D6:D7"/>
    <mergeCell ref="E6:E7"/>
    <mergeCell ref="F6:F7"/>
    <mergeCell ref="G6:G7"/>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96"/>
  <sheetViews>
    <sheetView view="pageBreakPreview" zoomScale="80" zoomScaleNormal="100" zoomScaleSheetLayoutView="80" workbookViewId="0">
      <selection activeCell="P41" sqref="P41"/>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29" style="48" customWidth="1"/>
    <col min="7" max="7" width="11" style="48" customWidth="1"/>
    <col min="8" max="8" width="2.140625" style="22" customWidth="1"/>
    <col min="9" max="9" width="7" style="29" customWidth="1"/>
    <col min="10" max="10" width="13.5703125" style="29" hidden="1" customWidth="1"/>
    <col min="11" max="11" width="6.85546875" style="29" customWidth="1"/>
    <col min="12" max="12" width="13.140625" style="31" bestFit="1" customWidth="1"/>
    <col min="13" max="13" width="10.140625"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286"/>
      <c r="E3" s="387" t="s">
        <v>109</v>
      </c>
      <c r="F3" s="387"/>
      <c r="G3" s="248"/>
      <c r="H3" s="11"/>
      <c r="I3" s="389"/>
      <c r="J3" s="389"/>
      <c r="K3" s="389"/>
      <c r="L3" s="12"/>
      <c r="M3" s="12"/>
      <c r="N3" s="248"/>
      <c r="O3" s="382"/>
      <c r="P3" s="382"/>
      <c r="Q3" s="382"/>
    </row>
    <row r="4" spans="1:19" s="13" customFormat="1" ht="17.25" customHeight="1" x14ac:dyDescent="0.2">
      <c r="A4" s="388" t="s">
        <v>117</v>
      </c>
      <c r="B4" s="388"/>
      <c r="C4" s="388"/>
      <c r="D4" s="287"/>
      <c r="E4" s="386" t="s">
        <v>364</v>
      </c>
      <c r="F4" s="386"/>
      <c r="G4" s="35"/>
      <c r="H4" s="35"/>
      <c r="I4" s="35"/>
      <c r="J4" s="35"/>
      <c r="K4" s="35"/>
      <c r="L4" s="36"/>
      <c r="M4" s="36"/>
      <c r="N4" s="78" t="s">
        <v>5</v>
      </c>
      <c r="O4" s="262">
        <v>42831</v>
      </c>
      <c r="P4" s="206">
        <v>0.49305555555555558</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30.75"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30.75"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30.75" customHeight="1" x14ac:dyDescent="0.2">
      <c r="A8" s="68">
        <v>1</v>
      </c>
      <c r="B8" s="68">
        <v>118</v>
      </c>
      <c r="C8" s="121">
        <v>35013</v>
      </c>
      <c r="D8" s="121" t="s">
        <v>317</v>
      </c>
      <c r="E8" s="184" t="s">
        <v>367</v>
      </c>
      <c r="F8" s="185" t="s">
        <v>690</v>
      </c>
      <c r="G8" s="191">
        <v>22237</v>
      </c>
      <c r="H8" s="23"/>
      <c r="I8" s="24">
        <v>2</v>
      </c>
      <c r="J8" s="25" t="s">
        <v>91</v>
      </c>
      <c r="K8" s="26">
        <f>IF(ISERROR(VLOOKUP(J8,'KAYIT LİSTESİ'!$B$4:$H$1047,2,0)),"",(VLOOKUP(J8,'KAYIT LİSTESİ'!$B$4:$H$1047,2,0)))</f>
        <v>118</v>
      </c>
      <c r="L8" s="27">
        <f>IF(ISERROR(VLOOKUP(J8,'KAYIT LİSTESİ'!$B$4:$H$1047,4,0)),"",(VLOOKUP(J8,'KAYIT LİSTESİ'!$B$4:$H$1047,4,0)))</f>
        <v>35013</v>
      </c>
      <c r="M8" s="247" t="str">
        <f>IF(ISERROR(VLOOKUP(J8,'KAYIT LİSTESİ'!$B$4:$N$10047,13,0)),"",(VLOOKUP(J8,'KAYIT LİSTESİ'!$B$4:$N$10047,13,0)))</f>
        <v>B1</v>
      </c>
      <c r="N8" s="45" t="str">
        <f>IF(ISERROR(VLOOKUP(J8,'KAYIT LİSTESİ'!$B$4:$H$1047,5,0)),"",(VLOOKUP(J8,'KAYIT LİSTESİ'!$B$4:$H$1047,5,0)))</f>
        <v>FATİH BAYER</v>
      </c>
      <c r="O8" s="45" t="str">
        <f>IF(ISERROR(VLOOKUP(J8,'KAYIT LİSTESİ'!$B$4:$H$1047,6,0)),"",(VLOOKUP(J8,'KAYIT LİSTESİ'!$B$4:$H$1047,6,0)))</f>
        <v>İSTANBUL-İSTANBUL ALTINOKTA SPOR KULÜBÜ</v>
      </c>
      <c r="P8" s="191">
        <v>22237</v>
      </c>
      <c r="Q8" s="26"/>
    </row>
    <row r="9" spans="1:19" s="20" customFormat="1" ht="30.75" customHeight="1" x14ac:dyDescent="0.2">
      <c r="A9" s="68">
        <v>2</v>
      </c>
      <c r="B9" s="68">
        <v>92</v>
      </c>
      <c r="C9" s="121">
        <v>30724</v>
      </c>
      <c r="D9" s="121" t="s">
        <v>317</v>
      </c>
      <c r="E9" s="184" t="s">
        <v>532</v>
      </c>
      <c r="F9" s="185" t="s">
        <v>533</v>
      </c>
      <c r="G9" s="191">
        <v>25200</v>
      </c>
      <c r="H9" s="23"/>
      <c r="I9" s="24">
        <v>4</v>
      </c>
      <c r="J9" s="25" t="s">
        <v>92</v>
      </c>
      <c r="K9" s="26">
        <f>IF(ISERROR(VLOOKUP(J9,'KAYIT LİSTESİ'!$B$4:$H$1047,2,0)),"",(VLOOKUP(J9,'KAYIT LİSTESİ'!$B$4:$H$1047,2,0)))</f>
        <v>109</v>
      </c>
      <c r="L9" s="27">
        <f>IF(ISERROR(VLOOKUP(J9,'KAYIT LİSTESİ'!$B$4:$H$1047,4,0)),"",(VLOOKUP(J9,'KAYIT LİSTESİ'!$B$4:$H$1047,4,0)))</f>
        <v>36410</v>
      </c>
      <c r="M9" s="247" t="str">
        <f>IF(ISERROR(VLOOKUP(J9,'KAYIT LİSTESİ'!$B$4:$N$10047,13,0)),"",(VLOOKUP(J9,'KAYIT LİSTESİ'!$B$4:$N$10047,13,0)))</f>
        <v>B1</v>
      </c>
      <c r="N9" s="45" t="str">
        <f>IF(ISERROR(VLOOKUP(J9,'KAYIT LİSTESİ'!$B$4:$H$1047,5,0)),"",(VLOOKUP(J9,'KAYIT LİSTESİ'!$B$4:$H$1047,5,0)))</f>
        <v>KADİR TUNÇ</v>
      </c>
      <c r="O9" s="45" t="str">
        <f>IF(ISERROR(VLOOKUP(J9,'KAYIT LİSTESİ'!$B$4:$H$1047,6,0)),"",(VLOOKUP(J9,'KAYIT LİSTESİ'!$B$4:$H$1047,6,0)))</f>
        <v>GAZİANTEP-GAZİANTEP ENGELLİLER SPOR KULÜBÜ</v>
      </c>
      <c r="P9" s="191" t="s">
        <v>869</v>
      </c>
      <c r="Q9" s="26"/>
    </row>
    <row r="10" spans="1:19" s="20" customFormat="1" ht="30.75" customHeight="1" x14ac:dyDescent="0.2">
      <c r="A10" s="68">
        <v>3</v>
      </c>
      <c r="B10" s="68">
        <v>175</v>
      </c>
      <c r="C10" s="121">
        <v>24838</v>
      </c>
      <c r="D10" s="121" t="s">
        <v>317</v>
      </c>
      <c r="E10" s="184" t="s">
        <v>648</v>
      </c>
      <c r="F10" s="185" t="s">
        <v>649</v>
      </c>
      <c r="G10" s="191">
        <v>30775</v>
      </c>
      <c r="H10" s="23"/>
      <c r="I10" s="24">
        <v>6</v>
      </c>
      <c r="J10" s="25" t="s">
        <v>93</v>
      </c>
      <c r="K10" s="26">
        <f>IF(ISERROR(VLOOKUP(J10,'KAYIT LİSTESİ'!$B$4:$H$1047,2,0)),"",(VLOOKUP(J10,'KAYIT LİSTESİ'!$B$4:$H$1047,2,0)))</f>
        <v>92</v>
      </c>
      <c r="L10" s="27">
        <f>IF(ISERROR(VLOOKUP(J10,'KAYIT LİSTESİ'!$B$4:$H$1047,4,0)),"",(VLOOKUP(J10,'KAYIT LİSTESİ'!$B$4:$H$1047,4,0)))</f>
        <v>30724</v>
      </c>
      <c r="M10" s="247" t="str">
        <f>IF(ISERROR(VLOOKUP(J10,'KAYIT LİSTESİ'!$B$4:$N$10047,13,0)),"",(VLOOKUP(J10,'KAYIT LİSTESİ'!$B$4:$N$10047,13,0)))</f>
        <v>B1</v>
      </c>
      <c r="N10" s="45" t="str">
        <f>IF(ISERROR(VLOOKUP(J10,'KAYIT LİSTESİ'!$B$4:$H$1047,5,0)),"",(VLOOKUP(J10,'KAYIT LİSTESİ'!$B$4:$H$1047,5,0)))</f>
        <v>MEHMET CAN ÇAKAR</v>
      </c>
      <c r="O10" s="45" t="str">
        <f>IF(ISERROR(VLOOKUP(J10,'KAYIT LİSTESİ'!$B$4:$H$1047,6,0)),"",(VLOOKUP(J10,'KAYIT LİSTESİ'!$B$4:$H$1047,6,0)))</f>
        <v>DİYARBAKIR-DİYARBAKIR AN.MEZ.ENG.SP.KUL.</v>
      </c>
      <c r="P10" s="191">
        <v>25200</v>
      </c>
      <c r="Q10" s="26"/>
    </row>
    <row r="11" spans="1:19" s="20" customFormat="1" ht="30.75" customHeight="1" x14ac:dyDescent="0.2">
      <c r="A11" s="68">
        <v>4</v>
      </c>
      <c r="B11" s="68">
        <v>82</v>
      </c>
      <c r="C11" s="121">
        <v>34370</v>
      </c>
      <c r="D11" s="121" t="s">
        <v>317</v>
      </c>
      <c r="E11" s="184" t="s">
        <v>651</v>
      </c>
      <c r="F11" s="185" t="s">
        <v>652</v>
      </c>
      <c r="G11" s="191">
        <v>32973</v>
      </c>
      <c r="H11" s="23"/>
      <c r="I11" s="24">
        <v>8</v>
      </c>
      <c r="J11" s="25" t="s">
        <v>94</v>
      </c>
      <c r="K11" s="26" t="str">
        <f>IF(ISERROR(VLOOKUP(J11,'KAYIT LİSTESİ'!$B$4:$H$1047,2,0)),"",(VLOOKUP(J11,'KAYIT LİSTESİ'!$B$4:$H$1047,2,0)))</f>
        <v/>
      </c>
      <c r="L11" s="27" t="str">
        <f>IF(ISERROR(VLOOKUP(J11,'KAYIT LİSTESİ'!$B$4:$H$1047,4,0)),"",(VLOOKUP(J11,'KAYIT LİSTESİ'!$B$4:$H$1047,4,0)))</f>
        <v/>
      </c>
      <c r="M11" s="247" t="str">
        <f>IF(ISERROR(VLOOKUP(J11,'KAYIT LİSTESİ'!$B$4:$N$10047,13,0)),"",(VLOOKUP(J11,'KAYIT LİSTESİ'!$B$4:$N$10047,13,0)))</f>
        <v/>
      </c>
      <c r="N11" s="45" t="str">
        <f>IF(ISERROR(VLOOKUP(J11,'KAYIT LİSTESİ'!$B$4:$H$1047,5,0)),"",(VLOOKUP(J11,'KAYIT LİSTESİ'!$B$4:$H$1047,5,0)))</f>
        <v/>
      </c>
      <c r="O11" s="45" t="str">
        <f>IF(ISERROR(VLOOKUP(J11,'KAYIT LİSTESİ'!$B$4:$H$1047,6,0)),"",(VLOOKUP(J11,'KAYIT LİSTESİ'!$B$4:$H$1047,6,0)))</f>
        <v/>
      </c>
      <c r="P11" s="191"/>
      <c r="Q11" s="26"/>
    </row>
    <row r="12" spans="1:19" s="20" customFormat="1" ht="30.75" customHeight="1" x14ac:dyDescent="0.2">
      <c r="A12" s="68">
        <v>5</v>
      </c>
      <c r="B12" s="68">
        <v>49</v>
      </c>
      <c r="C12" s="121">
        <v>33348</v>
      </c>
      <c r="D12" s="121" t="s">
        <v>317</v>
      </c>
      <c r="E12" s="184" t="s">
        <v>375</v>
      </c>
      <c r="F12" s="185" t="s">
        <v>589</v>
      </c>
      <c r="G12" s="191">
        <v>43680</v>
      </c>
      <c r="H12" s="23"/>
      <c r="I12" s="399" t="s">
        <v>17</v>
      </c>
      <c r="J12" s="400"/>
      <c r="K12" s="400"/>
      <c r="L12" s="400"/>
      <c r="M12" s="400"/>
      <c r="N12" s="400"/>
      <c r="O12" s="400"/>
      <c r="P12" s="400"/>
      <c r="Q12" s="401"/>
    </row>
    <row r="13" spans="1:19" s="20" customFormat="1" ht="30.75" customHeight="1" x14ac:dyDescent="0.2">
      <c r="A13" s="68">
        <v>6</v>
      </c>
      <c r="B13" s="68">
        <v>147</v>
      </c>
      <c r="C13" s="121">
        <v>31778</v>
      </c>
      <c r="D13" s="121" t="s">
        <v>317</v>
      </c>
      <c r="E13" s="184" t="s">
        <v>657</v>
      </c>
      <c r="F13" s="185" t="s">
        <v>656</v>
      </c>
      <c r="G13" s="191">
        <v>44666</v>
      </c>
      <c r="H13" s="23"/>
      <c r="I13" s="44" t="s">
        <v>212</v>
      </c>
      <c r="J13" s="41" t="s">
        <v>113</v>
      </c>
      <c r="K13" s="41" t="s">
        <v>112</v>
      </c>
      <c r="L13" s="42" t="s">
        <v>13</v>
      </c>
      <c r="M13" s="42" t="s">
        <v>327</v>
      </c>
      <c r="N13" s="43" t="s">
        <v>14</v>
      </c>
      <c r="O13" s="43" t="s">
        <v>45</v>
      </c>
      <c r="P13" s="41" t="s">
        <v>15</v>
      </c>
      <c r="Q13" s="41" t="s">
        <v>27</v>
      </c>
    </row>
    <row r="14" spans="1:19" s="20" customFormat="1" ht="30.75" customHeight="1" x14ac:dyDescent="0.2">
      <c r="A14" s="68">
        <v>7</v>
      </c>
      <c r="B14" s="68">
        <v>14</v>
      </c>
      <c r="C14" s="121">
        <v>29116</v>
      </c>
      <c r="D14" s="121" t="s">
        <v>317</v>
      </c>
      <c r="E14" s="184" t="s">
        <v>653</v>
      </c>
      <c r="F14" s="185" t="s">
        <v>654</v>
      </c>
      <c r="G14" s="191">
        <v>61158</v>
      </c>
      <c r="H14" s="23"/>
      <c r="I14" s="24">
        <v>2</v>
      </c>
      <c r="J14" s="25" t="s">
        <v>95</v>
      </c>
      <c r="K14" s="26">
        <f>IF(ISERROR(VLOOKUP(J14,'KAYIT LİSTESİ'!$B$4:$H$1047,2,0)),"",(VLOOKUP(J14,'KAYIT LİSTESİ'!$B$4:$H$1047,2,0)))</f>
        <v>14</v>
      </c>
      <c r="L14" s="27">
        <f>IF(ISERROR(VLOOKUP(J14,'KAYIT LİSTESİ'!$B$4:$H$1047,4,0)),"",(VLOOKUP(J14,'KAYIT LİSTESİ'!$B$4:$H$1047,4,0)))</f>
        <v>29116</v>
      </c>
      <c r="M14" s="247" t="str">
        <f>IF(ISERROR(VLOOKUP(J14,'KAYIT LİSTESİ'!$B$4:$N$10047,13,0)),"",(VLOOKUP(J14,'KAYIT LİSTESİ'!$B$4:$N$10047,13,0)))</f>
        <v>B1</v>
      </c>
      <c r="N14" s="45" t="str">
        <f>IF(ISERROR(VLOOKUP(J14,'KAYIT LİSTESİ'!$B$4:$H$1047,5,0)),"",(VLOOKUP(J14,'KAYIT LİSTESİ'!$B$4:$H$1047,5,0)))</f>
        <v>MUAMMER ACAR</v>
      </c>
      <c r="O14" s="45" t="str">
        <f>IF(ISERROR(VLOOKUP(J14,'KAYIT LİSTESİ'!$B$4:$H$1047,6,0)),"",(VLOOKUP(J14,'KAYIT LİSTESİ'!$B$4:$H$1047,6,0)))</f>
        <v>AKSARAY-SOMUNCU BABA ENG.SPOR KUL.DER.</v>
      </c>
      <c r="P14" s="191">
        <v>61158</v>
      </c>
      <c r="Q14" s="26"/>
    </row>
    <row r="15" spans="1:19" s="20" customFormat="1" ht="30.75" customHeight="1" x14ac:dyDescent="0.2">
      <c r="A15" s="68" t="s">
        <v>870</v>
      </c>
      <c r="B15" s="68">
        <v>109</v>
      </c>
      <c r="C15" s="121">
        <v>36410</v>
      </c>
      <c r="D15" s="121" t="s">
        <v>317</v>
      </c>
      <c r="E15" s="184" t="s">
        <v>536</v>
      </c>
      <c r="F15" s="185" t="s">
        <v>537</v>
      </c>
      <c r="G15" s="191" t="s">
        <v>869</v>
      </c>
      <c r="H15" s="23"/>
      <c r="I15" s="24">
        <v>4</v>
      </c>
      <c r="J15" s="25" t="s">
        <v>96</v>
      </c>
      <c r="K15" s="26">
        <f>IF(ISERROR(VLOOKUP(J15,'KAYIT LİSTESİ'!$B$4:$H$1047,2,0)),"",(VLOOKUP(J15,'KAYIT LİSTESİ'!$B$4:$H$1047,2,0)))</f>
        <v>175</v>
      </c>
      <c r="L15" s="27">
        <f>IF(ISERROR(VLOOKUP(J15,'KAYIT LİSTESİ'!$B$4:$H$1047,4,0)),"",(VLOOKUP(J15,'KAYIT LİSTESİ'!$B$4:$H$1047,4,0)))</f>
        <v>24838</v>
      </c>
      <c r="M15" s="247" t="str">
        <f>IF(ISERROR(VLOOKUP(J15,'KAYIT LİSTESİ'!$B$4:$N$10047,13,0)),"",(VLOOKUP(J15,'KAYIT LİSTESİ'!$B$4:$N$10047,13,0)))</f>
        <v>B1</v>
      </c>
      <c r="N15" s="45" t="str">
        <f>IF(ISERROR(VLOOKUP(J15,'KAYIT LİSTESİ'!$B$4:$H$1047,5,0)),"",(VLOOKUP(J15,'KAYIT LİSTESİ'!$B$4:$H$1047,5,0)))</f>
        <v>NUSRETDDİN GENÇ</v>
      </c>
      <c r="O15" s="45" t="str">
        <f>IF(ISERROR(VLOOKUP(J15,'KAYIT LİSTESİ'!$B$4:$H$1047,6,0)),"",(VLOOKUP(J15,'KAYIT LİSTESİ'!$B$4:$H$1047,6,0)))</f>
        <v>ORDU</v>
      </c>
      <c r="P15" s="191">
        <v>30775</v>
      </c>
      <c r="Q15" s="26"/>
    </row>
    <row r="16" spans="1:19" s="20" customFormat="1" ht="30.75" customHeight="1" x14ac:dyDescent="0.2">
      <c r="A16" s="68" t="s">
        <v>870</v>
      </c>
      <c r="B16" s="68">
        <v>146</v>
      </c>
      <c r="C16" s="121">
        <v>27760</v>
      </c>
      <c r="D16" s="121" t="s">
        <v>317</v>
      </c>
      <c r="E16" s="184" t="s">
        <v>655</v>
      </c>
      <c r="F16" s="185" t="s">
        <v>656</v>
      </c>
      <c r="G16" s="191" t="s">
        <v>869</v>
      </c>
      <c r="H16" s="23"/>
      <c r="I16" s="24">
        <v>6</v>
      </c>
      <c r="J16" s="25" t="s">
        <v>97</v>
      </c>
      <c r="K16" s="26">
        <f>IF(ISERROR(VLOOKUP(J16,'KAYIT LİSTESİ'!$B$4:$H$1047,2,0)),"",(VLOOKUP(J16,'KAYIT LİSTESİ'!$B$4:$H$1047,2,0)))</f>
        <v>49</v>
      </c>
      <c r="L16" s="27">
        <f>IF(ISERROR(VLOOKUP(J16,'KAYIT LİSTESİ'!$B$4:$H$1047,4,0)),"",(VLOOKUP(J16,'KAYIT LİSTESİ'!$B$4:$H$1047,4,0)))</f>
        <v>33348</v>
      </c>
      <c r="M16" s="247" t="str">
        <f>IF(ISERROR(VLOOKUP(J16,'KAYIT LİSTESİ'!$B$4:$N$10047,13,0)),"",(VLOOKUP(J16,'KAYIT LİSTESİ'!$B$4:$N$10047,13,0)))</f>
        <v>B1</v>
      </c>
      <c r="N16" s="45" t="str">
        <f>IF(ISERROR(VLOOKUP(J16,'KAYIT LİSTESİ'!$B$4:$H$1047,5,0)),"",(VLOOKUP(J16,'KAYIT LİSTESİ'!$B$4:$H$1047,5,0)))</f>
        <v>ÖZGÜR KOCA</v>
      </c>
      <c r="O16" s="45" t="str">
        <f>IF(ISERROR(VLOOKUP(J16,'KAYIT LİSTESİ'!$B$4:$H$1047,6,0)),"",(VLOOKUP(J16,'KAYIT LİSTESİ'!$B$4:$H$1047,6,0)))</f>
        <v>ANTALYA-ANTALYA GÖRME ENG. SPOR KULUBÜ</v>
      </c>
      <c r="P16" s="191">
        <v>43680</v>
      </c>
      <c r="Q16" s="26"/>
    </row>
    <row r="17" spans="1:17" s="20" customFormat="1" ht="30.75" customHeight="1" x14ac:dyDescent="0.2">
      <c r="A17" s="68"/>
      <c r="B17" s="68"/>
      <c r="C17" s="121"/>
      <c r="D17" s="121"/>
      <c r="E17" s="184"/>
      <c r="F17" s="185"/>
      <c r="G17" s="191"/>
      <c r="H17" s="23"/>
      <c r="I17" s="24">
        <v>8</v>
      </c>
      <c r="J17" s="25" t="s">
        <v>98</v>
      </c>
      <c r="K17" s="26" t="str">
        <f>IF(ISERROR(VLOOKUP(J17,'KAYIT LİSTESİ'!$B$4:$H$1047,2,0)),"",(VLOOKUP(J17,'KAYIT LİSTESİ'!$B$4:$H$1047,2,0)))</f>
        <v/>
      </c>
      <c r="L17" s="27" t="str">
        <f>IF(ISERROR(VLOOKUP(J17,'KAYIT LİSTESİ'!$B$4:$H$1047,4,0)),"",(VLOOKUP(J17,'KAYIT LİSTESİ'!$B$4:$H$1047,4,0)))</f>
        <v/>
      </c>
      <c r="M17" s="247" t="str">
        <f>IF(ISERROR(VLOOKUP(J17,'KAYIT LİSTESİ'!$B$4:$N$10047,13,0)),"",(VLOOKUP(J17,'KAYIT LİSTESİ'!$B$4:$N$10047,13,0)))</f>
        <v/>
      </c>
      <c r="N17" s="45" t="str">
        <f>IF(ISERROR(VLOOKUP(J17,'KAYIT LİSTESİ'!$B$4:$H$1047,5,0)),"",(VLOOKUP(J17,'KAYIT LİSTESİ'!$B$4:$H$1047,5,0)))</f>
        <v/>
      </c>
      <c r="O17" s="45" t="str">
        <f>IF(ISERROR(VLOOKUP(J17,'KAYIT LİSTESİ'!$B$4:$H$1047,6,0)),"",(VLOOKUP(J17,'KAYIT LİSTESİ'!$B$4:$H$1047,6,0)))</f>
        <v/>
      </c>
      <c r="P17" s="191"/>
      <c r="Q17" s="26"/>
    </row>
    <row r="18" spans="1:17" s="20" customFormat="1" ht="30.75" customHeight="1" x14ac:dyDescent="0.2">
      <c r="A18" s="392" t="s">
        <v>12</v>
      </c>
      <c r="B18" s="393" t="s">
        <v>112</v>
      </c>
      <c r="C18" s="395" t="s">
        <v>124</v>
      </c>
      <c r="D18" s="396" t="s">
        <v>327</v>
      </c>
      <c r="E18" s="398" t="s">
        <v>14</v>
      </c>
      <c r="F18" s="398" t="s">
        <v>45</v>
      </c>
      <c r="G18" s="398" t="s">
        <v>15</v>
      </c>
      <c r="H18" s="23"/>
      <c r="I18" s="399" t="s">
        <v>18</v>
      </c>
      <c r="J18" s="400"/>
      <c r="K18" s="400"/>
      <c r="L18" s="400"/>
      <c r="M18" s="400"/>
      <c r="N18" s="400"/>
      <c r="O18" s="400"/>
      <c r="P18" s="400"/>
      <c r="Q18" s="401"/>
    </row>
    <row r="19" spans="1:17" s="20" customFormat="1" ht="30.75" customHeight="1" x14ac:dyDescent="0.2">
      <c r="A19" s="392"/>
      <c r="B19" s="394"/>
      <c r="C19" s="395"/>
      <c r="D19" s="397"/>
      <c r="E19" s="398"/>
      <c r="F19" s="398"/>
      <c r="G19" s="398"/>
      <c r="H19" s="23"/>
      <c r="I19" s="44" t="s">
        <v>212</v>
      </c>
      <c r="J19" s="41" t="s">
        <v>113</v>
      </c>
      <c r="K19" s="41" t="s">
        <v>112</v>
      </c>
      <c r="L19" s="42" t="s">
        <v>13</v>
      </c>
      <c r="M19" s="42" t="s">
        <v>327</v>
      </c>
      <c r="N19" s="43" t="s">
        <v>14</v>
      </c>
      <c r="O19" s="43" t="s">
        <v>45</v>
      </c>
      <c r="P19" s="41" t="s">
        <v>15</v>
      </c>
      <c r="Q19" s="41" t="s">
        <v>27</v>
      </c>
    </row>
    <row r="20" spans="1:17" s="20" customFormat="1" ht="30.75" customHeight="1" x14ac:dyDescent="0.2">
      <c r="A20" s="68">
        <v>1</v>
      </c>
      <c r="B20" s="68">
        <v>171</v>
      </c>
      <c r="C20" s="121">
        <v>33967</v>
      </c>
      <c r="D20" s="121" t="s">
        <v>315</v>
      </c>
      <c r="E20" s="184" t="s">
        <v>373</v>
      </c>
      <c r="F20" s="185" t="s">
        <v>669</v>
      </c>
      <c r="G20" s="191">
        <v>15841</v>
      </c>
      <c r="H20" s="23"/>
      <c r="I20" s="24">
        <v>2</v>
      </c>
      <c r="J20" s="25" t="s">
        <v>99</v>
      </c>
      <c r="K20" s="26">
        <f>IF(ISERROR(VLOOKUP(J20,'KAYIT LİSTESİ'!$B$4:$H$1047,2,0)),"",(VLOOKUP(J20,'KAYIT LİSTESİ'!$B$4:$H$1047,2,0)))</f>
        <v>146</v>
      </c>
      <c r="L20" s="27">
        <f>IF(ISERROR(VLOOKUP(J20,'KAYIT LİSTESİ'!$B$4:$H$1047,4,0)),"",(VLOOKUP(J20,'KAYIT LİSTESİ'!$B$4:$H$1047,4,0)))</f>
        <v>27760</v>
      </c>
      <c r="M20" s="247" t="str">
        <f>IF(ISERROR(VLOOKUP(J20,'KAYIT LİSTESİ'!$B$4:$N$10047,13,0)),"",(VLOOKUP(J20,'KAYIT LİSTESİ'!$B$4:$N$10047,13,0)))</f>
        <v>B1</v>
      </c>
      <c r="N20" s="45" t="str">
        <f>IF(ISERROR(VLOOKUP(J20,'KAYIT LİSTESİ'!$B$4:$H$1047,5,0)),"",(VLOOKUP(J20,'KAYIT LİSTESİ'!$B$4:$H$1047,5,0)))</f>
        <v>SADIK PARLA</v>
      </c>
      <c r="O20" s="45" t="str">
        <f>IF(ISERROR(VLOOKUP(J20,'KAYIT LİSTESİ'!$B$4:$H$1047,6,0)),"",(VLOOKUP(J20,'KAYIT LİSTESİ'!$B$4:$H$1047,6,0)))</f>
        <v>KONYA-MEVLANA ENGELLİLER SPOR KULÜBÜ</v>
      </c>
      <c r="P20" s="191" t="s">
        <v>869</v>
      </c>
      <c r="Q20" s="26"/>
    </row>
    <row r="21" spans="1:17" s="20" customFormat="1" ht="30.75" customHeight="1" x14ac:dyDescent="0.2">
      <c r="A21" s="68">
        <v>2</v>
      </c>
      <c r="B21" s="68">
        <v>166</v>
      </c>
      <c r="C21" s="121">
        <v>36411</v>
      </c>
      <c r="D21" s="121" t="s">
        <v>315</v>
      </c>
      <c r="E21" s="184" t="s">
        <v>699</v>
      </c>
      <c r="F21" s="185" t="s">
        <v>700</v>
      </c>
      <c r="G21" s="191">
        <v>24266</v>
      </c>
      <c r="H21" s="23"/>
      <c r="I21" s="24">
        <v>4</v>
      </c>
      <c r="J21" s="25" t="s">
        <v>100</v>
      </c>
      <c r="K21" s="26">
        <f>IF(ISERROR(VLOOKUP(J21,'KAYIT LİSTESİ'!$B$4:$H$1047,2,0)),"",(VLOOKUP(J21,'KAYIT LİSTESİ'!$B$4:$H$1047,2,0)))</f>
        <v>147</v>
      </c>
      <c r="L21" s="27">
        <f>IF(ISERROR(VLOOKUP(J21,'KAYIT LİSTESİ'!$B$4:$H$1047,4,0)),"",(VLOOKUP(J21,'KAYIT LİSTESİ'!$B$4:$H$1047,4,0)))</f>
        <v>31778</v>
      </c>
      <c r="M21" s="247" t="str">
        <f>IF(ISERROR(VLOOKUP(J21,'KAYIT LİSTESİ'!$B$4:$N$10047,13,0)),"",(VLOOKUP(J21,'KAYIT LİSTESİ'!$B$4:$N$10047,13,0)))</f>
        <v>B1</v>
      </c>
      <c r="N21" s="45" t="str">
        <f>IF(ISERROR(VLOOKUP(J21,'KAYIT LİSTESİ'!$B$4:$H$1047,5,0)),"",(VLOOKUP(J21,'KAYIT LİSTESİ'!$B$4:$H$1047,5,0)))</f>
        <v>SEBAHATTİN KASAPÇOPUR</v>
      </c>
      <c r="O21" s="45" t="str">
        <f>IF(ISERROR(VLOOKUP(J21,'KAYIT LİSTESİ'!$B$4:$H$1047,6,0)),"",(VLOOKUP(J21,'KAYIT LİSTESİ'!$B$4:$H$1047,6,0)))</f>
        <v>KONYA-MEVLANA ENGELLİLER SPOR KULÜBÜ</v>
      </c>
      <c r="P21" s="191">
        <v>44666</v>
      </c>
      <c r="Q21" s="26"/>
    </row>
    <row r="22" spans="1:17" s="20" customFormat="1" ht="30.75" customHeight="1" x14ac:dyDescent="0.2">
      <c r="A22" s="68">
        <v>3</v>
      </c>
      <c r="B22" s="68">
        <v>187</v>
      </c>
      <c r="C22" s="121">
        <v>13</v>
      </c>
      <c r="D22" s="121" t="s">
        <v>315</v>
      </c>
      <c r="E22" s="184" t="s">
        <v>553</v>
      </c>
      <c r="F22" s="185" t="s">
        <v>554</v>
      </c>
      <c r="G22" s="191">
        <v>31483</v>
      </c>
      <c r="H22" s="23"/>
      <c r="I22" s="24">
        <v>6</v>
      </c>
      <c r="J22" s="25" t="s">
        <v>101</v>
      </c>
      <c r="K22" s="26">
        <f>IF(ISERROR(VLOOKUP(J22,'KAYIT LİSTESİ'!$B$4:$H$1047,2,0)),"",(VLOOKUP(J22,'KAYIT LİSTESİ'!$B$4:$H$1047,2,0)))</f>
        <v>82</v>
      </c>
      <c r="L22" s="27">
        <f>IF(ISERROR(VLOOKUP(J22,'KAYIT LİSTESİ'!$B$4:$H$1047,4,0)),"",(VLOOKUP(J22,'KAYIT LİSTESİ'!$B$4:$H$1047,4,0)))</f>
        <v>34370</v>
      </c>
      <c r="M22" s="247" t="str">
        <f>IF(ISERROR(VLOOKUP(J22,'KAYIT LİSTESİ'!$B$4:$N$10047,13,0)),"",(VLOOKUP(J22,'KAYIT LİSTESİ'!$B$4:$N$10047,13,0)))</f>
        <v>B1</v>
      </c>
      <c r="N22" s="45" t="str">
        <f>IF(ISERROR(VLOOKUP(J22,'KAYIT LİSTESİ'!$B$4:$H$1047,5,0)),"",(VLOOKUP(J22,'KAYIT LİSTESİ'!$B$4:$H$1047,5,0)))</f>
        <v>TAYFUN TEZCAN</v>
      </c>
      <c r="O22" s="45" t="str">
        <f>IF(ISERROR(VLOOKUP(J22,'KAYIT LİSTESİ'!$B$4:$H$1047,6,0)),"",(VLOOKUP(J22,'KAYIT LİSTESİ'!$B$4:$H$1047,6,0)))</f>
        <v>ÇANAKKALE-ÇANAKKALE ALTINOKTA KÖRLER SPOR KULUBÜ</v>
      </c>
      <c r="P22" s="191">
        <v>32973</v>
      </c>
      <c r="Q22" s="26"/>
    </row>
    <row r="23" spans="1:17" s="20" customFormat="1" ht="30.75" customHeight="1" x14ac:dyDescent="0.2">
      <c r="A23" s="68">
        <v>4</v>
      </c>
      <c r="B23" s="68">
        <v>34</v>
      </c>
      <c r="C23" s="121">
        <v>36231</v>
      </c>
      <c r="D23" s="121" t="s">
        <v>315</v>
      </c>
      <c r="E23" s="184" t="s">
        <v>660</v>
      </c>
      <c r="F23" s="185" t="s">
        <v>661</v>
      </c>
      <c r="G23" s="191">
        <v>33012</v>
      </c>
      <c r="H23" s="23"/>
      <c r="I23" s="24">
        <v>8</v>
      </c>
      <c r="J23" s="25" t="s">
        <v>102</v>
      </c>
      <c r="K23" s="26" t="str">
        <f>IF(ISERROR(VLOOKUP(J23,'KAYIT LİSTESİ'!$B$4:$H$1047,2,0)),"",(VLOOKUP(J23,'KAYIT LİSTESİ'!$B$4:$H$1047,2,0)))</f>
        <v/>
      </c>
      <c r="L23" s="27" t="str">
        <f>IF(ISERROR(VLOOKUP(J23,'KAYIT LİSTESİ'!$B$4:$H$1047,4,0)),"",(VLOOKUP(J23,'KAYIT LİSTESİ'!$B$4:$H$1047,4,0)))</f>
        <v/>
      </c>
      <c r="M23" s="247" t="str">
        <f>IF(ISERROR(VLOOKUP(J23,'KAYIT LİSTESİ'!$B$4:$N$10047,13,0)),"",(VLOOKUP(J23,'KAYIT LİSTESİ'!$B$4:$N$10047,13,0)))</f>
        <v/>
      </c>
      <c r="N23" s="45" t="str">
        <f>IF(ISERROR(VLOOKUP(J23,'KAYIT LİSTESİ'!$B$4:$H$1047,5,0)),"",(VLOOKUP(J23,'KAYIT LİSTESİ'!$B$4:$H$1047,5,0)))</f>
        <v/>
      </c>
      <c r="O23" s="45" t="str">
        <f>IF(ISERROR(VLOOKUP(J23,'KAYIT LİSTESİ'!$B$4:$H$1047,6,0)),"",(VLOOKUP(J23,'KAYIT LİSTESİ'!$B$4:$H$1047,6,0)))</f>
        <v/>
      </c>
      <c r="P23" s="191"/>
      <c r="Q23" s="26"/>
    </row>
    <row r="24" spans="1:17" s="20" customFormat="1" ht="30.75" customHeight="1" x14ac:dyDescent="0.2">
      <c r="A24" s="68">
        <v>5</v>
      </c>
      <c r="B24" s="68">
        <v>135</v>
      </c>
      <c r="C24" s="121">
        <v>36872</v>
      </c>
      <c r="D24" s="121" t="s">
        <v>315</v>
      </c>
      <c r="E24" s="184" t="s">
        <v>696</v>
      </c>
      <c r="F24" s="185" t="s">
        <v>583</v>
      </c>
      <c r="G24" s="191">
        <v>33538</v>
      </c>
      <c r="H24" s="23"/>
      <c r="I24" s="399" t="s">
        <v>42</v>
      </c>
      <c r="J24" s="400"/>
      <c r="K24" s="400"/>
      <c r="L24" s="400"/>
      <c r="M24" s="400"/>
      <c r="N24" s="400"/>
      <c r="O24" s="400"/>
      <c r="P24" s="400"/>
      <c r="Q24" s="401"/>
    </row>
    <row r="25" spans="1:17" s="20" customFormat="1" ht="30.75" customHeight="1" x14ac:dyDescent="0.2">
      <c r="A25" s="68">
        <v>6</v>
      </c>
      <c r="B25" s="68">
        <v>189</v>
      </c>
      <c r="C25" s="121">
        <v>23703</v>
      </c>
      <c r="D25" s="121" t="s">
        <v>315</v>
      </c>
      <c r="E25" s="184" t="s">
        <v>555</v>
      </c>
      <c r="F25" s="185" t="s">
        <v>556</v>
      </c>
      <c r="G25" s="191">
        <v>43142</v>
      </c>
      <c r="H25" s="23"/>
      <c r="I25" s="44" t="s">
        <v>212</v>
      </c>
      <c r="J25" s="41" t="s">
        <v>113</v>
      </c>
      <c r="K25" s="41" t="s">
        <v>112</v>
      </c>
      <c r="L25" s="42" t="s">
        <v>13</v>
      </c>
      <c r="M25" s="42" t="s">
        <v>327</v>
      </c>
      <c r="N25" s="43" t="s">
        <v>14</v>
      </c>
      <c r="O25" s="43" t="s">
        <v>45</v>
      </c>
      <c r="P25" s="41" t="s">
        <v>15</v>
      </c>
      <c r="Q25" s="41" t="s">
        <v>27</v>
      </c>
    </row>
    <row r="26" spans="1:17" s="20" customFormat="1" ht="30.75" customHeight="1" x14ac:dyDescent="0.2">
      <c r="A26" s="68"/>
      <c r="B26" s="68"/>
      <c r="C26" s="121"/>
      <c r="D26" s="121"/>
      <c r="E26" s="184"/>
      <c r="F26" s="185"/>
      <c r="G26" s="191"/>
      <c r="H26" s="23"/>
      <c r="I26" s="24">
        <v>2</v>
      </c>
      <c r="J26" s="25" t="s">
        <v>760</v>
      </c>
      <c r="K26" s="26">
        <f>IF(ISERROR(VLOOKUP(J26,'KAYIT LİSTESİ'!$B$4:$H$1047,2,0)),"",(VLOOKUP(J26,'KAYIT LİSTESİ'!$B$4:$H$1047,2,0)))</f>
        <v>187</v>
      </c>
      <c r="L26" s="27">
        <f>IF(ISERROR(VLOOKUP(J26,'KAYIT LİSTESİ'!$B$4:$H$1047,4,0)),"",(VLOOKUP(J26,'KAYIT LİSTESİ'!$B$4:$H$1047,4,0)))</f>
        <v>13</v>
      </c>
      <c r="M26" s="247" t="str">
        <f>IF(ISERROR(VLOOKUP(J26,'KAYIT LİSTESİ'!$B$4:$N$10047,13,0)),"",(VLOOKUP(J26,'KAYIT LİSTESİ'!$B$4:$N$10047,13,0)))</f>
        <v>B2</v>
      </c>
      <c r="N26" s="45" t="str">
        <f>IF(ISERROR(VLOOKUP(J26,'KAYIT LİSTESİ'!$B$4:$H$1047,5,0)),"",(VLOOKUP(J26,'KAYIT LİSTESİ'!$B$4:$H$1047,5,0)))</f>
        <v>ABDULLAH SELVİ</v>
      </c>
      <c r="O26" s="45" t="str">
        <f>IF(ISERROR(VLOOKUP(J26,'KAYIT LİSTESİ'!$B$4:$H$1047,6,0)),"",(VLOOKUP(J26,'KAYIT LİSTESİ'!$B$4:$H$1047,6,0)))</f>
        <v>İSTANBUL BAKIR KÖY G.ENG..SANAT SP.KLB.</v>
      </c>
      <c r="P26" s="191">
        <v>31483</v>
      </c>
      <c r="Q26" s="26"/>
    </row>
    <row r="27" spans="1:17" s="20" customFormat="1" ht="30.75" customHeight="1" x14ac:dyDescent="0.2">
      <c r="A27" s="68"/>
      <c r="B27" s="68"/>
      <c r="C27" s="121"/>
      <c r="D27" s="121"/>
      <c r="E27" s="184"/>
      <c r="F27" s="185"/>
      <c r="G27" s="191"/>
      <c r="H27" s="23"/>
      <c r="I27" s="24">
        <v>4</v>
      </c>
      <c r="J27" s="25" t="s">
        <v>761</v>
      </c>
      <c r="K27" s="26">
        <f>IF(ISERROR(VLOOKUP(J27,'KAYIT LİSTESİ'!$B$4:$H$1047,2,0)),"",(VLOOKUP(J27,'KAYIT LİSTESİ'!$B$4:$H$1047,2,0)))</f>
        <v>166</v>
      </c>
      <c r="L27" s="27">
        <f>IF(ISERROR(VLOOKUP(J27,'KAYIT LİSTESİ'!$B$4:$H$1047,4,0)),"",(VLOOKUP(J27,'KAYIT LİSTESİ'!$B$4:$H$1047,4,0)))</f>
        <v>36411</v>
      </c>
      <c r="M27" s="247" t="str">
        <f>IF(ISERROR(VLOOKUP(J27,'KAYIT LİSTESİ'!$B$4:$N$10047,13,0)),"",(VLOOKUP(J27,'KAYIT LİSTESİ'!$B$4:$N$10047,13,0)))</f>
        <v>B2</v>
      </c>
      <c r="N27" s="45" t="str">
        <f>IF(ISERROR(VLOOKUP(J27,'KAYIT LİSTESİ'!$B$4:$H$1047,5,0)),"",(VLOOKUP(J27,'KAYIT LİSTESİ'!$B$4:$H$1047,5,0)))</f>
        <v>ALİ AKKILÇIK</v>
      </c>
      <c r="O27" s="45" t="str">
        <f>IF(ISERROR(VLOOKUP(J27,'KAYIT LİSTESİ'!$B$4:$H$1047,6,0)),"",(VLOOKUP(J27,'KAYIT LİSTESİ'!$B$4:$H$1047,6,0)))</f>
        <v>SAMSUN-SAMSUN GÖRME ENG.ENG.SPOR KUL</v>
      </c>
      <c r="P27" s="191">
        <v>24266</v>
      </c>
      <c r="Q27" s="26"/>
    </row>
    <row r="28" spans="1:17" s="20" customFormat="1" ht="30.75" customHeight="1" x14ac:dyDescent="0.2">
      <c r="A28" s="68"/>
      <c r="B28" s="68"/>
      <c r="C28" s="121"/>
      <c r="D28" s="121"/>
      <c r="E28" s="184"/>
      <c r="F28" s="185"/>
      <c r="G28" s="191"/>
      <c r="H28" s="23"/>
      <c r="I28" s="24">
        <v>6</v>
      </c>
      <c r="J28" s="25" t="s">
        <v>762</v>
      </c>
      <c r="K28" s="26">
        <f>IF(ISERROR(VLOOKUP(J28,'KAYIT LİSTESİ'!$B$4:$H$1047,2,0)),"",(VLOOKUP(J28,'KAYIT LİSTESİ'!$B$4:$H$1047,2,0)))</f>
        <v>34</v>
      </c>
      <c r="L28" s="27">
        <f>IF(ISERROR(VLOOKUP(J28,'KAYIT LİSTESİ'!$B$4:$H$1047,4,0)),"",(VLOOKUP(J28,'KAYIT LİSTESİ'!$B$4:$H$1047,4,0)))</f>
        <v>36231</v>
      </c>
      <c r="M28" s="247" t="str">
        <f>IF(ISERROR(VLOOKUP(J28,'KAYIT LİSTESİ'!$B$4:$N$10047,13,0)),"",(VLOOKUP(J28,'KAYIT LİSTESİ'!$B$4:$N$10047,13,0)))</f>
        <v>B2</v>
      </c>
      <c r="N28" s="45" t="str">
        <f>IF(ISERROR(VLOOKUP(J28,'KAYIT LİSTESİ'!$B$4:$H$1047,5,0)),"",(VLOOKUP(J28,'KAYIT LİSTESİ'!$B$4:$H$1047,5,0)))</f>
        <v>EMRE SELÇUK</v>
      </c>
      <c r="O28" s="45" t="str">
        <f>IF(ISERROR(VLOOKUP(J28,'KAYIT LİSTESİ'!$B$4:$H$1047,6,0)),"",(VLOOKUP(J28,'KAYIT LİSTESİ'!$B$4:$H$1047,6,0)))</f>
        <v>ANKARA-OSMANLI GÖRME ENGELLİLER SPOR KULÜBÜ</v>
      </c>
      <c r="P28" s="191">
        <v>33012</v>
      </c>
      <c r="Q28" s="26"/>
    </row>
    <row r="29" spans="1:17" s="20" customFormat="1" ht="30.75" customHeight="1" x14ac:dyDescent="0.2">
      <c r="A29" s="68"/>
      <c r="B29" s="68"/>
      <c r="C29" s="121"/>
      <c r="D29" s="121"/>
      <c r="E29" s="184"/>
      <c r="F29" s="185"/>
      <c r="G29" s="191"/>
      <c r="H29" s="23"/>
      <c r="I29" s="24">
        <v>8</v>
      </c>
      <c r="J29" s="25" t="s">
        <v>763</v>
      </c>
      <c r="K29" s="26" t="str">
        <f>IF(ISERROR(VLOOKUP(J29,'KAYIT LİSTESİ'!$B$4:$H$1047,2,0)),"",(VLOOKUP(J29,'KAYIT LİSTESİ'!$B$4:$H$1047,2,0)))</f>
        <v/>
      </c>
      <c r="L29" s="27" t="str">
        <f>IF(ISERROR(VLOOKUP(J29,'KAYIT LİSTESİ'!$B$4:$H$1047,4,0)),"",(VLOOKUP(J29,'KAYIT LİSTESİ'!$B$4:$H$1047,4,0)))</f>
        <v/>
      </c>
      <c r="M29" s="247" t="str">
        <f>IF(ISERROR(VLOOKUP(J29,'KAYIT LİSTESİ'!$B$4:$N$10047,13,0)),"",(VLOOKUP(J29,'KAYIT LİSTESİ'!$B$4:$N$10047,13,0)))</f>
        <v/>
      </c>
      <c r="N29" s="45" t="str">
        <f>IF(ISERROR(VLOOKUP(J29,'KAYIT LİSTESİ'!$B$4:$H$1047,5,0)),"",(VLOOKUP(J29,'KAYIT LİSTESİ'!$B$4:$H$1047,5,0)))</f>
        <v/>
      </c>
      <c r="O29" s="45" t="str">
        <f>IF(ISERROR(VLOOKUP(J29,'KAYIT LİSTESİ'!$B$4:$H$1047,6,0)),"",(VLOOKUP(J29,'KAYIT LİSTESİ'!$B$4:$H$1047,6,0)))</f>
        <v/>
      </c>
      <c r="P29" s="191"/>
      <c r="Q29" s="26"/>
    </row>
    <row r="30" spans="1:17" s="20" customFormat="1" ht="30.75" customHeight="1" x14ac:dyDescent="0.2">
      <c r="A30" s="392" t="s">
        <v>12</v>
      </c>
      <c r="B30" s="393" t="s">
        <v>112</v>
      </c>
      <c r="C30" s="395" t="s">
        <v>124</v>
      </c>
      <c r="D30" s="396" t="s">
        <v>327</v>
      </c>
      <c r="E30" s="398" t="s">
        <v>14</v>
      </c>
      <c r="F30" s="398" t="s">
        <v>45</v>
      </c>
      <c r="G30" s="398" t="s">
        <v>15</v>
      </c>
      <c r="H30" s="23"/>
      <c r="I30" s="399" t="s">
        <v>43</v>
      </c>
      <c r="J30" s="400"/>
      <c r="K30" s="400"/>
      <c r="L30" s="400"/>
      <c r="M30" s="400"/>
      <c r="N30" s="400"/>
      <c r="O30" s="400"/>
      <c r="P30" s="400"/>
      <c r="Q30" s="401"/>
    </row>
    <row r="31" spans="1:17" s="20" customFormat="1" ht="30.75" customHeight="1" x14ac:dyDescent="0.2">
      <c r="A31" s="392"/>
      <c r="B31" s="394"/>
      <c r="C31" s="395"/>
      <c r="D31" s="397"/>
      <c r="E31" s="398"/>
      <c r="F31" s="398"/>
      <c r="G31" s="398"/>
      <c r="H31" s="23"/>
      <c r="I31" s="44" t="s">
        <v>212</v>
      </c>
      <c r="J31" s="41" t="s">
        <v>113</v>
      </c>
      <c r="K31" s="41" t="s">
        <v>112</v>
      </c>
      <c r="L31" s="42" t="s">
        <v>13</v>
      </c>
      <c r="M31" s="42" t="s">
        <v>327</v>
      </c>
      <c r="N31" s="43" t="s">
        <v>14</v>
      </c>
      <c r="O31" s="43" t="s">
        <v>45</v>
      </c>
      <c r="P31" s="41" t="s">
        <v>15</v>
      </c>
      <c r="Q31" s="41" t="s">
        <v>27</v>
      </c>
    </row>
    <row r="32" spans="1:17" s="20" customFormat="1" ht="30.75" customHeight="1" x14ac:dyDescent="0.2">
      <c r="A32" s="68">
        <v>1</v>
      </c>
      <c r="B32" s="68">
        <v>173</v>
      </c>
      <c r="C32" s="121">
        <v>33501</v>
      </c>
      <c r="D32" s="121" t="s">
        <v>316</v>
      </c>
      <c r="E32" s="184" t="s">
        <v>708</v>
      </c>
      <c r="F32" s="185" t="s">
        <v>709</v>
      </c>
      <c r="G32" s="191">
        <v>20608</v>
      </c>
      <c r="H32" s="23"/>
      <c r="I32" s="24">
        <v>2</v>
      </c>
      <c r="J32" s="25" t="s">
        <v>764</v>
      </c>
      <c r="K32" s="26">
        <f>IF(ISERROR(VLOOKUP(J32,'KAYIT LİSTESİ'!$B$4:$H$1047,2,0)),"",(VLOOKUP(J32,'KAYIT LİSTESİ'!$B$4:$H$1047,2,0)))</f>
        <v>189</v>
      </c>
      <c r="L32" s="27">
        <f>IF(ISERROR(VLOOKUP(J32,'KAYIT LİSTESİ'!$B$4:$H$1047,4,0)),"",(VLOOKUP(J32,'KAYIT LİSTESİ'!$B$4:$H$1047,4,0)))</f>
        <v>23703</v>
      </c>
      <c r="M32" s="247" t="str">
        <f>IF(ISERROR(VLOOKUP(J32,'KAYIT LİSTESİ'!$B$4:$N$10047,13,0)),"",(VLOOKUP(J32,'KAYIT LİSTESİ'!$B$4:$N$10047,13,0)))</f>
        <v>B2</v>
      </c>
      <c r="N32" s="45" t="str">
        <f>IF(ISERROR(VLOOKUP(J32,'KAYIT LİSTESİ'!$B$4:$H$1047,5,0)),"",(VLOOKUP(J32,'KAYIT LİSTESİ'!$B$4:$H$1047,5,0)))</f>
        <v>H.MURAT TOSUN</v>
      </c>
      <c r="O32" s="45" t="str">
        <f>IF(ISERROR(VLOOKUP(J32,'KAYIT LİSTESİ'!$B$4:$H$1047,6,0)),"",(VLOOKUP(J32,'KAYIT LİSTESİ'!$B$4:$H$1047,6,0)))</f>
        <v>BAŞKENT G.ENG.SP.KLB.</v>
      </c>
      <c r="P32" s="191">
        <v>43142</v>
      </c>
      <c r="Q32" s="26"/>
    </row>
    <row r="33" spans="1:17" s="20" customFormat="1" ht="30.75" customHeight="1" x14ac:dyDescent="0.2">
      <c r="A33" s="68">
        <v>2</v>
      </c>
      <c r="B33" s="68">
        <v>9</v>
      </c>
      <c r="C33" s="121">
        <v>35582</v>
      </c>
      <c r="D33" s="121" t="s">
        <v>316</v>
      </c>
      <c r="E33" s="184" t="s">
        <v>735</v>
      </c>
      <c r="F33" s="185" t="s">
        <v>736</v>
      </c>
      <c r="G33" s="191">
        <v>22186</v>
      </c>
      <c r="H33" s="23"/>
      <c r="I33" s="24">
        <v>4</v>
      </c>
      <c r="J33" s="25" t="s">
        <v>765</v>
      </c>
      <c r="K33" s="26">
        <f>IF(ISERROR(VLOOKUP(J33,'KAYIT LİSTESİ'!$B$4:$H$1047,2,0)),"",(VLOOKUP(J33,'KAYIT LİSTESİ'!$B$4:$H$1047,2,0)))</f>
        <v>171</v>
      </c>
      <c r="L33" s="27">
        <f>IF(ISERROR(VLOOKUP(J33,'KAYIT LİSTESİ'!$B$4:$H$1047,4,0)),"",(VLOOKUP(J33,'KAYIT LİSTESİ'!$B$4:$H$1047,4,0)))</f>
        <v>33967</v>
      </c>
      <c r="M33" s="247" t="str">
        <f>IF(ISERROR(VLOOKUP(J33,'KAYIT LİSTESİ'!$B$4:$N$10047,13,0)),"",(VLOOKUP(J33,'KAYIT LİSTESİ'!$B$4:$N$10047,13,0)))</f>
        <v>B2</v>
      </c>
      <c r="N33" s="45" t="str">
        <f>IF(ISERROR(VLOOKUP(J33,'KAYIT LİSTESİ'!$B$4:$H$1047,5,0)),"",(VLOOKUP(J33,'KAYIT LİSTESİ'!$B$4:$H$1047,5,0)))</f>
        <v>OĞUZ AKBULUT</v>
      </c>
      <c r="O33" s="45" t="str">
        <f>IF(ISERROR(VLOOKUP(J33,'KAYIT LİSTESİ'!$B$4:$H$1047,6,0)),"",(VLOOKUP(J33,'KAYIT LİSTESİ'!$B$4:$H$1047,6,0)))</f>
        <v>SİVAS-SİVAS YİĞİDO GÖR.EN.SPOR KUL</v>
      </c>
      <c r="P33" s="191">
        <v>15841</v>
      </c>
      <c r="Q33" s="26"/>
    </row>
    <row r="34" spans="1:17" s="20" customFormat="1" ht="30.75" customHeight="1" x14ac:dyDescent="0.2">
      <c r="A34" s="68">
        <v>3</v>
      </c>
      <c r="B34" s="68">
        <v>95</v>
      </c>
      <c r="C34" s="121">
        <v>36373</v>
      </c>
      <c r="D34" s="121" t="s">
        <v>316</v>
      </c>
      <c r="E34" s="184" t="s">
        <v>594</v>
      </c>
      <c r="F34" s="185" t="s">
        <v>533</v>
      </c>
      <c r="G34" s="191">
        <v>23416</v>
      </c>
      <c r="H34" s="23"/>
      <c r="I34" s="24">
        <v>6</v>
      </c>
      <c r="J34" s="25" t="s">
        <v>766</v>
      </c>
      <c r="K34" s="26">
        <f>IF(ISERROR(VLOOKUP(J34,'KAYIT LİSTESİ'!$B$4:$H$1047,2,0)),"",(VLOOKUP(J34,'KAYIT LİSTESİ'!$B$4:$H$1047,2,0)))</f>
        <v>135</v>
      </c>
      <c r="L34" s="27">
        <f>IF(ISERROR(VLOOKUP(J34,'KAYIT LİSTESİ'!$B$4:$H$1047,4,0)),"",(VLOOKUP(J34,'KAYIT LİSTESİ'!$B$4:$H$1047,4,0)))</f>
        <v>36872</v>
      </c>
      <c r="M34" s="247" t="str">
        <f>IF(ISERROR(VLOOKUP(J34,'KAYIT LİSTESİ'!$B$4:$N$10047,13,0)),"",(VLOOKUP(J34,'KAYIT LİSTESİ'!$B$4:$N$10047,13,0)))</f>
        <v>B2</v>
      </c>
      <c r="N34" s="45" t="str">
        <f>IF(ISERROR(VLOOKUP(J34,'KAYIT LİSTESİ'!$B$4:$H$1047,5,0)),"",(VLOOKUP(J34,'KAYIT LİSTESİ'!$B$4:$H$1047,5,0)))</f>
        <v>MUHAMMED MUSTAFA GELİN</v>
      </c>
      <c r="O34" s="45" t="str">
        <f>IF(ISERROR(VLOOKUP(J34,'KAYIT LİSTESİ'!$B$4:$H$1047,6,0)),"",(VLOOKUP(J34,'KAYIT LİSTESİ'!$B$4:$H$1047,6,0)))</f>
        <v>KAYSERİ-KAYSERİ GENÇ GÖRME ENGELLİLER SPOR KULÜBÜ</v>
      </c>
      <c r="P34" s="191">
        <v>33538</v>
      </c>
      <c r="Q34" s="26"/>
    </row>
    <row r="35" spans="1:17" s="20" customFormat="1" ht="30.75" customHeight="1" x14ac:dyDescent="0.2">
      <c r="A35" s="68">
        <v>4</v>
      </c>
      <c r="B35" s="68">
        <v>47</v>
      </c>
      <c r="C35" s="121">
        <v>35316</v>
      </c>
      <c r="D35" s="121" t="s">
        <v>316</v>
      </c>
      <c r="E35" s="184" t="s">
        <v>588</v>
      </c>
      <c r="F35" s="185" t="s">
        <v>589</v>
      </c>
      <c r="G35" s="191">
        <v>24037</v>
      </c>
      <c r="H35" s="23"/>
      <c r="I35" s="24">
        <v>8</v>
      </c>
      <c r="J35" s="25" t="s">
        <v>767</v>
      </c>
      <c r="K35" s="26" t="str">
        <f>IF(ISERROR(VLOOKUP(J35,'KAYIT LİSTESİ'!$B$4:$H$1047,2,0)),"",(VLOOKUP(J35,'KAYIT LİSTESİ'!$B$4:$H$1047,2,0)))</f>
        <v/>
      </c>
      <c r="L35" s="27" t="str">
        <f>IF(ISERROR(VLOOKUP(J35,'KAYIT LİSTESİ'!$B$4:$H$1047,4,0)),"",(VLOOKUP(J35,'KAYIT LİSTESİ'!$B$4:$H$1047,4,0)))</f>
        <v/>
      </c>
      <c r="M35" s="247" t="str">
        <f>IF(ISERROR(VLOOKUP(J35,'KAYIT LİSTESİ'!$B$4:$N$10047,13,0)),"",(VLOOKUP(J35,'KAYIT LİSTESİ'!$B$4:$N$10047,13,0)))</f>
        <v/>
      </c>
      <c r="N35" s="45" t="str">
        <f>IF(ISERROR(VLOOKUP(J35,'KAYIT LİSTESİ'!$B$4:$H$1047,5,0)),"",(VLOOKUP(J35,'KAYIT LİSTESİ'!$B$4:$H$1047,5,0)))</f>
        <v/>
      </c>
      <c r="O35" s="45" t="str">
        <f>IF(ISERROR(VLOOKUP(J35,'KAYIT LİSTESİ'!$B$4:$H$1047,6,0)),"",(VLOOKUP(J35,'KAYIT LİSTESİ'!$B$4:$H$1047,6,0)))</f>
        <v/>
      </c>
      <c r="P35" s="191"/>
      <c r="Q35" s="26"/>
    </row>
    <row r="36" spans="1:17" s="20" customFormat="1" ht="30.75" customHeight="1" x14ac:dyDescent="0.2">
      <c r="A36" s="68">
        <v>5</v>
      </c>
      <c r="B36" s="68">
        <v>18</v>
      </c>
      <c r="C36" s="121">
        <v>35747</v>
      </c>
      <c r="D36" s="121" t="s">
        <v>316</v>
      </c>
      <c r="E36" s="184" t="s">
        <v>666</v>
      </c>
      <c r="F36" s="185" t="s">
        <v>667</v>
      </c>
      <c r="G36" s="191">
        <v>24191</v>
      </c>
      <c r="H36" s="23"/>
      <c r="I36" s="399" t="s">
        <v>44</v>
      </c>
      <c r="J36" s="400"/>
      <c r="K36" s="400"/>
      <c r="L36" s="400"/>
      <c r="M36" s="400"/>
      <c r="N36" s="400"/>
      <c r="O36" s="400"/>
      <c r="P36" s="400"/>
      <c r="Q36" s="401"/>
    </row>
    <row r="37" spans="1:17" s="20" customFormat="1" ht="30.75" customHeight="1" x14ac:dyDescent="0.2">
      <c r="A37" s="68">
        <v>6</v>
      </c>
      <c r="B37" s="68">
        <v>138</v>
      </c>
      <c r="C37" s="121">
        <v>36745</v>
      </c>
      <c r="D37" s="121" t="s">
        <v>316</v>
      </c>
      <c r="E37" s="184" t="s">
        <v>706</v>
      </c>
      <c r="F37" s="185" t="s">
        <v>707</v>
      </c>
      <c r="G37" s="191">
        <v>30497</v>
      </c>
      <c r="H37" s="23"/>
      <c r="I37" s="44" t="s">
        <v>212</v>
      </c>
      <c r="J37" s="41" t="s">
        <v>113</v>
      </c>
      <c r="K37" s="41" t="s">
        <v>112</v>
      </c>
      <c r="L37" s="42" t="s">
        <v>13</v>
      </c>
      <c r="M37" s="42" t="s">
        <v>327</v>
      </c>
      <c r="N37" s="43" t="s">
        <v>14</v>
      </c>
      <c r="O37" s="43" t="s">
        <v>45</v>
      </c>
      <c r="P37" s="41" t="s">
        <v>15</v>
      </c>
      <c r="Q37" s="41" t="s">
        <v>27</v>
      </c>
    </row>
    <row r="38" spans="1:17" s="20" customFormat="1" ht="30.75" customHeight="1" x14ac:dyDescent="0.2">
      <c r="A38" s="68">
        <v>7</v>
      </c>
      <c r="B38" s="68">
        <v>46</v>
      </c>
      <c r="C38" s="121">
        <v>34926</v>
      </c>
      <c r="D38" s="121" t="s">
        <v>316</v>
      </c>
      <c r="E38" s="184" t="s">
        <v>668</v>
      </c>
      <c r="F38" s="185" t="s">
        <v>589</v>
      </c>
      <c r="G38" s="191">
        <v>30583</v>
      </c>
      <c r="H38" s="23"/>
      <c r="I38" s="24">
        <v>1</v>
      </c>
      <c r="J38" s="25" t="s">
        <v>768</v>
      </c>
      <c r="K38" s="26" t="str">
        <f>IF(ISERROR(VLOOKUP(J38,'KAYIT LİSTESİ'!$B$4:$H$1047,2,0)),"",(VLOOKUP(J38,'KAYIT LİSTESİ'!$B$4:$H$1047,2,0)))</f>
        <v/>
      </c>
      <c r="L38" s="27" t="str">
        <f>IF(ISERROR(VLOOKUP(J38,'KAYIT LİSTESİ'!$B$4:$H$1047,4,0)),"",(VLOOKUP(J38,'KAYIT LİSTESİ'!$B$4:$H$1047,4,0)))</f>
        <v/>
      </c>
      <c r="M38" s="27" t="str">
        <f>IF(ISERROR(VLOOKUP(J38,'KAYIT LİSTESİ'!$B$4:$N$10047,13,0)),"",(VLOOKUP(J38,'KAYIT LİSTESİ'!$B$4:$N$10047,13,0)))</f>
        <v/>
      </c>
      <c r="N38" s="45" t="str">
        <f>IF(ISERROR(VLOOKUP(J38,'KAYIT LİSTESİ'!$B$4:$H$1047,5,0)),"",(VLOOKUP(J38,'KAYIT LİSTESİ'!$B$4:$H$1047,5,0)))</f>
        <v/>
      </c>
      <c r="O38" s="45" t="str">
        <f>IF(ISERROR(VLOOKUP(J38,'KAYIT LİSTESİ'!$B$4:$H$1047,6,0)),"",(VLOOKUP(J38,'KAYIT LİSTESİ'!$B$4:$H$1047,6,0)))</f>
        <v/>
      </c>
      <c r="P38" s="28"/>
      <c r="Q38" s="26"/>
    </row>
    <row r="39" spans="1:17" s="20" customFormat="1" ht="30.75" customHeight="1" x14ac:dyDescent="0.2">
      <c r="A39" s="68">
        <v>8</v>
      </c>
      <c r="B39" s="68">
        <v>37</v>
      </c>
      <c r="C39" s="121">
        <v>26738</v>
      </c>
      <c r="D39" s="121" t="s">
        <v>316</v>
      </c>
      <c r="E39" s="184" t="s">
        <v>867</v>
      </c>
      <c r="F39" s="185" t="s">
        <v>523</v>
      </c>
      <c r="G39" s="191">
        <v>42028</v>
      </c>
      <c r="H39" s="23"/>
      <c r="I39" s="24">
        <v>2</v>
      </c>
      <c r="J39" s="25" t="s">
        <v>769</v>
      </c>
      <c r="K39" s="26">
        <f>IF(ISERROR(VLOOKUP(J39,'KAYIT LİSTESİ'!$B$4:$H$1047,2,0)),"",(VLOOKUP(J39,'KAYIT LİSTESİ'!$B$4:$H$1047,2,0)))</f>
        <v>138</v>
      </c>
      <c r="L39" s="27">
        <f>IF(ISERROR(VLOOKUP(J39,'KAYIT LİSTESİ'!$B$4:$H$1047,4,0)),"",(VLOOKUP(J39,'KAYIT LİSTESİ'!$B$4:$H$1047,4,0)))</f>
        <v>36745</v>
      </c>
      <c r="M39" s="27" t="str">
        <f>IF(ISERROR(VLOOKUP(J39,'KAYIT LİSTESİ'!$B$4:$N$10047,13,0)),"",(VLOOKUP(J39,'KAYIT LİSTESİ'!$B$4:$N$10047,13,0)))</f>
        <v>B3</v>
      </c>
      <c r="N39" s="45" t="str">
        <f>IF(ISERROR(VLOOKUP(J39,'KAYIT LİSTESİ'!$B$4:$H$1047,5,0)),"",(VLOOKUP(J39,'KAYIT LİSTESİ'!$B$4:$H$1047,5,0)))</f>
        <v>ENES KARADUMAN</v>
      </c>
      <c r="O39" s="45" t="str">
        <f>IF(ISERROR(VLOOKUP(J39,'KAYIT LİSTESİ'!$B$4:$H$1047,6,0)),"",(VLOOKUP(J39,'KAYIT LİSTESİ'!$B$4:$H$1047,6,0)))</f>
        <v>KAYSERİ-KAYSERİ GÖRME ENGELLİLER SPOR KULÜBÜ</v>
      </c>
      <c r="P39" s="191">
        <v>30497</v>
      </c>
      <c r="Q39" s="26"/>
    </row>
    <row r="40" spans="1:17" s="20" customFormat="1" ht="30.75" customHeight="1" x14ac:dyDescent="0.2">
      <c r="A40" s="68" t="s">
        <v>870</v>
      </c>
      <c r="B40" s="68">
        <v>105</v>
      </c>
      <c r="C40" s="121">
        <v>35247</v>
      </c>
      <c r="D40" s="121" t="s">
        <v>316</v>
      </c>
      <c r="E40" s="184" t="s">
        <v>737</v>
      </c>
      <c r="F40" s="185" t="s">
        <v>738</v>
      </c>
      <c r="G40" s="191" t="s">
        <v>869</v>
      </c>
      <c r="H40" s="23"/>
      <c r="I40" s="24">
        <v>3</v>
      </c>
      <c r="J40" s="25" t="s">
        <v>770</v>
      </c>
      <c r="K40" s="26">
        <f>IF(ISERROR(VLOOKUP(J40,'KAYIT LİSTESİ'!$B$4:$H$1047,2,0)),"",(VLOOKUP(J40,'KAYIT LİSTESİ'!$B$4:$H$1047,2,0)))</f>
        <v>105</v>
      </c>
      <c r="L40" s="27">
        <f>IF(ISERROR(VLOOKUP(J40,'KAYIT LİSTESİ'!$B$4:$H$1047,4,0)),"",(VLOOKUP(J40,'KAYIT LİSTESİ'!$B$4:$H$1047,4,0)))</f>
        <v>35247</v>
      </c>
      <c r="M40" s="27" t="str">
        <f>IF(ISERROR(VLOOKUP(J40,'KAYIT LİSTESİ'!$B$4:$N$10047,13,0)),"",(VLOOKUP(J40,'KAYIT LİSTESİ'!$B$4:$N$10047,13,0)))</f>
        <v>B3</v>
      </c>
      <c r="N40" s="45" t="str">
        <f>IF(ISERROR(VLOOKUP(J40,'KAYIT LİSTESİ'!$B$4:$H$1047,5,0)),"",(VLOOKUP(J40,'KAYIT LİSTESİ'!$B$4:$H$1047,5,0)))</f>
        <v>ERTUĞRUL URANLI</v>
      </c>
      <c r="O40" s="45" t="str">
        <f>IF(ISERROR(VLOOKUP(J40,'KAYIT LİSTESİ'!$B$4:$H$1047,6,0)),"",(VLOOKUP(J40,'KAYIT LİSTESİ'!$B$4:$H$1047,6,0)))</f>
        <v>ESKİŞEHİR-ESKİŞEHİR GÖRME ENGELLİLER SPOR KULÜBÜ</v>
      </c>
      <c r="P40" s="191" t="s">
        <v>869</v>
      </c>
      <c r="Q40" s="26"/>
    </row>
    <row r="41" spans="1:17" s="20" customFormat="1" ht="30.75" customHeight="1" x14ac:dyDescent="0.2">
      <c r="A41" s="68" t="s">
        <v>870</v>
      </c>
      <c r="B41" s="68">
        <v>60</v>
      </c>
      <c r="C41" s="121">
        <v>31006</v>
      </c>
      <c r="D41" s="121" t="s">
        <v>316</v>
      </c>
      <c r="E41" s="184" t="s">
        <v>368</v>
      </c>
      <c r="F41" s="185" t="s">
        <v>664</v>
      </c>
      <c r="G41" s="191" t="s">
        <v>869</v>
      </c>
      <c r="H41" s="23"/>
      <c r="I41" s="24">
        <v>4</v>
      </c>
      <c r="J41" s="25" t="s">
        <v>771</v>
      </c>
      <c r="K41" s="26">
        <f>IF(ISERROR(VLOOKUP(J41,'KAYIT LİSTESİ'!$B$4:$H$1047,2,0)),"",(VLOOKUP(J41,'KAYIT LİSTESİ'!$B$4:$H$1047,2,0)))</f>
        <v>173</v>
      </c>
      <c r="L41" s="27">
        <f>IF(ISERROR(VLOOKUP(J41,'KAYIT LİSTESİ'!$B$4:$H$1047,4,0)),"",(VLOOKUP(J41,'KAYIT LİSTESİ'!$B$4:$H$1047,4,0)))</f>
        <v>33501</v>
      </c>
      <c r="M41" s="27" t="str">
        <f>IF(ISERROR(VLOOKUP(J41,'KAYIT LİSTESİ'!$B$4:$N$10047,13,0)),"",(VLOOKUP(J41,'KAYIT LİSTESİ'!$B$4:$N$10047,13,0)))</f>
        <v>B3</v>
      </c>
      <c r="N41" s="45" t="str">
        <f>IF(ISERROR(VLOOKUP(J41,'KAYIT LİSTESİ'!$B$4:$H$1047,5,0)),"",(VLOOKUP(J41,'KAYIT LİSTESİ'!$B$4:$H$1047,5,0)))</f>
        <v>HAKAN ÇİRA</v>
      </c>
      <c r="O41" s="45" t="str">
        <f>IF(ISERROR(VLOOKUP(J41,'KAYIT LİSTESİ'!$B$4:$H$1047,6,0)),"",(VLOOKUP(J41,'KAYIT LİSTESİ'!$B$4:$H$1047,6,0)))</f>
        <v>TRABZON-TRABZON GÖR.ENG.SAN.SPOR KUL.DER</v>
      </c>
      <c r="P41" s="191">
        <v>20608</v>
      </c>
      <c r="Q41" s="26"/>
    </row>
    <row r="42" spans="1:17" s="20" customFormat="1" ht="30.75" customHeight="1" x14ac:dyDescent="0.2">
      <c r="A42" s="68" t="s">
        <v>870</v>
      </c>
      <c r="B42" s="68">
        <v>4</v>
      </c>
      <c r="C42" s="121">
        <v>35371</v>
      </c>
      <c r="D42" s="121" t="s">
        <v>316</v>
      </c>
      <c r="E42" s="184" t="s">
        <v>662</v>
      </c>
      <c r="F42" s="185" t="s">
        <v>587</v>
      </c>
      <c r="G42" s="191" t="s">
        <v>869</v>
      </c>
      <c r="H42" s="23"/>
      <c r="I42" s="24">
        <v>5</v>
      </c>
      <c r="J42" s="25" t="s">
        <v>772</v>
      </c>
      <c r="K42" s="26">
        <f>IF(ISERROR(VLOOKUP(J42,'KAYIT LİSTESİ'!$B$4:$H$1047,2,0)),"",(VLOOKUP(J42,'KAYIT LİSTESİ'!$B$4:$H$1047,2,0)))</f>
        <v>18</v>
      </c>
      <c r="L42" s="27">
        <f>IF(ISERROR(VLOOKUP(J42,'KAYIT LİSTESİ'!$B$4:$H$1047,4,0)),"",(VLOOKUP(J42,'KAYIT LİSTESİ'!$B$4:$H$1047,4,0)))</f>
        <v>35747</v>
      </c>
      <c r="M42" s="27" t="str">
        <f>IF(ISERROR(VLOOKUP(J42,'KAYIT LİSTESİ'!$B$4:$N$10047,13,0)),"",(VLOOKUP(J42,'KAYIT LİSTESİ'!$B$4:$N$10047,13,0)))</f>
        <v>B3</v>
      </c>
      <c r="N42" s="45" t="str">
        <f>IF(ISERROR(VLOOKUP(J42,'KAYIT LİSTESİ'!$B$4:$H$1047,5,0)),"",(VLOOKUP(J42,'KAYIT LİSTESİ'!$B$4:$H$1047,5,0)))</f>
        <v>HANİFİ AŞIĞ</v>
      </c>
      <c r="O42" s="45" t="str">
        <f>IF(ISERROR(VLOOKUP(J42,'KAYIT LİSTESİ'!$B$4:$H$1047,6,0)),"",(VLOOKUP(J42,'KAYIT LİSTESİ'!$B$4:$H$1047,6,0)))</f>
        <v>ANKARA-ANKARA AKTİF GENÇ SP.KULU</v>
      </c>
      <c r="P42" s="191">
        <v>24191</v>
      </c>
      <c r="Q42" s="26"/>
    </row>
    <row r="43" spans="1:17" s="20" customFormat="1" ht="30.75" customHeight="1" x14ac:dyDescent="0.2">
      <c r="A43" s="68" t="s">
        <v>870</v>
      </c>
      <c r="B43" s="68">
        <v>130</v>
      </c>
      <c r="C43" s="121">
        <v>34952</v>
      </c>
      <c r="D43" s="121" t="s">
        <v>316</v>
      </c>
      <c r="E43" s="184" t="s">
        <v>702</v>
      </c>
      <c r="F43" s="185" t="s">
        <v>703</v>
      </c>
      <c r="G43" s="122" t="s">
        <v>869</v>
      </c>
      <c r="H43" s="23"/>
      <c r="I43" s="24">
        <v>6</v>
      </c>
      <c r="J43" s="25" t="s">
        <v>773</v>
      </c>
      <c r="K43" s="26">
        <f>IF(ISERROR(VLOOKUP(J43,'KAYIT LİSTESİ'!$B$4:$H$1047,2,0)),"",(VLOOKUP(J43,'KAYIT LİSTESİ'!$B$4:$H$1047,2,0)))</f>
        <v>37</v>
      </c>
      <c r="L43" s="27">
        <f>IF(ISERROR(VLOOKUP(J43,'KAYIT LİSTESİ'!$B$4:$H$1047,4,0)),"",(VLOOKUP(J43,'KAYIT LİSTESİ'!$B$4:$H$1047,4,0)))</f>
        <v>26738</v>
      </c>
      <c r="M43" s="27" t="str">
        <f>IF(ISERROR(VLOOKUP(J43,'KAYIT LİSTESİ'!$B$4:$N$10047,13,0)),"",(VLOOKUP(J43,'KAYIT LİSTESİ'!$B$4:$N$10047,13,0)))</f>
        <v>B3</v>
      </c>
      <c r="N43" s="45" t="str">
        <f>IF(ISERROR(VLOOKUP(J43,'KAYIT LİSTESİ'!$B$4:$H$1047,5,0)),"",(VLOOKUP(J43,'KAYIT LİSTESİ'!$B$4:$H$1047,5,0)))</f>
        <v>HAYATİ MÜNÜKLÜ</v>
      </c>
      <c r="O43" s="45" t="str">
        <f>IF(ISERROR(VLOOKUP(J43,'KAYIT LİSTESİ'!$B$4:$H$1047,6,0)),"",(VLOOKUP(J43,'KAYIT LİSTESİ'!$B$4:$H$1047,6,0)))</f>
        <v>ANKARA-VATAN ENG.SPOR KULUBÜ</v>
      </c>
      <c r="P43" s="191">
        <v>42028</v>
      </c>
      <c r="Q43" s="26"/>
    </row>
    <row r="44" spans="1:17" s="20" customFormat="1" ht="30.75" customHeight="1" x14ac:dyDescent="0.2">
      <c r="A44" s="68"/>
      <c r="B44" s="68"/>
      <c r="C44" s="121"/>
      <c r="D44" s="121"/>
      <c r="E44" s="184"/>
      <c r="F44" s="185"/>
      <c r="G44" s="122"/>
      <c r="H44" s="23"/>
      <c r="I44" s="24">
        <v>7</v>
      </c>
      <c r="J44" s="25" t="s">
        <v>774</v>
      </c>
      <c r="K44" s="26">
        <f>IF(ISERROR(VLOOKUP(J44,'KAYIT LİSTESİ'!$B$4:$H$1047,2,0)),"",(VLOOKUP(J44,'KAYIT LİSTESİ'!$B$4:$H$1047,2,0)))</f>
        <v>46</v>
      </c>
      <c r="L44" s="27">
        <f>IF(ISERROR(VLOOKUP(J44,'KAYIT LİSTESİ'!$B$4:$H$1047,4,0)),"",(VLOOKUP(J44,'KAYIT LİSTESİ'!$B$4:$H$1047,4,0)))</f>
        <v>34926</v>
      </c>
      <c r="M44" s="27" t="str">
        <f>IF(ISERROR(VLOOKUP(J44,'KAYIT LİSTESİ'!$B$4:$N$10047,13,0)),"",(VLOOKUP(J44,'KAYIT LİSTESİ'!$B$4:$N$10047,13,0)))</f>
        <v>B3</v>
      </c>
      <c r="N44" s="45" t="str">
        <f>IF(ISERROR(VLOOKUP(J44,'KAYIT LİSTESİ'!$B$4:$H$1047,5,0)),"",(VLOOKUP(J44,'KAYIT LİSTESİ'!$B$4:$H$1047,5,0)))</f>
        <v>HURŞİT DİKMEN</v>
      </c>
      <c r="O44" s="45" t="str">
        <f>IF(ISERROR(VLOOKUP(J44,'KAYIT LİSTESİ'!$B$4:$H$1047,6,0)),"",(VLOOKUP(J44,'KAYIT LİSTESİ'!$B$4:$H$1047,6,0)))</f>
        <v>ANTALYA-ANTALYA GÖRME ENG. SPOR KULUBÜ</v>
      </c>
      <c r="P44" s="191">
        <v>30583</v>
      </c>
      <c r="Q44" s="26"/>
    </row>
    <row r="45" spans="1:17" s="20" customFormat="1" ht="30.75" customHeight="1" x14ac:dyDescent="0.2">
      <c r="A45" s="68"/>
      <c r="B45" s="68"/>
      <c r="C45" s="121"/>
      <c r="D45" s="121"/>
      <c r="E45" s="184"/>
      <c r="F45" s="185"/>
      <c r="G45" s="122"/>
      <c r="H45" s="23"/>
      <c r="I45" s="24">
        <v>8</v>
      </c>
      <c r="J45" s="25" t="s">
        <v>775</v>
      </c>
      <c r="K45" s="26" t="str">
        <f>IF(ISERROR(VLOOKUP(J45,'KAYIT LİSTESİ'!$B$4:$H$1047,2,0)),"",(VLOOKUP(J45,'KAYIT LİSTESİ'!$B$4:$H$1047,2,0)))</f>
        <v/>
      </c>
      <c r="L45" s="27" t="str">
        <f>IF(ISERROR(VLOOKUP(J45,'KAYIT LİSTESİ'!$B$4:$H$1047,4,0)),"",(VLOOKUP(J45,'KAYIT LİSTESİ'!$B$4:$H$1047,4,0)))</f>
        <v/>
      </c>
      <c r="M45" s="27" t="str">
        <f>IF(ISERROR(VLOOKUP(J45,'KAYIT LİSTESİ'!$B$4:$N$10047,13,0)),"",(VLOOKUP(J45,'KAYIT LİSTESİ'!$B$4:$N$10047,13,0)))</f>
        <v/>
      </c>
      <c r="N45" s="45" t="str">
        <f>IF(ISERROR(VLOOKUP(J45,'KAYIT LİSTESİ'!$B$4:$H$1047,5,0)),"",(VLOOKUP(J45,'KAYIT LİSTESİ'!$B$4:$H$1047,5,0)))</f>
        <v/>
      </c>
      <c r="O45" s="45" t="str">
        <f>IF(ISERROR(VLOOKUP(J45,'KAYIT LİSTESİ'!$B$4:$H$1047,6,0)),"",(VLOOKUP(J45,'KAYIT LİSTESİ'!$B$4:$H$1047,6,0)))</f>
        <v/>
      </c>
      <c r="P45" s="28"/>
      <c r="Q45" s="26"/>
    </row>
    <row r="46" spans="1:17" s="20" customFormat="1" ht="30.75" customHeight="1" x14ac:dyDescent="0.2">
      <c r="A46" s="68"/>
      <c r="B46" s="68"/>
      <c r="C46" s="121"/>
      <c r="D46" s="121"/>
      <c r="E46" s="184"/>
      <c r="F46" s="185"/>
      <c r="G46" s="191"/>
      <c r="H46" s="23"/>
      <c r="I46" s="399" t="s">
        <v>46</v>
      </c>
      <c r="J46" s="400"/>
      <c r="K46" s="400"/>
      <c r="L46" s="400"/>
      <c r="M46" s="400"/>
      <c r="N46" s="400"/>
      <c r="O46" s="400"/>
      <c r="P46" s="400"/>
      <c r="Q46" s="401"/>
    </row>
    <row r="47" spans="1:17" s="20" customFormat="1" ht="30.75" customHeight="1" x14ac:dyDescent="0.2">
      <c r="A47" s="68"/>
      <c r="B47" s="68"/>
      <c r="C47" s="121"/>
      <c r="D47" s="121"/>
      <c r="E47" s="184"/>
      <c r="F47" s="185"/>
      <c r="G47" s="191"/>
      <c r="H47" s="23"/>
      <c r="I47" s="44" t="s">
        <v>212</v>
      </c>
      <c r="J47" s="41" t="s">
        <v>113</v>
      </c>
      <c r="K47" s="41" t="s">
        <v>112</v>
      </c>
      <c r="L47" s="42" t="s">
        <v>13</v>
      </c>
      <c r="M47" s="42" t="s">
        <v>327</v>
      </c>
      <c r="N47" s="43" t="s">
        <v>14</v>
      </c>
      <c r="O47" s="43" t="s">
        <v>45</v>
      </c>
      <c r="P47" s="41" t="s">
        <v>15</v>
      </c>
      <c r="Q47" s="41" t="s">
        <v>27</v>
      </c>
    </row>
    <row r="48" spans="1:17" s="20" customFormat="1" ht="30.75" customHeight="1" x14ac:dyDescent="0.2">
      <c r="A48" s="68"/>
      <c r="B48" s="68"/>
      <c r="C48" s="121"/>
      <c r="D48" s="121"/>
      <c r="E48" s="184"/>
      <c r="F48" s="185"/>
      <c r="G48" s="191"/>
      <c r="H48" s="23"/>
      <c r="I48" s="24">
        <v>1</v>
      </c>
      <c r="J48" s="25" t="s">
        <v>776</v>
      </c>
      <c r="K48" s="26">
        <f>IF(ISERROR(VLOOKUP(J48,'KAYIT LİSTESİ'!$B$4:$H$1047,2,0)),"",(VLOOKUP(J48,'KAYIT LİSTESİ'!$B$4:$H$1047,2,0)))</f>
        <v>60</v>
      </c>
      <c r="L48" s="27">
        <f>IF(ISERROR(VLOOKUP(J48,'KAYIT LİSTESİ'!$B$4:$H$1047,4,0)),"",(VLOOKUP(J48,'KAYIT LİSTESİ'!$B$4:$H$1047,4,0)))</f>
        <v>31006</v>
      </c>
      <c r="M48" s="27" t="str">
        <f>IF(ISERROR(VLOOKUP(J48,'KAYIT LİSTESİ'!$B$4:$N$10047,13,0)),"",(VLOOKUP(J48,'KAYIT LİSTESİ'!$B$4:$N$10047,13,0)))</f>
        <v>B3</v>
      </c>
      <c r="N48" s="45" t="str">
        <f>IF(ISERROR(VLOOKUP(J48,'KAYIT LİSTESİ'!$B$4:$H$1047,5,0)),"",(VLOOKUP(J48,'KAYIT LİSTESİ'!$B$4:$H$1047,5,0)))</f>
        <v>İSMAİL AYDIN</v>
      </c>
      <c r="O48" s="45" t="str">
        <f>IF(ISERROR(VLOOKUP(J48,'KAYIT LİSTESİ'!$B$4:$H$1047,6,0)),"",(VLOOKUP(J48,'KAYIT LİSTESİ'!$B$4:$H$1047,6,0)))</f>
        <v>BURSA-GENÇ OSMANGAZİ GÖRME ENGELLİLER SPOR KULÜBÜ</v>
      </c>
      <c r="P48" s="28" t="s">
        <v>869</v>
      </c>
      <c r="Q48" s="26"/>
    </row>
    <row r="49" spans="1:17" s="20" customFormat="1" ht="30.75" customHeight="1" x14ac:dyDescent="0.2">
      <c r="A49" s="68"/>
      <c r="B49" s="68"/>
      <c r="C49" s="121"/>
      <c r="D49" s="121"/>
      <c r="E49" s="184"/>
      <c r="F49" s="185"/>
      <c r="G49" s="191"/>
      <c r="H49" s="23"/>
      <c r="I49" s="24">
        <v>2</v>
      </c>
      <c r="J49" s="25" t="s">
        <v>777</v>
      </c>
      <c r="K49" s="26">
        <f>IF(ISERROR(VLOOKUP(J49,'KAYIT LİSTESİ'!$B$4:$H$1047,2,0)),"",(VLOOKUP(J49,'KAYIT LİSTESİ'!$B$4:$H$1047,2,0)))</f>
        <v>9</v>
      </c>
      <c r="L49" s="27">
        <f>IF(ISERROR(VLOOKUP(J49,'KAYIT LİSTESİ'!$B$4:$H$1047,4,0)),"",(VLOOKUP(J49,'KAYIT LİSTESİ'!$B$4:$H$1047,4,0)))</f>
        <v>35582</v>
      </c>
      <c r="M49" s="27" t="str">
        <f>IF(ISERROR(VLOOKUP(J49,'KAYIT LİSTESİ'!$B$4:$N$10047,13,0)),"",(VLOOKUP(J49,'KAYIT LİSTESİ'!$B$4:$N$10047,13,0)))</f>
        <v>B3</v>
      </c>
      <c r="N49" s="45" t="str">
        <f>IF(ISERROR(VLOOKUP(J49,'KAYIT LİSTESİ'!$B$4:$H$1047,5,0)),"",(VLOOKUP(J49,'KAYIT LİSTESİ'!$B$4:$H$1047,5,0)))</f>
        <v>İSMAİL GÜLEÇ</v>
      </c>
      <c r="O49" s="45" t="str">
        <f>IF(ISERROR(VLOOKUP(J49,'KAYIT LİSTESİ'!$B$4:$H$1047,6,0)),"",(VLOOKUP(J49,'KAYIT LİSTESİ'!$B$4:$H$1047,6,0)))</f>
        <v>ADIYAMAN-ADIYAMAN GÖR.EN.SPOR KULUBÜ</v>
      </c>
      <c r="P49" s="28">
        <v>22186</v>
      </c>
      <c r="Q49" s="26"/>
    </row>
    <row r="50" spans="1:17" s="20" customFormat="1" ht="30.75" customHeight="1" x14ac:dyDescent="0.2">
      <c r="A50" s="68"/>
      <c r="B50" s="68"/>
      <c r="C50" s="121"/>
      <c r="D50" s="121"/>
      <c r="E50" s="184"/>
      <c r="F50" s="185"/>
      <c r="G50" s="191"/>
      <c r="H50" s="23"/>
      <c r="I50" s="24">
        <v>3</v>
      </c>
      <c r="J50" s="25" t="s">
        <v>778</v>
      </c>
      <c r="K50" s="26">
        <f>IF(ISERROR(VLOOKUP(J50,'KAYIT LİSTESİ'!$B$4:$H$1047,2,0)),"",(VLOOKUP(J50,'KAYIT LİSTESİ'!$B$4:$H$1047,2,0)))</f>
        <v>47</v>
      </c>
      <c r="L50" s="27">
        <f>IF(ISERROR(VLOOKUP(J50,'KAYIT LİSTESİ'!$B$4:$H$1047,4,0)),"",(VLOOKUP(J50,'KAYIT LİSTESİ'!$B$4:$H$1047,4,0)))</f>
        <v>35316</v>
      </c>
      <c r="M50" s="27" t="str">
        <f>IF(ISERROR(VLOOKUP(J50,'KAYIT LİSTESİ'!$B$4:$N$10047,13,0)),"",(VLOOKUP(J50,'KAYIT LİSTESİ'!$B$4:$N$10047,13,0)))</f>
        <v>B3</v>
      </c>
      <c r="N50" s="45" t="str">
        <f>IF(ISERROR(VLOOKUP(J50,'KAYIT LİSTESİ'!$B$4:$H$1047,5,0)),"",(VLOOKUP(J50,'KAYIT LİSTESİ'!$B$4:$H$1047,5,0)))</f>
        <v>MASUM ÖZDEMİR</v>
      </c>
      <c r="O50" s="45" t="str">
        <f>IF(ISERROR(VLOOKUP(J50,'KAYIT LİSTESİ'!$B$4:$H$1047,6,0)),"",(VLOOKUP(J50,'KAYIT LİSTESİ'!$B$4:$H$1047,6,0)))</f>
        <v>ANTALYA-ANTALYA GÖRME ENG. SPOR KULUBÜ</v>
      </c>
      <c r="P50" s="28">
        <v>24037</v>
      </c>
      <c r="Q50" s="26"/>
    </row>
    <row r="51" spans="1:17" s="20" customFormat="1" ht="30.75" customHeight="1" x14ac:dyDescent="0.2">
      <c r="A51" s="68"/>
      <c r="B51" s="68"/>
      <c r="C51" s="121"/>
      <c r="D51" s="121"/>
      <c r="E51" s="184"/>
      <c r="F51" s="185"/>
      <c r="G51" s="191"/>
      <c r="H51" s="23"/>
      <c r="I51" s="24">
        <v>4</v>
      </c>
      <c r="J51" s="25" t="s">
        <v>779</v>
      </c>
      <c r="K51" s="26">
        <f>IF(ISERROR(VLOOKUP(J51,'KAYIT LİSTESİ'!$B$4:$H$1047,2,0)),"",(VLOOKUP(J51,'KAYIT LİSTESİ'!$B$4:$H$1047,2,0)))</f>
        <v>4</v>
      </c>
      <c r="L51" s="27">
        <f>IF(ISERROR(VLOOKUP(J51,'KAYIT LİSTESİ'!$B$4:$H$1047,4,0)),"",(VLOOKUP(J51,'KAYIT LİSTESİ'!$B$4:$H$1047,4,0)))</f>
        <v>35371</v>
      </c>
      <c r="M51" s="27" t="str">
        <f>IF(ISERROR(VLOOKUP(J51,'KAYIT LİSTESİ'!$B$4:$N$10047,13,0)),"",(VLOOKUP(J51,'KAYIT LİSTESİ'!$B$4:$N$10047,13,0)))</f>
        <v>B3</v>
      </c>
      <c r="N51" s="45" t="str">
        <f>IF(ISERROR(VLOOKUP(J51,'KAYIT LİSTESİ'!$B$4:$H$1047,5,0)),"",(VLOOKUP(J51,'KAYIT LİSTESİ'!$B$4:$H$1047,5,0)))</f>
        <v>MUSA SELLİ</v>
      </c>
      <c r="O51" s="45" t="str">
        <f>IF(ISERROR(VLOOKUP(J51,'KAYIT LİSTESİ'!$B$4:$H$1047,6,0)),"",(VLOOKUP(J51,'KAYIT LİSTESİ'!$B$4:$H$1047,6,0)))</f>
        <v>ADANA-ADANA GÖR.EN.SPOR KUL.DER</v>
      </c>
      <c r="P51" s="28" t="s">
        <v>869</v>
      </c>
      <c r="Q51" s="26"/>
    </row>
    <row r="52" spans="1:17" s="20" customFormat="1" ht="30.75" customHeight="1" x14ac:dyDescent="0.2">
      <c r="A52" s="68"/>
      <c r="B52" s="68"/>
      <c r="C52" s="121"/>
      <c r="D52" s="121"/>
      <c r="E52" s="184"/>
      <c r="F52" s="185"/>
      <c r="G52" s="191"/>
      <c r="H52" s="23"/>
      <c r="I52" s="24">
        <v>5</v>
      </c>
      <c r="J52" s="25" t="s">
        <v>780</v>
      </c>
      <c r="K52" s="26">
        <f>IF(ISERROR(VLOOKUP(J52,'KAYIT LİSTESİ'!$B$4:$H$1047,2,0)),"",(VLOOKUP(J52,'KAYIT LİSTESİ'!$B$4:$H$1047,2,0)))</f>
        <v>95</v>
      </c>
      <c r="L52" s="27">
        <f>IF(ISERROR(VLOOKUP(J52,'KAYIT LİSTESİ'!$B$4:$H$1047,4,0)),"",(VLOOKUP(J52,'KAYIT LİSTESİ'!$B$4:$H$1047,4,0)))</f>
        <v>36373</v>
      </c>
      <c r="M52" s="27" t="str">
        <f>IF(ISERROR(VLOOKUP(J52,'KAYIT LİSTESİ'!$B$4:$N$10047,13,0)),"",(VLOOKUP(J52,'KAYIT LİSTESİ'!$B$4:$N$10047,13,0)))</f>
        <v>B3</v>
      </c>
      <c r="N52" s="45" t="str">
        <f>IF(ISERROR(VLOOKUP(J52,'KAYIT LİSTESİ'!$B$4:$H$1047,5,0)),"",(VLOOKUP(J52,'KAYIT LİSTESİ'!$B$4:$H$1047,5,0)))</f>
        <v>SADIR KURAL</v>
      </c>
      <c r="O52" s="45" t="str">
        <f>IF(ISERROR(VLOOKUP(J52,'KAYIT LİSTESİ'!$B$4:$H$1047,6,0)),"",(VLOOKUP(J52,'KAYIT LİSTESİ'!$B$4:$H$1047,6,0)))</f>
        <v>DİYARBAKIR-DİYARBAKIR AN.MEZ.ENG.SP.KUL.</v>
      </c>
      <c r="P52" s="28">
        <v>23416</v>
      </c>
      <c r="Q52" s="26"/>
    </row>
    <row r="53" spans="1:17" s="20" customFormat="1" ht="30.75" customHeight="1" x14ac:dyDescent="0.2">
      <c r="A53" s="68"/>
      <c r="B53" s="68"/>
      <c r="C53" s="121"/>
      <c r="D53" s="121"/>
      <c r="E53" s="184"/>
      <c r="F53" s="185"/>
      <c r="G53" s="122"/>
      <c r="H53" s="23"/>
      <c r="I53" s="24">
        <v>6</v>
      </c>
      <c r="J53" s="25" t="s">
        <v>781</v>
      </c>
      <c r="K53" s="26">
        <f>IF(ISERROR(VLOOKUP(J53,'KAYIT LİSTESİ'!$B$4:$H$1047,2,0)),"",(VLOOKUP(J53,'KAYIT LİSTESİ'!$B$4:$H$1047,2,0)))</f>
        <v>130</v>
      </c>
      <c r="L53" s="27">
        <f>IF(ISERROR(VLOOKUP(J53,'KAYIT LİSTESİ'!$B$4:$H$1047,4,0)),"",(VLOOKUP(J53,'KAYIT LİSTESİ'!$B$4:$H$1047,4,0)))</f>
        <v>34952</v>
      </c>
      <c r="M53" s="27" t="str">
        <f>IF(ISERROR(VLOOKUP(J53,'KAYIT LİSTESİ'!$B$4:$N$10047,13,0)),"",(VLOOKUP(J53,'KAYIT LİSTESİ'!$B$4:$N$10047,13,0)))</f>
        <v>B3</v>
      </c>
      <c r="N53" s="45" t="str">
        <f>IF(ISERROR(VLOOKUP(J53,'KAYIT LİSTESİ'!$B$4:$H$1047,5,0)),"",(VLOOKUP(J53,'KAYIT LİSTESİ'!$B$4:$H$1047,5,0)))</f>
        <v>SEBAHATTİN KES</v>
      </c>
      <c r="O53" s="45" t="str">
        <f>IF(ISERROR(VLOOKUP(J53,'KAYIT LİSTESİ'!$B$4:$H$1047,6,0)),"",(VLOOKUP(J53,'KAYIT LİSTESİ'!$B$4:$H$1047,6,0)))</f>
        <v>KAHRAMANMARAŞ-AKÇAKOYUNLU İDMAN YURDU SPOR KULÜBÜ</v>
      </c>
      <c r="P53" s="28" t="s">
        <v>869</v>
      </c>
      <c r="Q53" s="26"/>
    </row>
    <row r="54" spans="1:17" s="20" customFormat="1" ht="30.75" customHeight="1" x14ac:dyDescent="0.2">
      <c r="A54" s="68"/>
      <c r="B54" s="68"/>
      <c r="C54" s="121"/>
      <c r="D54" s="121"/>
      <c r="E54" s="184"/>
      <c r="F54" s="185"/>
      <c r="G54" s="122"/>
      <c r="H54" s="23"/>
      <c r="I54" s="24">
        <v>7</v>
      </c>
      <c r="J54" s="25" t="s">
        <v>782</v>
      </c>
      <c r="K54" s="26" t="str">
        <f>IF(ISERROR(VLOOKUP(J54,'KAYIT LİSTESİ'!$B$4:$H$1047,2,0)),"",(VLOOKUP(J54,'KAYIT LİSTESİ'!$B$4:$H$1047,2,0)))</f>
        <v/>
      </c>
      <c r="L54" s="27" t="str">
        <f>IF(ISERROR(VLOOKUP(J54,'KAYIT LİSTESİ'!$B$4:$H$1047,4,0)),"",(VLOOKUP(J54,'KAYIT LİSTESİ'!$B$4:$H$1047,4,0)))</f>
        <v/>
      </c>
      <c r="M54" s="27" t="str">
        <f>IF(ISERROR(VLOOKUP(J54,'KAYIT LİSTESİ'!$B$4:$N$10047,13,0)),"",(VLOOKUP(J54,'KAYIT LİSTESİ'!$B$4:$N$10047,13,0)))</f>
        <v/>
      </c>
      <c r="N54" s="45" t="str">
        <f>IF(ISERROR(VLOOKUP(J54,'KAYIT LİSTESİ'!$B$4:$H$1047,5,0)),"",(VLOOKUP(J54,'KAYIT LİSTESİ'!$B$4:$H$1047,5,0)))</f>
        <v/>
      </c>
      <c r="O54" s="45" t="str">
        <f>IF(ISERROR(VLOOKUP(J54,'KAYIT LİSTESİ'!$B$4:$H$1047,6,0)),"",(VLOOKUP(J54,'KAYIT LİSTESİ'!$B$4:$H$1047,6,0)))</f>
        <v/>
      </c>
      <c r="P54" s="28"/>
      <c r="Q54" s="26"/>
    </row>
    <row r="55" spans="1:17" s="20" customFormat="1" ht="30.75" customHeight="1" x14ac:dyDescent="0.2">
      <c r="A55" s="68"/>
      <c r="B55" s="68"/>
      <c r="C55" s="121"/>
      <c r="D55" s="121"/>
      <c r="E55" s="184"/>
      <c r="F55" s="185"/>
      <c r="G55" s="122"/>
      <c r="H55" s="23"/>
      <c r="I55" s="24">
        <v>8</v>
      </c>
      <c r="J55" s="25" t="s">
        <v>783</v>
      </c>
      <c r="K55" s="26" t="str">
        <f>IF(ISERROR(VLOOKUP(J55,'KAYIT LİSTESİ'!$B$4:$H$1047,2,0)),"",(VLOOKUP(J55,'KAYIT LİSTESİ'!$B$4:$H$1047,2,0)))</f>
        <v/>
      </c>
      <c r="L55" s="27" t="str">
        <f>IF(ISERROR(VLOOKUP(J55,'KAYIT LİSTESİ'!$B$4:$H$1047,4,0)),"",(VLOOKUP(J55,'KAYIT LİSTESİ'!$B$4:$H$1047,4,0)))</f>
        <v/>
      </c>
      <c r="M55" s="27" t="str">
        <f>IF(ISERROR(VLOOKUP(J55,'KAYIT LİSTESİ'!$B$4:$N$10047,13,0)),"",(VLOOKUP(J55,'KAYIT LİSTESİ'!$B$4:$N$10047,13,0)))</f>
        <v/>
      </c>
      <c r="N55" s="45" t="str">
        <f>IF(ISERROR(VLOOKUP(J55,'KAYIT LİSTESİ'!$B$4:$H$1047,5,0)),"",(VLOOKUP(J55,'KAYIT LİSTESİ'!$B$4:$H$1047,5,0)))</f>
        <v/>
      </c>
      <c r="O55" s="45" t="str">
        <f>IF(ISERROR(VLOOKUP(J55,'KAYIT LİSTESİ'!$B$4:$H$1047,6,0)),"",(VLOOKUP(J55,'KAYIT LİSTESİ'!$B$4:$H$1047,6,0)))</f>
        <v/>
      </c>
      <c r="P55" s="28"/>
      <c r="Q55" s="26"/>
    </row>
    <row r="56" spans="1:17" s="20" customFormat="1" ht="43.15" customHeight="1" x14ac:dyDescent="0.2">
      <c r="A56" s="32" t="s">
        <v>19</v>
      </c>
      <c r="B56" s="32"/>
      <c r="C56" s="32"/>
      <c r="D56" s="32"/>
      <c r="E56" s="32"/>
      <c r="F56" s="47" t="s">
        <v>0</v>
      </c>
      <c r="G56" s="47" t="s">
        <v>1</v>
      </c>
      <c r="H56" s="23"/>
      <c r="I56" s="33"/>
      <c r="J56" s="33" t="s">
        <v>2</v>
      </c>
      <c r="K56" s="33"/>
      <c r="L56" s="31" t="s">
        <v>2</v>
      </c>
      <c r="M56" s="31"/>
      <c r="N56" s="49" t="s">
        <v>3</v>
      </c>
      <c r="O56" s="50" t="s">
        <v>3</v>
      </c>
      <c r="P56" s="29" t="s">
        <v>3</v>
      </c>
      <c r="Q56" s="22"/>
    </row>
    <row r="57" spans="1:17" s="20" customFormat="1" ht="43.15" customHeight="1" x14ac:dyDescent="0.2">
      <c r="A57" s="29"/>
      <c r="B57" s="29"/>
      <c r="C57" s="22"/>
      <c r="D57" s="22"/>
      <c r="E57" s="22"/>
      <c r="F57" s="48"/>
      <c r="G57" s="48"/>
      <c r="H57" s="23"/>
      <c r="I57" s="29"/>
      <c r="J57" s="29"/>
      <c r="K57" s="29"/>
      <c r="L57" s="31"/>
      <c r="M57" s="31"/>
      <c r="N57" s="51"/>
      <c r="O57" s="51"/>
      <c r="P57" s="22"/>
      <c r="Q57" s="22"/>
    </row>
    <row r="58" spans="1:17" s="20" customFormat="1" ht="43.15" customHeight="1" x14ac:dyDescent="0.2">
      <c r="A58" s="29"/>
      <c r="B58" s="29"/>
      <c r="C58" s="22"/>
      <c r="D58" s="22"/>
      <c r="E58" s="22"/>
      <c r="F58" s="48"/>
      <c r="G58" s="48"/>
      <c r="H58" s="23"/>
      <c r="I58" s="29"/>
      <c r="J58" s="29"/>
      <c r="K58" s="29"/>
      <c r="L58" s="31"/>
      <c r="M58" s="31"/>
      <c r="N58" s="51"/>
      <c r="O58" s="51"/>
      <c r="P58" s="22"/>
      <c r="Q58" s="22"/>
    </row>
    <row r="59" spans="1:17" s="20" customFormat="1" ht="21.6" customHeight="1" x14ac:dyDescent="0.2">
      <c r="A59" s="29"/>
      <c r="B59" s="29"/>
      <c r="C59" s="22"/>
      <c r="D59" s="22"/>
      <c r="E59" s="22"/>
      <c r="F59" s="48"/>
      <c r="G59" s="48"/>
      <c r="H59" s="23"/>
      <c r="I59" s="29"/>
      <c r="J59" s="29"/>
      <c r="K59" s="29"/>
      <c r="L59" s="31"/>
      <c r="M59" s="31"/>
      <c r="N59" s="51"/>
      <c r="O59" s="51"/>
      <c r="P59" s="22"/>
      <c r="Q59" s="22"/>
    </row>
    <row r="60" spans="1:17" s="20" customFormat="1" ht="21.6" customHeight="1" x14ac:dyDescent="0.2">
      <c r="A60" s="29"/>
      <c r="B60" s="29"/>
      <c r="C60" s="22"/>
      <c r="D60" s="22"/>
      <c r="E60" s="22"/>
      <c r="F60" s="48"/>
      <c r="G60" s="48"/>
      <c r="H60" s="23"/>
      <c r="I60" s="29"/>
      <c r="J60" s="29"/>
      <c r="K60" s="29"/>
      <c r="L60" s="31"/>
      <c r="M60" s="31"/>
      <c r="N60" s="51"/>
      <c r="O60" s="51"/>
      <c r="P60" s="22"/>
      <c r="Q60" s="22"/>
    </row>
    <row r="61" spans="1:17" s="20" customFormat="1" ht="21.6" customHeight="1" x14ac:dyDescent="0.2">
      <c r="A61" s="29"/>
      <c r="B61" s="29"/>
      <c r="C61" s="22"/>
      <c r="D61" s="22"/>
      <c r="E61" s="22"/>
      <c r="F61" s="48"/>
      <c r="G61" s="48"/>
      <c r="H61" s="23"/>
      <c r="I61" s="29"/>
      <c r="J61" s="29"/>
      <c r="K61" s="29"/>
      <c r="L61" s="31"/>
      <c r="M61" s="31"/>
      <c r="N61" s="51"/>
      <c r="O61" s="51"/>
      <c r="P61" s="22"/>
      <c r="Q61" s="22"/>
    </row>
    <row r="62" spans="1:17" s="20" customFormat="1" ht="21.6" customHeight="1" x14ac:dyDescent="0.2">
      <c r="A62" s="29"/>
      <c r="B62" s="29"/>
      <c r="C62" s="22"/>
      <c r="D62" s="22"/>
      <c r="E62" s="22"/>
      <c r="F62" s="48"/>
      <c r="G62" s="48"/>
      <c r="H62" s="23"/>
      <c r="I62" s="29"/>
      <c r="J62" s="29"/>
      <c r="K62" s="29"/>
      <c r="L62" s="31"/>
      <c r="M62" s="31"/>
      <c r="N62" s="51"/>
      <c r="O62" s="51"/>
      <c r="P62" s="22"/>
      <c r="Q62" s="22"/>
    </row>
    <row r="63" spans="1:17" s="20" customFormat="1" ht="21.6" customHeight="1" x14ac:dyDescent="0.2">
      <c r="A63" s="29"/>
      <c r="B63" s="29"/>
      <c r="C63" s="22"/>
      <c r="D63" s="22"/>
      <c r="E63" s="22"/>
      <c r="F63" s="48"/>
      <c r="G63" s="48"/>
      <c r="H63" s="23"/>
      <c r="I63" s="29"/>
      <c r="J63" s="29"/>
      <c r="K63" s="29"/>
      <c r="L63" s="31"/>
      <c r="M63" s="31"/>
      <c r="N63" s="51"/>
      <c r="O63" s="51"/>
      <c r="P63" s="22"/>
      <c r="Q63" s="22"/>
    </row>
    <row r="64" spans="1:17" s="20" customFormat="1" ht="21.6" customHeight="1" x14ac:dyDescent="0.2">
      <c r="A64" s="29"/>
      <c r="B64" s="29"/>
      <c r="C64" s="22"/>
      <c r="D64" s="22"/>
      <c r="E64" s="22"/>
      <c r="F64" s="48"/>
      <c r="G64" s="48"/>
      <c r="H64" s="23"/>
      <c r="I64" s="29"/>
      <c r="J64" s="29"/>
      <c r="K64" s="29"/>
      <c r="L64" s="31"/>
      <c r="M64" s="31"/>
      <c r="N64" s="51"/>
      <c r="O64" s="51"/>
      <c r="P64" s="22"/>
      <c r="Q64" s="22"/>
    </row>
    <row r="65" spans="1:18" s="20" customFormat="1" ht="21.6" customHeight="1" x14ac:dyDescent="0.2">
      <c r="A65" s="29"/>
      <c r="B65" s="29"/>
      <c r="C65" s="22"/>
      <c r="D65" s="22"/>
      <c r="E65" s="22"/>
      <c r="F65" s="48"/>
      <c r="G65" s="48"/>
      <c r="H65" s="23"/>
      <c r="I65" s="29"/>
      <c r="J65" s="29"/>
      <c r="K65" s="29"/>
      <c r="L65" s="31"/>
      <c r="M65" s="31"/>
      <c r="N65" s="51"/>
      <c r="O65" s="51"/>
      <c r="P65" s="22"/>
      <c r="Q65" s="22"/>
    </row>
    <row r="66" spans="1:18" s="20" customFormat="1" ht="21.6" customHeight="1" x14ac:dyDescent="0.2">
      <c r="A66" s="29"/>
      <c r="B66" s="29"/>
      <c r="C66" s="22"/>
      <c r="D66" s="22"/>
      <c r="E66" s="22"/>
      <c r="F66" s="48"/>
      <c r="G66" s="48"/>
      <c r="H66" s="23"/>
      <c r="I66" s="29"/>
      <c r="J66" s="29"/>
      <c r="K66" s="29"/>
      <c r="L66" s="31"/>
      <c r="M66" s="31"/>
      <c r="N66" s="51"/>
      <c r="O66" s="51"/>
      <c r="P66" s="22"/>
      <c r="Q66" s="22"/>
    </row>
    <row r="67" spans="1:18" s="20" customFormat="1" ht="21.6" customHeight="1" x14ac:dyDescent="0.2">
      <c r="A67" s="29"/>
      <c r="B67" s="29"/>
      <c r="C67" s="22"/>
      <c r="D67" s="22"/>
      <c r="E67" s="22"/>
      <c r="F67" s="48"/>
      <c r="G67" s="48"/>
      <c r="H67" s="23"/>
      <c r="I67" s="29"/>
      <c r="J67" s="29"/>
      <c r="K67" s="29"/>
      <c r="L67" s="31"/>
      <c r="M67" s="31"/>
      <c r="N67" s="51"/>
      <c r="O67" s="51"/>
      <c r="P67" s="22"/>
      <c r="Q67" s="22"/>
    </row>
    <row r="68" spans="1:18" s="20" customFormat="1" ht="21.6" customHeight="1" x14ac:dyDescent="0.2">
      <c r="A68" s="29"/>
      <c r="B68" s="29"/>
      <c r="C68" s="22"/>
      <c r="D68" s="22"/>
      <c r="E68" s="22"/>
      <c r="F68" s="48"/>
      <c r="G68" s="48"/>
      <c r="H68" s="23"/>
      <c r="I68" s="29"/>
      <c r="J68" s="29"/>
      <c r="K68" s="29"/>
      <c r="L68" s="31"/>
      <c r="M68" s="31"/>
      <c r="N68" s="51"/>
      <c r="O68" s="51"/>
      <c r="P68" s="22"/>
      <c r="Q68" s="22"/>
    </row>
    <row r="69" spans="1:18" s="20" customFormat="1" ht="21.6" customHeight="1" x14ac:dyDescent="0.2">
      <c r="A69" s="29"/>
      <c r="B69" s="29"/>
      <c r="C69" s="22"/>
      <c r="D69" s="22"/>
      <c r="E69" s="22"/>
      <c r="F69" s="48"/>
      <c r="G69" s="48"/>
      <c r="H69" s="23"/>
      <c r="I69" s="29"/>
      <c r="J69" s="29"/>
      <c r="K69" s="29"/>
      <c r="L69" s="31"/>
      <c r="M69" s="31"/>
      <c r="N69" s="51"/>
      <c r="O69" s="51"/>
      <c r="P69" s="22"/>
      <c r="Q69" s="22"/>
    </row>
    <row r="70" spans="1:18" s="20" customFormat="1" ht="21.6" customHeight="1" x14ac:dyDescent="0.2">
      <c r="A70" s="29"/>
      <c r="B70" s="29"/>
      <c r="C70" s="22"/>
      <c r="D70" s="22"/>
      <c r="E70" s="22"/>
      <c r="F70" s="48"/>
      <c r="G70" s="48"/>
      <c r="H70" s="23"/>
      <c r="I70" s="29"/>
      <c r="J70" s="29"/>
      <c r="K70" s="29"/>
      <c r="L70" s="31"/>
      <c r="M70" s="31"/>
      <c r="N70" s="51"/>
      <c r="O70" s="51"/>
      <c r="P70" s="22"/>
      <c r="Q70" s="22"/>
    </row>
    <row r="71" spans="1:18" s="20" customFormat="1" ht="21.6" customHeight="1" x14ac:dyDescent="0.2">
      <c r="A71" s="29"/>
      <c r="B71" s="29"/>
      <c r="C71" s="22"/>
      <c r="D71" s="22"/>
      <c r="E71" s="22"/>
      <c r="F71" s="48"/>
      <c r="G71" s="48"/>
      <c r="H71" s="23"/>
      <c r="I71" s="29"/>
      <c r="J71" s="29"/>
      <c r="K71" s="29"/>
      <c r="L71" s="31"/>
      <c r="M71" s="31"/>
      <c r="N71" s="51"/>
      <c r="O71" s="51"/>
      <c r="P71" s="22"/>
      <c r="Q71" s="22"/>
    </row>
    <row r="72" spans="1:18" s="20" customFormat="1" ht="21.6" customHeight="1" x14ac:dyDescent="0.2">
      <c r="A72" s="29"/>
      <c r="B72" s="29"/>
      <c r="C72" s="22"/>
      <c r="D72" s="22"/>
      <c r="E72" s="22"/>
      <c r="F72" s="48"/>
      <c r="G72" s="48"/>
      <c r="H72" s="23"/>
      <c r="I72" s="29"/>
      <c r="J72" s="29"/>
      <c r="K72" s="29"/>
      <c r="L72" s="31"/>
      <c r="M72" s="31"/>
      <c r="N72" s="51"/>
      <c r="O72" s="51"/>
      <c r="P72" s="22"/>
      <c r="Q72" s="22"/>
    </row>
    <row r="73" spans="1:18" s="20" customFormat="1" ht="21.6" customHeight="1" x14ac:dyDescent="0.2">
      <c r="A73" s="29"/>
      <c r="B73" s="29"/>
      <c r="C73" s="22"/>
      <c r="D73" s="22"/>
      <c r="E73" s="22"/>
      <c r="F73" s="48"/>
      <c r="G73" s="48"/>
      <c r="H73" s="23"/>
      <c r="I73" s="29"/>
      <c r="J73" s="29"/>
      <c r="K73" s="29"/>
      <c r="L73" s="31"/>
      <c r="M73" s="31"/>
      <c r="N73" s="51"/>
      <c r="O73" s="51"/>
      <c r="P73" s="22"/>
      <c r="Q73" s="22"/>
    </row>
    <row r="74" spans="1:18" s="20" customFormat="1" ht="21.6" customHeight="1" x14ac:dyDescent="0.2">
      <c r="A74" s="29"/>
      <c r="B74" s="29"/>
      <c r="C74" s="22"/>
      <c r="D74" s="22"/>
      <c r="E74" s="22"/>
      <c r="F74" s="48"/>
      <c r="G74" s="48"/>
      <c r="H74" s="23"/>
      <c r="I74" s="29"/>
      <c r="J74" s="29"/>
      <c r="K74" s="29"/>
      <c r="L74" s="31"/>
      <c r="M74" s="31"/>
      <c r="N74" s="51"/>
      <c r="O74" s="51"/>
      <c r="P74" s="22"/>
      <c r="Q74" s="22"/>
    </row>
    <row r="75" spans="1:18" ht="21.6" customHeight="1" x14ac:dyDescent="0.2">
      <c r="R75" s="34"/>
    </row>
    <row r="76" spans="1:18" ht="21.6" customHeight="1" x14ac:dyDescent="0.2">
      <c r="H76" s="33"/>
    </row>
    <row r="77" spans="1:18" ht="21.6" customHeight="1" x14ac:dyDescent="0.2"/>
    <row r="78" spans="1:18" ht="21.6" customHeight="1" x14ac:dyDescent="0.2"/>
    <row r="79" spans="1:18" ht="21.6" customHeight="1" x14ac:dyDescent="0.2"/>
    <row r="80" spans="1:18" ht="21.6" customHeight="1" x14ac:dyDescent="0.2"/>
    <row r="81" spans="3:19" ht="21.6" customHeight="1" x14ac:dyDescent="0.2"/>
    <row r="82" spans="3:19" ht="21.6" customHeight="1" x14ac:dyDescent="0.2"/>
    <row r="83" spans="3:19" ht="21.6" customHeight="1" x14ac:dyDescent="0.2"/>
    <row r="84" spans="3:19" s="29" customFormat="1" ht="21.6" customHeight="1" x14ac:dyDescent="0.2">
      <c r="C84" s="22"/>
      <c r="D84" s="22"/>
      <c r="E84" s="22"/>
      <c r="F84" s="48"/>
      <c r="G84" s="48"/>
      <c r="H84" s="22"/>
      <c r="L84" s="31"/>
      <c r="M84" s="31"/>
      <c r="N84" s="51"/>
      <c r="O84" s="51"/>
      <c r="P84" s="22"/>
      <c r="Q84" s="22"/>
      <c r="R84" s="22"/>
      <c r="S84" s="22"/>
    </row>
    <row r="85" spans="3:19" s="29" customFormat="1" ht="21.6" customHeight="1" x14ac:dyDescent="0.2">
      <c r="C85" s="22"/>
      <c r="D85" s="22"/>
      <c r="E85" s="22"/>
      <c r="F85" s="48"/>
      <c r="G85" s="48"/>
      <c r="H85" s="22"/>
      <c r="L85" s="31"/>
      <c r="M85" s="31"/>
      <c r="N85" s="51"/>
      <c r="O85" s="51"/>
      <c r="P85" s="22"/>
      <c r="Q85" s="22"/>
      <c r="R85" s="22"/>
      <c r="S85" s="22"/>
    </row>
    <row r="86" spans="3:19" s="29" customFormat="1" ht="21.6" customHeight="1" x14ac:dyDescent="0.2">
      <c r="C86" s="22"/>
      <c r="D86" s="22"/>
      <c r="E86" s="22"/>
      <c r="F86" s="48"/>
      <c r="G86" s="48"/>
      <c r="H86" s="22"/>
      <c r="L86" s="31"/>
      <c r="M86" s="31"/>
      <c r="N86" s="51"/>
      <c r="O86" s="51"/>
      <c r="P86" s="22"/>
      <c r="Q86" s="22"/>
      <c r="R86" s="22"/>
      <c r="S86" s="22"/>
    </row>
    <row r="87" spans="3:19" s="29" customFormat="1" ht="21.6" customHeight="1" x14ac:dyDescent="0.2">
      <c r="C87" s="22"/>
      <c r="D87" s="22"/>
      <c r="E87" s="22"/>
      <c r="F87" s="48"/>
      <c r="G87" s="48"/>
      <c r="H87" s="22"/>
      <c r="L87" s="31"/>
      <c r="M87" s="31"/>
      <c r="N87" s="51"/>
      <c r="O87" s="51"/>
      <c r="P87" s="22"/>
      <c r="Q87" s="22"/>
      <c r="R87" s="22"/>
      <c r="S87" s="22"/>
    </row>
    <row r="88" spans="3:19" s="29" customFormat="1" ht="21.6" customHeight="1" x14ac:dyDescent="0.2">
      <c r="C88" s="22"/>
      <c r="D88" s="22"/>
      <c r="E88" s="22"/>
      <c r="F88" s="48"/>
      <c r="G88" s="48"/>
      <c r="H88" s="22"/>
      <c r="L88" s="31"/>
      <c r="M88" s="31"/>
      <c r="N88" s="51"/>
      <c r="O88" s="51"/>
      <c r="P88" s="22"/>
      <c r="Q88" s="22"/>
      <c r="R88" s="22"/>
      <c r="S88" s="22"/>
    </row>
    <row r="89" spans="3:19" s="29" customFormat="1" ht="21.6" customHeight="1" x14ac:dyDescent="0.2">
      <c r="C89" s="22"/>
      <c r="D89" s="22"/>
      <c r="E89" s="22"/>
      <c r="F89" s="48"/>
      <c r="G89" s="48"/>
      <c r="H89" s="22"/>
      <c r="L89" s="31"/>
      <c r="M89" s="31"/>
      <c r="N89" s="51"/>
      <c r="O89" s="51"/>
      <c r="P89" s="22"/>
      <c r="Q89" s="22"/>
      <c r="R89" s="22"/>
      <c r="S89" s="22"/>
    </row>
    <row r="90" spans="3:19" s="29" customFormat="1" ht="21.6" customHeight="1" x14ac:dyDescent="0.2">
      <c r="C90" s="22"/>
      <c r="D90" s="22"/>
      <c r="E90" s="22"/>
      <c r="F90" s="48"/>
      <c r="G90" s="48"/>
      <c r="H90" s="22"/>
      <c r="L90" s="31"/>
      <c r="M90" s="31"/>
      <c r="N90" s="51"/>
      <c r="O90" s="51"/>
      <c r="P90" s="22"/>
      <c r="Q90" s="22"/>
      <c r="R90" s="22"/>
      <c r="S90" s="22"/>
    </row>
    <row r="91" spans="3:19" s="29" customFormat="1" ht="21.6" customHeight="1" x14ac:dyDescent="0.2">
      <c r="C91" s="22"/>
      <c r="D91" s="22"/>
      <c r="E91" s="22"/>
      <c r="F91" s="48"/>
      <c r="G91" s="48"/>
      <c r="H91" s="22"/>
      <c r="L91" s="31"/>
      <c r="M91" s="31"/>
      <c r="N91" s="51"/>
      <c r="O91" s="51"/>
      <c r="P91" s="22"/>
      <c r="Q91" s="22"/>
      <c r="R91" s="22"/>
      <c r="S91" s="22"/>
    </row>
    <row r="92" spans="3:19" s="29" customFormat="1" ht="21.6" customHeight="1" x14ac:dyDescent="0.2">
      <c r="C92" s="22"/>
      <c r="D92" s="22"/>
      <c r="E92" s="22"/>
      <c r="F92" s="48"/>
      <c r="G92" s="48"/>
      <c r="H92" s="22"/>
      <c r="L92" s="31"/>
      <c r="M92" s="31"/>
      <c r="N92" s="51"/>
      <c r="O92" s="51"/>
      <c r="P92" s="22"/>
      <c r="Q92" s="22"/>
      <c r="R92" s="22"/>
      <c r="S92" s="22"/>
    </row>
    <row r="93" spans="3:19" s="29" customFormat="1" ht="21.6" customHeight="1" x14ac:dyDescent="0.2">
      <c r="C93" s="22"/>
      <c r="D93" s="22"/>
      <c r="E93" s="22"/>
      <c r="F93" s="48"/>
      <c r="G93" s="48"/>
      <c r="H93" s="22"/>
      <c r="L93" s="31"/>
      <c r="M93" s="31"/>
      <c r="N93" s="51"/>
      <c r="O93" s="51"/>
      <c r="P93" s="22"/>
      <c r="Q93" s="22"/>
      <c r="R93" s="22"/>
      <c r="S93" s="22"/>
    </row>
    <row r="94" spans="3:19" s="29" customFormat="1" ht="21.6" customHeight="1" x14ac:dyDescent="0.2">
      <c r="C94" s="22"/>
      <c r="D94" s="22"/>
      <c r="E94" s="22"/>
      <c r="F94" s="48"/>
      <c r="G94" s="48"/>
      <c r="H94" s="22"/>
      <c r="L94" s="31"/>
      <c r="M94" s="31"/>
      <c r="N94" s="51"/>
      <c r="O94" s="51"/>
      <c r="P94" s="22"/>
      <c r="Q94" s="22"/>
      <c r="R94" s="22"/>
      <c r="S94" s="22"/>
    </row>
    <row r="95" spans="3:19" s="29" customFormat="1" ht="21.6" customHeight="1" x14ac:dyDescent="0.2">
      <c r="C95" s="22"/>
      <c r="D95" s="22"/>
      <c r="E95" s="22"/>
      <c r="F95" s="48"/>
      <c r="G95" s="48"/>
      <c r="H95" s="22"/>
      <c r="L95" s="31"/>
      <c r="M95" s="31"/>
      <c r="N95" s="51"/>
      <c r="O95" s="51"/>
      <c r="P95" s="22"/>
      <c r="Q95" s="22"/>
      <c r="R95" s="22"/>
      <c r="S95" s="22"/>
    </row>
    <row r="96" spans="3:19" s="29" customFormat="1" ht="21.6" customHeight="1" x14ac:dyDescent="0.2">
      <c r="C96" s="22"/>
      <c r="D96" s="22"/>
      <c r="E96" s="22"/>
      <c r="F96" s="48"/>
      <c r="G96" s="48"/>
      <c r="H96" s="22"/>
      <c r="L96" s="31"/>
      <c r="M96" s="31"/>
      <c r="N96" s="51"/>
      <c r="O96" s="51"/>
      <c r="P96" s="22"/>
      <c r="Q96" s="22"/>
      <c r="R96" s="22"/>
      <c r="S96" s="22"/>
    </row>
  </sheetData>
  <sortState ref="B32:G43">
    <sortCondition ref="G32:G43"/>
  </sortState>
  <mergeCells count="37">
    <mergeCell ref="I46:Q46"/>
    <mergeCell ref="A18:A19"/>
    <mergeCell ref="B18:B19"/>
    <mergeCell ref="C18:C19"/>
    <mergeCell ref="D18:D19"/>
    <mergeCell ref="E18:E19"/>
    <mergeCell ref="F18:F19"/>
    <mergeCell ref="G18:G19"/>
    <mergeCell ref="A30:A31"/>
    <mergeCell ref="B30:B31"/>
    <mergeCell ref="C30:C31"/>
    <mergeCell ref="D30:D31"/>
    <mergeCell ref="E30:E31"/>
    <mergeCell ref="F30:F31"/>
    <mergeCell ref="G30:G31"/>
    <mergeCell ref="I36:Q36"/>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12:Q12"/>
    <mergeCell ref="I18:Q18"/>
    <mergeCell ref="I24:Q24"/>
    <mergeCell ref="I30:Q30"/>
    <mergeCell ref="I6:Q6"/>
  </mergeCells>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7"/>
  <sheetViews>
    <sheetView view="pageBreakPreview" zoomScale="80" zoomScaleNormal="100" zoomScaleSheetLayoutView="80" workbookViewId="0">
      <selection activeCell="P41" sqref="P41"/>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29" style="48" customWidth="1"/>
    <col min="7" max="7" width="11" style="48" customWidth="1"/>
    <col min="8" max="8" width="2.140625" style="22" customWidth="1"/>
    <col min="9" max="9" width="6.85546875" style="29" customWidth="1"/>
    <col min="10" max="10" width="11.5703125" style="29" hidden="1" customWidth="1"/>
    <col min="11" max="11" width="7.5703125" style="29" customWidth="1"/>
    <col min="12" max="12" width="13.140625" style="31" bestFit="1" customWidth="1"/>
    <col min="13" max="13" width="9.7109375"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286"/>
      <c r="E3" s="387" t="s">
        <v>414</v>
      </c>
      <c r="F3" s="387"/>
      <c r="G3" s="248"/>
      <c r="H3" s="11"/>
      <c r="I3" s="389"/>
      <c r="J3" s="389"/>
      <c r="K3" s="389"/>
      <c r="L3" s="12"/>
      <c r="M3" s="12"/>
      <c r="N3" s="248"/>
      <c r="O3" s="382"/>
      <c r="P3" s="382"/>
      <c r="Q3" s="382"/>
    </row>
    <row r="4" spans="1:19" s="13" customFormat="1" ht="17.25" customHeight="1" x14ac:dyDescent="0.2">
      <c r="A4" s="388" t="s">
        <v>117</v>
      </c>
      <c r="B4" s="388"/>
      <c r="C4" s="388"/>
      <c r="D4" s="287"/>
      <c r="E4" s="386" t="s">
        <v>364</v>
      </c>
      <c r="F4" s="386"/>
      <c r="G4" s="35"/>
      <c r="H4" s="35"/>
      <c r="I4" s="35"/>
      <c r="J4" s="35"/>
      <c r="K4" s="35"/>
      <c r="L4" s="36"/>
      <c r="M4" s="36"/>
      <c r="N4" s="78" t="s">
        <v>5</v>
      </c>
      <c r="O4" s="262">
        <v>42831</v>
      </c>
      <c r="P4" s="206">
        <v>0.50694444444444442</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43.15"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43.15"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43.15" customHeight="1" x14ac:dyDescent="0.2">
      <c r="A8" s="68">
        <v>1</v>
      </c>
      <c r="B8" s="68">
        <v>27</v>
      </c>
      <c r="C8" s="121">
        <v>32335</v>
      </c>
      <c r="D8" s="121" t="s">
        <v>317</v>
      </c>
      <c r="E8" s="184" t="s">
        <v>650</v>
      </c>
      <c r="F8" s="185" t="s">
        <v>563</v>
      </c>
      <c r="G8" s="191">
        <v>163914</v>
      </c>
      <c r="H8" s="23"/>
      <c r="I8" s="24">
        <v>1</v>
      </c>
      <c r="J8" s="25" t="s">
        <v>415</v>
      </c>
      <c r="K8" s="26">
        <f>IF(ISERROR(VLOOKUP(J8,'KAYIT LİSTESİ'!$B$4:$H$1047,2,0)),"",(VLOOKUP(J8,'KAYIT LİSTESİ'!$B$4:$H$1047,2,0)))</f>
        <v>27</v>
      </c>
      <c r="L8" s="27">
        <f>IF(ISERROR(VLOOKUP(J8,'KAYIT LİSTESİ'!$B$4:$H$1047,4,0)),"",(VLOOKUP(J8,'KAYIT LİSTESİ'!$B$4:$H$1047,4,0)))</f>
        <v>32335</v>
      </c>
      <c r="M8" s="247" t="str">
        <f>IF(ISERROR(VLOOKUP(J8,'KAYIT LİSTESİ'!$B$4:$N$10047,13,0)),"",(VLOOKUP(J8,'KAYIT LİSTESİ'!$B$4:$N$10047,13,0)))</f>
        <v>B1</v>
      </c>
      <c r="N8" s="45" t="str">
        <f>IF(ISERROR(VLOOKUP(J8,'KAYIT LİSTESİ'!$B$4:$H$1047,5,0)),"",(VLOOKUP(J8,'KAYIT LİSTESİ'!$B$4:$H$1047,5,0)))</f>
        <v>HASAN HÜSEYİN KAÇAR</v>
      </c>
      <c r="O8" s="45" t="str">
        <f>IF(ISERROR(VLOOKUP(J8,'KAYIT LİSTESİ'!$B$4:$H$1047,6,0)),"",(VLOOKUP(J8,'KAYIT LİSTESİ'!$B$4:$H$1047,6,0)))</f>
        <v>ANKARA-ÇANKAYA BEL.GÖR.ENG.SPOR KUL.</v>
      </c>
      <c r="P8" s="191">
        <v>163914</v>
      </c>
      <c r="Q8" s="26"/>
    </row>
    <row r="9" spans="1:19" s="20" customFormat="1" ht="43.15" customHeight="1" x14ac:dyDescent="0.2">
      <c r="A9" s="68">
        <v>2</v>
      </c>
      <c r="B9" s="68">
        <v>120</v>
      </c>
      <c r="C9" s="121">
        <v>31413</v>
      </c>
      <c r="D9" s="121" t="s">
        <v>317</v>
      </c>
      <c r="E9" s="184" t="s">
        <v>540</v>
      </c>
      <c r="F9" s="185" t="s">
        <v>541</v>
      </c>
      <c r="G9" s="191">
        <v>213134</v>
      </c>
      <c r="H9" s="23"/>
      <c r="I9" s="24">
        <v>2</v>
      </c>
      <c r="J9" s="25" t="s">
        <v>416</v>
      </c>
      <c r="K9" s="26">
        <f>IF(ISERROR(VLOOKUP(J9,'KAYIT LİSTESİ'!$B$4:$H$1047,2,0)),"",(VLOOKUP(J9,'KAYIT LİSTESİ'!$B$4:$H$1047,2,0)))</f>
        <v>49</v>
      </c>
      <c r="L9" s="27">
        <f>IF(ISERROR(VLOOKUP(J9,'KAYIT LİSTESİ'!$B$4:$H$1047,4,0)),"",(VLOOKUP(J9,'KAYIT LİSTESİ'!$B$4:$H$1047,4,0)))</f>
        <v>33348</v>
      </c>
      <c r="M9" s="247" t="str">
        <f>IF(ISERROR(VLOOKUP(J9,'KAYIT LİSTESİ'!$B$4:$N$10047,13,0)),"",(VLOOKUP(J9,'KAYIT LİSTESİ'!$B$4:$N$10047,13,0)))</f>
        <v>B1</v>
      </c>
      <c r="N9" s="45" t="str">
        <f>IF(ISERROR(VLOOKUP(J9,'KAYIT LİSTESİ'!$B$4:$H$1047,5,0)),"",(VLOOKUP(J9,'KAYIT LİSTESİ'!$B$4:$H$1047,5,0)))</f>
        <v>ÖZGÜR KOCA</v>
      </c>
      <c r="O9" s="45" t="str">
        <f>IF(ISERROR(VLOOKUP(J9,'KAYIT LİSTESİ'!$B$4:$H$1047,6,0)),"",(VLOOKUP(J9,'KAYIT LİSTESİ'!$B$4:$H$1047,6,0)))</f>
        <v>ANTALYA-ANTALYA GÖRME ENG. SPOR KULUBÜ</v>
      </c>
      <c r="P9" s="191" t="s">
        <v>900</v>
      </c>
      <c r="Q9" s="26"/>
    </row>
    <row r="10" spans="1:19" s="20" customFormat="1" ht="43.15" customHeight="1" x14ac:dyDescent="0.2">
      <c r="A10" s="68">
        <v>3</v>
      </c>
      <c r="B10" s="68">
        <v>146</v>
      </c>
      <c r="C10" s="121">
        <v>27760</v>
      </c>
      <c r="D10" s="121" t="s">
        <v>317</v>
      </c>
      <c r="E10" s="184" t="s">
        <v>655</v>
      </c>
      <c r="F10" s="185" t="s">
        <v>656</v>
      </c>
      <c r="G10" s="191">
        <v>262944</v>
      </c>
      <c r="H10" s="23"/>
      <c r="I10" s="24">
        <v>3</v>
      </c>
      <c r="J10" s="25" t="s">
        <v>417</v>
      </c>
      <c r="K10" s="26">
        <f>IF(ISERROR(VLOOKUP(J10,'KAYIT LİSTESİ'!$B$4:$H$1047,2,0)),"",(VLOOKUP(J10,'KAYIT LİSTESİ'!$B$4:$H$1047,2,0)))</f>
        <v>120</v>
      </c>
      <c r="L10" s="27">
        <f>IF(ISERROR(VLOOKUP(J10,'KAYIT LİSTESİ'!$B$4:$H$1047,4,0)),"",(VLOOKUP(J10,'KAYIT LİSTESİ'!$B$4:$H$1047,4,0)))</f>
        <v>31413</v>
      </c>
      <c r="M10" s="247" t="str">
        <f>IF(ISERROR(VLOOKUP(J10,'KAYIT LİSTESİ'!$B$4:$N$10047,13,0)),"",(VLOOKUP(J10,'KAYIT LİSTESİ'!$B$4:$N$10047,13,0)))</f>
        <v>B1</v>
      </c>
      <c r="N10" s="45" t="str">
        <f>IF(ISERROR(VLOOKUP(J10,'KAYIT LİSTESİ'!$B$4:$H$1047,5,0)),"",(VLOOKUP(J10,'KAYIT LİSTESİ'!$B$4:$H$1047,5,0)))</f>
        <v>BURAK BAŞAK</v>
      </c>
      <c r="O10" s="45" t="str">
        <f>IF(ISERROR(VLOOKUP(J10,'KAYIT LİSTESİ'!$B$4:$H$1047,6,0)),"",(VLOOKUP(J10,'KAYIT LİSTESİ'!$B$4:$H$1047,6,0)))</f>
        <v>İSTANBUL-TÜRKİYE GÖR.ENG.DER.SPOR KUL.</v>
      </c>
      <c r="P10" s="191">
        <v>213134</v>
      </c>
      <c r="Q10" s="26"/>
    </row>
    <row r="11" spans="1:19" s="20" customFormat="1" ht="43.15" customHeight="1" x14ac:dyDescent="0.2">
      <c r="A11" s="68" t="s">
        <v>870</v>
      </c>
      <c r="B11" s="68">
        <v>49</v>
      </c>
      <c r="C11" s="121">
        <v>33348</v>
      </c>
      <c r="D11" s="121" t="s">
        <v>317</v>
      </c>
      <c r="E11" s="184" t="s">
        <v>375</v>
      </c>
      <c r="F11" s="185" t="s">
        <v>589</v>
      </c>
      <c r="G11" s="191" t="s">
        <v>900</v>
      </c>
      <c r="H11" s="23"/>
      <c r="I11" s="24">
        <v>4</v>
      </c>
      <c r="J11" s="25" t="s">
        <v>418</v>
      </c>
      <c r="K11" s="26">
        <f>IF(ISERROR(VLOOKUP(J11,'KAYIT LİSTESİ'!$B$4:$H$1047,2,0)),"",(VLOOKUP(J11,'KAYIT LİSTESİ'!$B$4:$H$1047,2,0)))</f>
        <v>146</v>
      </c>
      <c r="L11" s="27">
        <f>IF(ISERROR(VLOOKUP(J11,'KAYIT LİSTESİ'!$B$4:$H$1047,4,0)),"",(VLOOKUP(J11,'KAYIT LİSTESİ'!$B$4:$H$1047,4,0)))</f>
        <v>27760</v>
      </c>
      <c r="M11" s="247" t="str">
        <f>IF(ISERROR(VLOOKUP(J11,'KAYIT LİSTESİ'!$B$4:$N$10047,13,0)),"",(VLOOKUP(J11,'KAYIT LİSTESİ'!$B$4:$N$10047,13,0)))</f>
        <v>B1</v>
      </c>
      <c r="N11" s="45" t="str">
        <f>IF(ISERROR(VLOOKUP(J11,'KAYIT LİSTESİ'!$B$4:$H$1047,5,0)),"",(VLOOKUP(J11,'KAYIT LİSTESİ'!$B$4:$H$1047,5,0)))</f>
        <v>SADIK PARLA</v>
      </c>
      <c r="O11" s="45" t="str">
        <f>IF(ISERROR(VLOOKUP(J11,'KAYIT LİSTESİ'!$B$4:$H$1047,6,0)),"",(VLOOKUP(J11,'KAYIT LİSTESİ'!$B$4:$H$1047,6,0)))</f>
        <v>KONYA-MEVLANA ENGELLİLER SPOR KULÜBÜ</v>
      </c>
      <c r="P11" s="191">
        <v>262944</v>
      </c>
      <c r="Q11" s="26"/>
    </row>
    <row r="12" spans="1:19" s="20" customFormat="1" ht="43.15" customHeight="1" x14ac:dyDescent="0.2">
      <c r="A12" s="68"/>
      <c r="B12" s="68"/>
      <c r="C12" s="121"/>
      <c r="D12" s="121"/>
      <c r="E12" s="184"/>
      <c r="F12" s="185"/>
      <c r="G12" s="191"/>
      <c r="H12" s="23"/>
      <c r="I12" s="24">
        <v>5</v>
      </c>
      <c r="J12" s="25" t="s">
        <v>419</v>
      </c>
      <c r="K12" s="26" t="str">
        <f>IF(ISERROR(VLOOKUP(J12,'KAYIT LİSTESİ'!$B$4:$H$1047,2,0)),"",(VLOOKUP(J12,'KAYIT LİSTESİ'!$B$4:$H$1047,2,0)))</f>
        <v/>
      </c>
      <c r="L12" s="27" t="str">
        <f>IF(ISERROR(VLOOKUP(J12,'KAYIT LİSTESİ'!$B$4:$H$1047,4,0)),"",(VLOOKUP(J12,'KAYIT LİSTESİ'!$B$4:$H$1047,4,0)))</f>
        <v/>
      </c>
      <c r="M12" s="247" t="str">
        <f>IF(ISERROR(VLOOKUP(J12,'KAYIT LİSTESİ'!$B$4:$N$10047,13,0)),"",(VLOOKUP(J12,'KAYIT LİSTESİ'!$B$4:$N$10047,13,0)))</f>
        <v/>
      </c>
      <c r="N12" s="45" t="str">
        <f>IF(ISERROR(VLOOKUP(J12,'KAYIT LİSTESİ'!$B$4:$H$1047,5,0)),"",(VLOOKUP(J12,'KAYIT LİSTESİ'!$B$4:$H$1047,5,0)))</f>
        <v/>
      </c>
      <c r="O12" s="45" t="str">
        <f>IF(ISERROR(VLOOKUP(J12,'KAYIT LİSTESİ'!$B$4:$H$1047,6,0)),"",(VLOOKUP(J12,'KAYIT LİSTESİ'!$B$4:$H$1047,6,0)))</f>
        <v/>
      </c>
      <c r="P12" s="191"/>
      <c r="Q12" s="26"/>
    </row>
    <row r="13" spans="1:19" s="20" customFormat="1" ht="43.15" customHeight="1" x14ac:dyDescent="0.2">
      <c r="A13" s="68"/>
      <c r="B13" s="68"/>
      <c r="C13" s="121"/>
      <c r="D13" s="121"/>
      <c r="E13" s="184"/>
      <c r="F13" s="185"/>
      <c r="G13" s="191"/>
      <c r="H13" s="23"/>
      <c r="I13" s="24">
        <v>6</v>
      </c>
      <c r="J13" s="25" t="s">
        <v>428</v>
      </c>
      <c r="K13" s="26" t="str">
        <f>IF(ISERROR(VLOOKUP(J13,'KAYIT LİSTESİ'!$B$4:$H$1047,2,0)),"",(VLOOKUP(J13,'KAYIT LİSTESİ'!$B$4:$H$1047,2,0)))</f>
        <v/>
      </c>
      <c r="L13" s="27" t="str">
        <f>IF(ISERROR(VLOOKUP(J13,'KAYIT LİSTESİ'!$B$4:$H$1047,4,0)),"",(VLOOKUP(J13,'KAYIT LİSTESİ'!$B$4:$H$1047,4,0)))</f>
        <v/>
      </c>
      <c r="M13" s="27" t="str">
        <f>IF(ISERROR(VLOOKUP(J13,'KAYIT LİSTESİ'!$B$4:$N$10047,13,0)),"",(VLOOKUP(J13,'KAYIT LİSTESİ'!$B$4:$N$10047,13,0)))</f>
        <v/>
      </c>
      <c r="N13" s="45" t="str">
        <f>IF(ISERROR(VLOOKUP(J13,'KAYIT LİSTESİ'!$B$4:$H$1047,5,0)),"",(VLOOKUP(J13,'KAYIT LİSTESİ'!$B$4:$H$1047,5,0)))</f>
        <v/>
      </c>
      <c r="O13" s="45" t="str">
        <f>IF(ISERROR(VLOOKUP(J13,'KAYIT LİSTESİ'!$B$4:$H$1047,6,0)),"",(VLOOKUP(J13,'KAYIT LİSTESİ'!$B$4:$H$1047,6,0)))</f>
        <v/>
      </c>
      <c r="P13" s="293"/>
      <c r="Q13" s="26"/>
    </row>
    <row r="14" spans="1:19" s="20" customFormat="1" ht="43.15" customHeight="1" x14ac:dyDescent="0.2">
      <c r="A14" s="68"/>
      <c r="B14" s="68"/>
      <c r="C14" s="121"/>
      <c r="D14" s="121"/>
      <c r="E14" s="184"/>
      <c r="F14" s="185"/>
      <c r="G14" s="122"/>
      <c r="H14" s="23"/>
      <c r="I14" s="24">
        <v>7</v>
      </c>
      <c r="J14" s="25" t="s">
        <v>429</v>
      </c>
      <c r="K14" s="26" t="str">
        <f>IF(ISERROR(VLOOKUP(J14,'KAYIT LİSTESİ'!$B$4:$H$1047,2,0)),"",(VLOOKUP(J14,'KAYIT LİSTESİ'!$B$4:$H$1047,2,0)))</f>
        <v/>
      </c>
      <c r="L14" s="27" t="str">
        <f>IF(ISERROR(VLOOKUP(J14,'KAYIT LİSTESİ'!$B$4:$H$1047,4,0)),"",(VLOOKUP(J14,'KAYIT LİSTESİ'!$B$4:$H$1047,4,0)))</f>
        <v/>
      </c>
      <c r="M14" s="27" t="str">
        <f>IF(ISERROR(VLOOKUP(J14,'KAYIT LİSTESİ'!$B$4:$N$10047,13,0)),"",(VLOOKUP(J14,'KAYIT LİSTESİ'!$B$4:$N$10047,13,0)))</f>
        <v/>
      </c>
      <c r="N14" s="45" t="str">
        <f>IF(ISERROR(VLOOKUP(J14,'KAYIT LİSTESİ'!$B$4:$H$1047,5,0)),"",(VLOOKUP(J14,'KAYIT LİSTESİ'!$B$4:$H$1047,5,0)))</f>
        <v/>
      </c>
      <c r="O14" s="45" t="str">
        <f>IF(ISERROR(VLOOKUP(J14,'KAYIT LİSTESİ'!$B$4:$H$1047,6,0)),"",(VLOOKUP(J14,'KAYIT LİSTESİ'!$B$4:$H$1047,6,0)))</f>
        <v/>
      </c>
      <c r="P14" s="293"/>
      <c r="Q14" s="26"/>
    </row>
    <row r="15" spans="1:19" s="20" customFormat="1" ht="43.15" customHeight="1" x14ac:dyDescent="0.2">
      <c r="A15" s="68"/>
      <c r="B15" s="68"/>
      <c r="C15" s="121"/>
      <c r="D15" s="121"/>
      <c r="E15" s="184"/>
      <c r="F15" s="185"/>
      <c r="G15" s="122"/>
      <c r="H15" s="23"/>
      <c r="I15" s="24">
        <v>8</v>
      </c>
      <c r="J15" s="25" t="s">
        <v>430</v>
      </c>
      <c r="K15" s="26" t="str">
        <f>IF(ISERROR(VLOOKUP(J15,'KAYIT LİSTESİ'!$B$4:$H$1047,2,0)),"",(VLOOKUP(J15,'KAYIT LİSTESİ'!$B$4:$H$1047,2,0)))</f>
        <v/>
      </c>
      <c r="L15" s="27" t="str">
        <f>IF(ISERROR(VLOOKUP(J15,'KAYIT LİSTESİ'!$B$4:$H$1047,4,0)),"",(VLOOKUP(J15,'KAYIT LİSTESİ'!$B$4:$H$1047,4,0)))</f>
        <v/>
      </c>
      <c r="M15" s="27" t="str">
        <f>IF(ISERROR(VLOOKUP(J15,'KAYIT LİSTESİ'!$B$4:$N$10047,13,0)),"",(VLOOKUP(J15,'KAYIT LİSTESİ'!$B$4:$N$10047,13,0)))</f>
        <v/>
      </c>
      <c r="N15" s="45" t="str">
        <f>IF(ISERROR(VLOOKUP(J15,'KAYIT LİSTESİ'!$B$4:$H$1047,5,0)),"",(VLOOKUP(J15,'KAYIT LİSTESİ'!$B$4:$H$1047,5,0)))</f>
        <v/>
      </c>
      <c r="O15" s="45" t="str">
        <f>IF(ISERROR(VLOOKUP(J15,'KAYIT LİSTESİ'!$B$4:$H$1047,6,0)),"",(VLOOKUP(J15,'KAYIT LİSTESİ'!$B$4:$H$1047,6,0)))</f>
        <v/>
      </c>
      <c r="P15" s="28"/>
      <c r="Q15" s="26"/>
    </row>
    <row r="16" spans="1:19" s="20" customFormat="1" ht="43.15" customHeight="1" x14ac:dyDescent="0.2">
      <c r="A16" s="68"/>
      <c r="B16" s="68"/>
      <c r="C16" s="121"/>
      <c r="D16" s="121"/>
      <c r="E16" s="184"/>
      <c r="F16" s="185"/>
      <c r="G16" s="122"/>
      <c r="H16" s="23"/>
      <c r="I16" s="24">
        <v>9</v>
      </c>
      <c r="J16" s="25" t="s">
        <v>431</v>
      </c>
      <c r="K16" s="26" t="str">
        <f>IF(ISERROR(VLOOKUP(J16,'KAYIT LİSTESİ'!$B$4:$H$1047,2,0)),"",(VLOOKUP(J16,'KAYIT LİSTESİ'!$B$4:$H$1047,2,0)))</f>
        <v/>
      </c>
      <c r="L16" s="27" t="str">
        <f>IF(ISERROR(VLOOKUP(J16,'KAYIT LİSTESİ'!$B$4:$H$1047,4,0)),"",(VLOOKUP(J16,'KAYIT LİSTESİ'!$B$4:$H$1047,4,0)))</f>
        <v/>
      </c>
      <c r="M16" s="27" t="str">
        <f>IF(ISERROR(VLOOKUP(J16,'KAYIT LİSTESİ'!$B$4:$N$10047,13,0)),"",(VLOOKUP(J16,'KAYIT LİSTESİ'!$B$4:$N$10047,13,0)))</f>
        <v/>
      </c>
      <c r="N16" s="45" t="str">
        <f>IF(ISERROR(VLOOKUP(J16,'KAYIT LİSTESİ'!$B$4:$H$1047,5,0)),"",(VLOOKUP(J16,'KAYIT LİSTESİ'!$B$4:$H$1047,5,0)))</f>
        <v/>
      </c>
      <c r="O16" s="45" t="str">
        <f>IF(ISERROR(VLOOKUP(J16,'KAYIT LİSTESİ'!$B$4:$H$1047,6,0)),"",(VLOOKUP(J16,'KAYIT LİSTESİ'!$B$4:$H$1047,6,0)))</f>
        <v/>
      </c>
      <c r="P16" s="28"/>
      <c r="Q16" s="26"/>
    </row>
    <row r="17" spans="1:17" s="20" customFormat="1" ht="43.15" customHeight="1" x14ac:dyDescent="0.2">
      <c r="A17" s="32" t="s">
        <v>19</v>
      </c>
      <c r="B17" s="32"/>
      <c r="C17" s="32"/>
      <c r="D17" s="32"/>
      <c r="E17" s="32"/>
      <c r="F17" s="47" t="s">
        <v>0</v>
      </c>
      <c r="G17" s="47" t="s">
        <v>1</v>
      </c>
      <c r="H17" s="23"/>
      <c r="I17" s="33"/>
      <c r="J17" s="33" t="s">
        <v>2</v>
      </c>
      <c r="K17" s="33"/>
      <c r="L17" s="31" t="s">
        <v>2</v>
      </c>
      <c r="M17" s="31"/>
      <c r="N17" s="49" t="s">
        <v>3</v>
      </c>
      <c r="O17" s="50" t="s">
        <v>3</v>
      </c>
      <c r="P17" s="29" t="s">
        <v>3</v>
      </c>
      <c r="Q17" s="22"/>
    </row>
    <row r="18" spans="1:17" s="20" customFormat="1" ht="43.15" customHeight="1" x14ac:dyDescent="0.2">
      <c r="A18" s="29"/>
      <c r="B18" s="29"/>
      <c r="C18" s="22"/>
      <c r="D18" s="22"/>
      <c r="E18" s="22"/>
      <c r="F18" s="48"/>
      <c r="G18" s="48"/>
      <c r="H18" s="23"/>
      <c r="I18" s="29"/>
      <c r="J18" s="29"/>
      <c r="K18" s="29"/>
      <c r="L18" s="31"/>
      <c r="M18" s="31"/>
      <c r="N18" s="51"/>
      <c r="O18" s="51"/>
      <c r="P18" s="22"/>
      <c r="Q18" s="22"/>
    </row>
    <row r="19" spans="1:17" s="20" customFormat="1" ht="43.15" customHeight="1" x14ac:dyDescent="0.2">
      <c r="A19" s="29"/>
      <c r="B19" s="29"/>
      <c r="C19" s="22"/>
      <c r="D19" s="22"/>
      <c r="E19" s="22"/>
      <c r="F19" s="48"/>
      <c r="G19" s="48"/>
      <c r="H19" s="23"/>
      <c r="I19" s="29"/>
      <c r="J19" s="29"/>
      <c r="K19" s="29"/>
      <c r="L19" s="31"/>
      <c r="M19" s="31"/>
      <c r="N19" s="51"/>
      <c r="O19" s="51"/>
      <c r="P19" s="22"/>
      <c r="Q19" s="22"/>
    </row>
    <row r="20" spans="1:17" s="20" customFormat="1" ht="21.6" customHeight="1" x14ac:dyDescent="0.2">
      <c r="A20" s="29"/>
      <c r="B20" s="29"/>
      <c r="C20" s="22"/>
      <c r="D20" s="22"/>
      <c r="E20" s="22"/>
      <c r="F20" s="48"/>
      <c r="G20" s="48"/>
      <c r="H20" s="23"/>
      <c r="I20" s="29"/>
      <c r="J20" s="29"/>
      <c r="K20" s="29"/>
      <c r="L20" s="31"/>
      <c r="M20" s="31"/>
      <c r="N20" s="51"/>
      <c r="O20" s="51"/>
      <c r="P20" s="22"/>
      <c r="Q20" s="22"/>
    </row>
    <row r="21" spans="1:17" s="20" customFormat="1" ht="21.6" customHeight="1" x14ac:dyDescent="0.2">
      <c r="A21" s="29"/>
      <c r="B21" s="29"/>
      <c r="C21" s="22"/>
      <c r="D21" s="22"/>
      <c r="E21" s="22"/>
      <c r="F21" s="48"/>
      <c r="G21" s="48"/>
      <c r="H21" s="23"/>
      <c r="I21" s="29"/>
      <c r="J21" s="29"/>
      <c r="K21" s="29"/>
      <c r="L21" s="31"/>
      <c r="M21" s="31"/>
      <c r="N21" s="51"/>
      <c r="O21" s="51"/>
      <c r="P21" s="22"/>
      <c r="Q21" s="22"/>
    </row>
    <row r="22" spans="1:17" s="20" customFormat="1" ht="21.6" customHeight="1" x14ac:dyDescent="0.2">
      <c r="A22" s="29"/>
      <c r="B22" s="29"/>
      <c r="C22" s="22"/>
      <c r="D22" s="22"/>
      <c r="E22" s="22"/>
      <c r="F22" s="48"/>
      <c r="G22" s="48"/>
      <c r="H22" s="23"/>
      <c r="I22" s="29"/>
      <c r="J22" s="29"/>
      <c r="K22" s="29"/>
      <c r="L22" s="31"/>
      <c r="M22" s="31"/>
      <c r="N22" s="51"/>
      <c r="O22" s="51"/>
      <c r="P22" s="22"/>
      <c r="Q22" s="22"/>
    </row>
    <row r="23" spans="1:17" s="20" customFormat="1" ht="21.6" customHeight="1" x14ac:dyDescent="0.2">
      <c r="A23" s="29"/>
      <c r="B23" s="29"/>
      <c r="C23" s="22"/>
      <c r="D23" s="22"/>
      <c r="E23" s="22"/>
      <c r="F23" s="48"/>
      <c r="G23" s="48"/>
      <c r="H23" s="23"/>
      <c r="I23" s="29"/>
      <c r="J23" s="29"/>
      <c r="K23" s="29"/>
      <c r="L23" s="31"/>
      <c r="M23" s="31"/>
      <c r="N23" s="51"/>
      <c r="O23" s="51"/>
      <c r="P23" s="22"/>
      <c r="Q23" s="22"/>
    </row>
    <row r="24" spans="1:17" s="20" customFormat="1" ht="21.6" customHeight="1" x14ac:dyDescent="0.2">
      <c r="A24" s="29"/>
      <c r="B24" s="29"/>
      <c r="C24" s="22"/>
      <c r="D24" s="22"/>
      <c r="E24" s="22"/>
      <c r="F24" s="48"/>
      <c r="G24" s="48"/>
      <c r="H24" s="23"/>
      <c r="I24" s="29"/>
      <c r="J24" s="29"/>
      <c r="K24" s="29"/>
      <c r="L24" s="31"/>
      <c r="M24" s="31"/>
      <c r="N24" s="51"/>
      <c r="O24" s="51"/>
      <c r="P24" s="22"/>
      <c r="Q24" s="22"/>
    </row>
    <row r="25" spans="1:17" s="20" customFormat="1" ht="21.6" customHeight="1" x14ac:dyDescent="0.2">
      <c r="A25" s="29"/>
      <c r="B25" s="29"/>
      <c r="C25" s="22"/>
      <c r="D25" s="22"/>
      <c r="E25" s="22"/>
      <c r="F25" s="48"/>
      <c r="G25" s="48"/>
      <c r="H25" s="23"/>
      <c r="I25" s="29"/>
      <c r="J25" s="29"/>
      <c r="K25" s="29"/>
      <c r="L25" s="31"/>
      <c r="M25" s="31"/>
      <c r="N25" s="51"/>
      <c r="O25" s="51"/>
      <c r="P25" s="22"/>
      <c r="Q25" s="22"/>
    </row>
    <row r="26" spans="1:17" s="20" customFormat="1" ht="21.6" customHeight="1" x14ac:dyDescent="0.2">
      <c r="A26" s="29"/>
      <c r="B26" s="29"/>
      <c r="C26" s="22"/>
      <c r="D26" s="22"/>
      <c r="E26" s="22"/>
      <c r="F26" s="48"/>
      <c r="G26" s="48"/>
      <c r="H26" s="23"/>
      <c r="I26" s="29"/>
      <c r="J26" s="29"/>
      <c r="K26" s="29"/>
      <c r="L26" s="31"/>
      <c r="M26" s="31"/>
      <c r="N26" s="51"/>
      <c r="O26" s="51"/>
      <c r="P26" s="22"/>
      <c r="Q26" s="22"/>
    </row>
    <row r="27" spans="1:17" s="20" customFormat="1" ht="21.6" customHeight="1" x14ac:dyDescent="0.2">
      <c r="A27" s="29"/>
      <c r="B27" s="29"/>
      <c r="C27" s="22"/>
      <c r="D27" s="22"/>
      <c r="E27" s="22"/>
      <c r="F27" s="48"/>
      <c r="G27" s="48"/>
      <c r="H27" s="23"/>
      <c r="I27" s="29"/>
      <c r="J27" s="29"/>
      <c r="K27" s="29"/>
      <c r="L27" s="31"/>
      <c r="M27" s="31"/>
      <c r="N27" s="51"/>
      <c r="O27" s="51"/>
      <c r="P27" s="22"/>
      <c r="Q27" s="22"/>
    </row>
    <row r="28" spans="1:17" s="20" customFormat="1" ht="21.6" customHeight="1" x14ac:dyDescent="0.2">
      <c r="A28" s="29"/>
      <c r="B28" s="29"/>
      <c r="C28" s="22"/>
      <c r="D28" s="22"/>
      <c r="E28" s="22"/>
      <c r="F28" s="48"/>
      <c r="G28" s="48"/>
      <c r="H28" s="23"/>
      <c r="I28" s="29"/>
      <c r="J28" s="29"/>
      <c r="K28" s="29"/>
      <c r="L28" s="31"/>
      <c r="M28" s="31"/>
      <c r="N28" s="51"/>
      <c r="O28" s="51"/>
      <c r="P28" s="22"/>
      <c r="Q28" s="22"/>
    </row>
    <row r="29" spans="1:17" s="20" customFormat="1" ht="21.6" customHeight="1" x14ac:dyDescent="0.2">
      <c r="A29" s="29"/>
      <c r="B29" s="29"/>
      <c r="C29" s="22"/>
      <c r="D29" s="22"/>
      <c r="E29" s="22"/>
      <c r="F29" s="48"/>
      <c r="G29" s="48"/>
      <c r="H29" s="23"/>
      <c r="I29" s="29"/>
      <c r="J29" s="29"/>
      <c r="K29" s="29"/>
      <c r="L29" s="31"/>
      <c r="M29" s="31"/>
      <c r="N29" s="51"/>
      <c r="O29" s="51"/>
      <c r="P29" s="22"/>
      <c r="Q29" s="22"/>
    </row>
    <row r="30" spans="1:17" s="20" customFormat="1" ht="21.6" customHeight="1" x14ac:dyDescent="0.2">
      <c r="A30" s="29"/>
      <c r="B30" s="29"/>
      <c r="C30" s="22"/>
      <c r="D30" s="22"/>
      <c r="E30" s="22"/>
      <c r="F30" s="48"/>
      <c r="G30" s="48"/>
      <c r="H30" s="23"/>
      <c r="I30" s="29"/>
      <c r="J30" s="29"/>
      <c r="K30" s="29"/>
      <c r="L30" s="31"/>
      <c r="M30" s="31"/>
      <c r="N30" s="51"/>
      <c r="O30" s="51"/>
      <c r="P30" s="22"/>
      <c r="Q30" s="22"/>
    </row>
    <row r="31" spans="1:17" s="20" customFormat="1" ht="21.6" customHeight="1" x14ac:dyDescent="0.2">
      <c r="A31" s="29"/>
      <c r="B31" s="29"/>
      <c r="C31" s="22"/>
      <c r="D31" s="22"/>
      <c r="E31" s="22"/>
      <c r="F31" s="48"/>
      <c r="G31" s="48"/>
      <c r="H31" s="23"/>
      <c r="I31" s="29"/>
      <c r="J31" s="29"/>
      <c r="K31" s="29"/>
      <c r="L31" s="31"/>
      <c r="M31" s="31"/>
      <c r="N31" s="51"/>
      <c r="O31" s="51"/>
      <c r="P31" s="22"/>
      <c r="Q31" s="22"/>
    </row>
    <row r="32" spans="1:17" s="20" customFormat="1" ht="21.6" customHeight="1" x14ac:dyDescent="0.2">
      <c r="A32" s="29"/>
      <c r="B32" s="29"/>
      <c r="C32" s="22"/>
      <c r="D32" s="22"/>
      <c r="E32" s="22"/>
      <c r="F32" s="48"/>
      <c r="G32" s="48"/>
      <c r="H32" s="23"/>
      <c r="I32" s="29"/>
      <c r="J32" s="29"/>
      <c r="K32" s="29"/>
      <c r="L32" s="31"/>
      <c r="M32" s="31"/>
      <c r="N32" s="51"/>
      <c r="O32" s="51"/>
      <c r="P32" s="22"/>
      <c r="Q32" s="22"/>
    </row>
    <row r="33" spans="1:19" s="20" customFormat="1" ht="21.6" customHeight="1" x14ac:dyDescent="0.2">
      <c r="A33" s="29"/>
      <c r="B33" s="29"/>
      <c r="C33" s="22"/>
      <c r="D33" s="22"/>
      <c r="E33" s="22"/>
      <c r="F33" s="48"/>
      <c r="G33" s="48"/>
      <c r="H33" s="23"/>
      <c r="I33" s="29"/>
      <c r="J33" s="29"/>
      <c r="K33" s="29"/>
      <c r="L33" s="31"/>
      <c r="M33" s="31"/>
      <c r="N33" s="51"/>
      <c r="O33" s="51"/>
      <c r="P33" s="22"/>
      <c r="Q33" s="22"/>
    </row>
    <row r="34" spans="1:19" s="20" customFormat="1" ht="21.6" customHeight="1" x14ac:dyDescent="0.2">
      <c r="A34" s="29"/>
      <c r="B34" s="29"/>
      <c r="C34" s="22"/>
      <c r="D34" s="22"/>
      <c r="E34" s="22"/>
      <c r="F34" s="48"/>
      <c r="G34" s="48"/>
      <c r="H34" s="23"/>
      <c r="I34" s="29"/>
      <c r="J34" s="29"/>
      <c r="K34" s="29"/>
      <c r="L34" s="31"/>
      <c r="M34" s="31"/>
      <c r="N34" s="51"/>
      <c r="O34" s="51"/>
      <c r="P34" s="22"/>
      <c r="Q34" s="22"/>
    </row>
    <row r="35" spans="1:19" s="20" customFormat="1" ht="21.6" customHeight="1" x14ac:dyDescent="0.2">
      <c r="A35" s="29"/>
      <c r="B35" s="29"/>
      <c r="C35" s="22"/>
      <c r="D35" s="22"/>
      <c r="E35" s="22"/>
      <c r="F35" s="48"/>
      <c r="G35" s="48"/>
      <c r="H35" s="23"/>
      <c r="I35" s="29"/>
      <c r="J35" s="29"/>
      <c r="K35" s="29"/>
      <c r="L35" s="31"/>
      <c r="M35" s="31"/>
      <c r="N35" s="51"/>
      <c r="O35" s="51"/>
      <c r="P35" s="22"/>
      <c r="Q35" s="22"/>
    </row>
    <row r="36" spans="1:19" ht="21.6" customHeight="1" x14ac:dyDescent="0.2">
      <c r="R36" s="34"/>
    </row>
    <row r="37" spans="1:19" ht="21.6" customHeight="1" x14ac:dyDescent="0.2">
      <c r="H37" s="33"/>
    </row>
    <row r="38" spans="1:19" ht="21.6" customHeight="1" x14ac:dyDescent="0.2"/>
    <row r="39" spans="1:19" ht="21.6" customHeight="1" x14ac:dyDescent="0.2"/>
    <row r="40" spans="1:19" ht="21.6" customHeight="1" x14ac:dyDescent="0.2"/>
    <row r="41" spans="1:19" ht="21.6" customHeight="1" x14ac:dyDescent="0.2"/>
    <row r="42" spans="1:19" ht="21.6" customHeight="1" x14ac:dyDescent="0.2"/>
    <row r="43" spans="1:19" ht="21.6" customHeight="1" x14ac:dyDescent="0.2"/>
    <row r="44" spans="1:19" ht="21.6" customHeight="1" x14ac:dyDescent="0.2"/>
    <row r="45" spans="1:19" s="29" customFormat="1" ht="21.6" customHeight="1" x14ac:dyDescent="0.2">
      <c r="C45" s="22"/>
      <c r="D45" s="22"/>
      <c r="E45" s="22"/>
      <c r="F45" s="48"/>
      <c r="G45" s="48"/>
      <c r="H45" s="22"/>
      <c r="L45" s="31"/>
      <c r="M45" s="31"/>
      <c r="N45" s="51"/>
      <c r="O45" s="51"/>
      <c r="P45" s="22"/>
      <c r="Q45" s="22"/>
      <c r="R45" s="22"/>
      <c r="S45" s="22"/>
    </row>
    <row r="46" spans="1:19" s="29" customFormat="1" ht="21.6" customHeight="1" x14ac:dyDescent="0.2">
      <c r="C46" s="22"/>
      <c r="D46" s="22"/>
      <c r="E46" s="22"/>
      <c r="F46" s="48"/>
      <c r="G46" s="48"/>
      <c r="H46" s="22"/>
      <c r="L46" s="31"/>
      <c r="M46" s="31"/>
      <c r="N46" s="51"/>
      <c r="O46" s="51"/>
      <c r="P46" s="22"/>
      <c r="Q46" s="22"/>
      <c r="R46" s="22"/>
      <c r="S46" s="22"/>
    </row>
    <row r="47" spans="1:19" s="29" customFormat="1" ht="21.6" customHeight="1" x14ac:dyDescent="0.2">
      <c r="C47" s="22"/>
      <c r="D47" s="22"/>
      <c r="E47" s="22"/>
      <c r="F47" s="48"/>
      <c r="G47" s="48"/>
      <c r="H47" s="22"/>
      <c r="L47" s="31"/>
      <c r="M47" s="31"/>
      <c r="N47" s="51"/>
      <c r="O47" s="51"/>
      <c r="P47" s="22"/>
      <c r="Q47" s="22"/>
      <c r="R47" s="22"/>
      <c r="S47" s="22"/>
    </row>
    <row r="48" spans="1:19" s="29" customFormat="1" ht="21.6" customHeight="1" x14ac:dyDescent="0.2">
      <c r="C48" s="22"/>
      <c r="D48" s="22"/>
      <c r="E48" s="22"/>
      <c r="F48" s="48"/>
      <c r="G48" s="48"/>
      <c r="H48" s="22"/>
      <c r="L48" s="31"/>
      <c r="M48" s="31"/>
      <c r="N48" s="51"/>
      <c r="O48" s="51"/>
      <c r="P48" s="22"/>
      <c r="Q48" s="22"/>
      <c r="R48" s="22"/>
      <c r="S48" s="22"/>
    </row>
    <row r="49" spans="3:19" s="29" customFormat="1" ht="21.6" customHeight="1" x14ac:dyDescent="0.2">
      <c r="C49" s="22"/>
      <c r="D49" s="22"/>
      <c r="E49" s="22"/>
      <c r="F49" s="48"/>
      <c r="G49" s="48"/>
      <c r="H49" s="22"/>
      <c r="L49" s="31"/>
      <c r="M49" s="31"/>
      <c r="N49" s="51"/>
      <c r="O49" s="51"/>
      <c r="P49" s="22"/>
      <c r="Q49" s="22"/>
      <c r="R49" s="22"/>
      <c r="S49" s="22"/>
    </row>
    <row r="50" spans="3:19" s="29" customFormat="1" ht="21.6" customHeight="1" x14ac:dyDescent="0.2">
      <c r="C50" s="22"/>
      <c r="D50" s="22"/>
      <c r="E50" s="22"/>
      <c r="F50" s="48"/>
      <c r="G50" s="48"/>
      <c r="H50" s="22"/>
      <c r="L50" s="31"/>
      <c r="M50" s="31"/>
      <c r="N50" s="51"/>
      <c r="O50" s="51"/>
      <c r="P50" s="22"/>
      <c r="Q50" s="22"/>
      <c r="R50" s="22"/>
      <c r="S50" s="22"/>
    </row>
    <row r="51" spans="3:19" s="29" customFormat="1" ht="21.6" customHeight="1" x14ac:dyDescent="0.2">
      <c r="C51" s="22"/>
      <c r="D51" s="22"/>
      <c r="E51" s="22"/>
      <c r="F51" s="48"/>
      <c r="G51" s="48"/>
      <c r="H51" s="22"/>
      <c r="L51" s="31"/>
      <c r="M51" s="31"/>
      <c r="N51" s="51"/>
      <c r="O51" s="51"/>
      <c r="P51" s="22"/>
      <c r="Q51" s="22"/>
      <c r="R51" s="22"/>
      <c r="S51" s="22"/>
    </row>
    <row r="52" spans="3:19" s="29" customFormat="1" ht="21.6" customHeight="1" x14ac:dyDescent="0.2">
      <c r="C52" s="22"/>
      <c r="D52" s="22"/>
      <c r="E52" s="22"/>
      <c r="F52" s="48"/>
      <c r="G52" s="48"/>
      <c r="H52" s="22"/>
      <c r="L52" s="31"/>
      <c r="M52" s="31"/>
      <c r="N52" s="51"/>
      <c r="O52" s="51"/>
      <c r="P52" s="22"/>
      <c r="Q52" s="22"/>
      <c r="R52" s="22"/>
      <c r="S52" s="22"/>
    </row>
    <row r="53" spans="3:19" s="29" customFormat="1" ht="21.6" customHeight="1" x14ac:dyDescent="0.2">
      <c r="C53" s="22"/>
      <c r="D53" s="22"/>
      <c r="E53" s="22"/>
      <c r="F53" s="48"/>
      <c r="G53" s="48"/>
      <c r="H53" s="22"/>
      <c r="L53" s="31"/>
      <c r="M53" s="31"/>
      <c r="N53" s="51"/>
      <c r="O53" s="51"/>
      <c r="P53" s="22"/>
      <c r="Q53" s="22"/>
      <c r="R53" s="22"/>
      <c r="S53" s="22"/>
    </row>
    <row r="54" spans="3:19" s="29" customFormat="1" ht="21.6" customHeight="1" x14ac:dyDescent="0.2">
      <c r="C54" s="22"/>
      <c r="D54" s="22"/>
      <c r="E54" s="22"/>
      <c r="F54" s="48"/>
      <c r="G54" s="48"/>
      <c r="H54" s="22"/>
      <c r="L54" s="31"/>
      <c r="M54" s="31"/>
      <c r="N54" s="51"/>
      <c r="O54" s="51"/>
      <c r="P54" s="22"/>
      <c r="Q54" s="22"/>
      <c r="R54" s="22"/>
      <c r="S54" s="22"/>
    </row>
    <row r="55" spans="3:19" s="29" customFormat="1" ht="21.6" customHeight="1" x14ac:dyDescent="0.2">
      <c r="C55" s="22"/>
      <c r="D55" s="22"/>
      <c r="E55" s="22"/>
      <c r="F55" s="48"/>
      <c r="G55" s="48"/>
      <c r="H55" s="22"/>
      <c r="L55" s="31"/>
      <c r="M55" s="31"/>
      <c r="N55" s="51"/>
      <c r="O55" s="51"/>
      <c r="P55" s="22"/>
      <c r="Q55" s="22"/>
      <c r="R55" s="22"/>
      <c r="S55" s="22"/>
    </row>
    <row r="56" spans="3:19" s="29" customFormat="1" ht="21.6" customHeight="1" x14ac:dyDescent="0.2">
      <c r="C56" s="22"/>
      <c r="D56" s="22"/>
      <c r="E56" s="22"/>
      <c r="F56" s="48"/>
      <c r="G56" s="48"/>
      <c r="H56" s="22"/>
      <c r="L56" s="31"/>
      <c r="M56" s="31"/>
      <c r="N56" s="51"/>
      <c r="O56" s="51"/>
      <c r="P56" s="22"/>
      <c r="Q56" s="22"/>
      <c r="R56" s="22"/>
      <c r="S56" s="22"/>
    </row>
    <row r="57" spans="3:19" s="29" customFormat="1" ht="21.6" customHeight="1" x14ac:dyDescent="0.2">
      <c r="C57" s="22"/>
      <c r="D57" s="22"/>
      <c r="E57" s="22"/>
      <c r="F57" s="48"/>
      <c r="G57" s="48"/>
      <c r="H57" s="22"/>
      <c r="L57" s="31"/>
      <c r="M57" s="31"/>
      <c r="N57" s="51"/>
      <c r="O57" s="51"/>
      <c r="P57" s="22"/>
      <c r="Q57" s="22"/>
      <c r="R57" s="22"/>
      <c r="S57" s="22"/>
    </row>
  </sheetData>
  <sortState ref="B8:G11">
    <sortCondition ref="G8:G11"/>
  </sortState>
  <mergeCells count="17">
    <mergeCell ref="A1:Q1"/>
    <mergeCell ref="A2:Q2"/>
    <mergeCell ref="A3:C3"/>
    <mergeCell ref="E3:F3"/>
    <mergeCell ref="I3:K3"/>
    <mergeCell ref="O3:Q3"/>
    <mergeCell ref="I6:Q6"/>
    <mergeCell ref="A4:C4"/>
    <mergeCell ref="E4:F4"/>
    <mergeCell ref="O5:Q5"/>
    <mergeCell ref="A6:A7"/>
    <mergeCell ref="B6:B7"/>
    <mergeCell ref="C6:C7"/>
    <mergeCell ref="D6:D7"/>
    <mergeCell ref="E6:E7"/>
    <mergeCell ref="F6:F7"/>
    <mergeCell ref="G6:G7"/>
  </mergeCells>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8"/>
  <sheetViews>
    <sheetView view="pageBreakPreview" zoomScale="80" zoomScaleNormal="100" zoomScaleSheetLayoutView="80" workbookViewId="0">
      <selection activeCell="P41" sqref="P41"/>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29" style="48" customWidth="1"/>
    <col min="7" max="7" width="11" style="48" customWidth="1"/>
    <col min="8" max="8" width="2.140625" style="22" customWidth="1"/>
    <col min="9" max="9" width="7.5703125" style="29" customWidth="1"/>
    <col min="10" max="10" width="7.5703125" style="29" hidden="1" customWidth="1"/>
    <col min="11" max="11" width="7.140625" style="29" customWidth="1"/>
    <col min="12" max="12" width="13.140625" style="31" customWidth="1"/>
    <col min="13" max="13" width="10"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296"/>
      <c r="E3" s="387" t="s">
        <v>414</v>
      </c>
      <c r="F3" s="387"/>
      <c r="G3" s="248"/>
      <c r="H3" s="11"/>
      <c r="I3" s="389"/>
      <c r="J3" s="389"/>
      <c r="K3" s="389"/>
      <c r="L3" s="12"/>
      <c r="M3" s="12"/>
      <c r="N3" s="248"/>
      <c r="O3" s="382"/>
      <c r="P3" s="382"/>
      <c r="Q3" s="382"/>
    </row>
    <row r="4" spans="1:19" s="13" customFormat="1" ht="17.25" customHeight="1" x14ac:dyDescent="0.2">
      <c r="A4" s="388" t="s">
        <v>117</v>
      </c>
      <c r="B4" s="388"/>
      <c r="C4" s="388"/>
      <c r="D4" s="297"/>
      <c r="E4" s="386" t="s">
        <v>364</v>
      </c>
      <c r="F4" s="386"/>
      <c r="G4" s="35"/>
      <c r="H4" s="35"/>
      <c r="I4" s="35"/>
      <c r="J4" s="35"/>
      <c r="K4" s="35"/>
      <c r="L4" s="36"/>
      <c r="M4" s="36"/>
      <c r="N4" s="78" t="s">
        <v>5</v>
      </c>
      <c r="O4" s="262">
        <v>42831</v>
      </c>
      <c r="P4" s="206">
        <v>0.52777777777777779</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43.15"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43.15"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43.15" customHeight="1" x14ac:dyDescent="0.2">
      <c r="A8" s="68">
        <v>1</v>
      </c>
      <c r="B8" s="68">
        <v>142</v>
      </c>
      <c r="C8" s="121">
        <v>32676</v>
      </c>
      <c r="D8" s="121" t="s">
        <v>315</v>
      </c>
      <c r="E8" s="184" t="s">
        <v>369</v>
      </c>
      <c r="F8" s="185" t="s">
        <v>659</v>
      </c>
      <c r="G8" s="191">
        <v>191644</v>
      </c>
      <c r="H8" s="23"/>
      <c r="I8" s="24">
        <v>1</v>
      </c>
      <c r="J8" s="25" t="s">
        <v>420</v>
      </c>
      <c r="K8" s="26">
        <f>IF(ISERROR(VLOOKUP(J8,'KAYIT LİSTESİ'!$B$4:$H$1047,2,0)),"",(VLOOKUP(J8,'KAYIT LİSTESİ'!$B$4:$H$1047,2,0)))</f>
        <v>183</v>
      </c>
      <c r="L8" s="27">
        <f>IF(ISERROR(VLOOKUP(J8,'KAYIT LİSTESİ'!$B$4:$H$1047,4,0)),"",(VLOOKUP(J8,'KAYIT LİSTESİ'!$B$4:$H$1047,4,0)))</f>
        <v>35885</v>
      </c>
      <c r="M8" s="247" t="str">
        <f>IF(ISERROR(VLOOKUP(J8,'KAYIT LİSTESİ'!$B$4:$N$10047,13,0)),"",(VLOOKUP(J8,'KAYIT LİSTESİ'!$B$4:$N$10047,13,0)))</f>
        <v>B2</v>
      </c>
      <c r="N8" s="45" t="str">
        <f>IF(ISERROR(VLOOKUP(J8,'KAYIT LİSTESİ'!$B$4:$H$1047,5,0)),"",(VLOOKUP(J8,'KAYIT LİSTESİ'!$B$4:$H$1047,5,0)))</f>
        <v>SEFER ÇETİN</v>
      </c>
      <c r="O8" s="45" t="str">
        <f>IF(ISERROR(VLOOKUP(J8,'KAYIT LİSTESİ'!$B$4:$H$1047,6,0)),"",(VLOOKUP(J8,'KAYIT LİSTESİ'!$B$4:$H$1047,6,0)))</f>
        <v>TRABZON</v>
      </c>
      <c r="P8" s="191">
        <v>205734</v>
      </c>
      <c r="Q8" s="26"/>
    </row>
    <row r="9" spans="1:19" s="20" customFormat="1" ht="43.15" customHeight="1" x14ac:dyDescent="0.2">
      <c r="A9" s="68">
        <v>2</v>
      </c>
      <c r="B9" s="68">
        <v>183</v>
      </c>
      <c r="C9" s="121">
        <v>35885</v>
      </c>
      <c r="D9" s="121" t="s">
        <v>315</v>
      </c>
      <c r="E9" s="184" t="s">
        <v>658</v>
      </c>
      <c r="F9" s="185" t="s">
        <v>551</v>
      </c>
      <c r="G9" s="191">
        <v>205734</v>
      </c>
      <c r="H9" s="23"/>
      <c r="I9" s="24">
        <v>2</v>
      </c>
      <c r="J9" s="25" t="s">
        <v>421</v>
      </c>
      <c r="K9" s="26">
        <f>IF(ISERROR(VLOOKUP(J9,'KAYIT LİSTESİ'!$B$4:$H$1047,2,0)),"",(VLOOKUP(J9,'KAYIT LİSTESİ'!$B$4:$H$1047,2,0)))</f>
        <v>165</v>
      </c>
      <c r="L9" s="27">
        <f>IF(ISERROR(VLOOKUP(J9,'KAYIT LİSTESİ'!$B$4:$H$1047,4,0)),"",(VLOOKUP(J9,'KAYIT LİSTESİ'!$B$4:$H$1047,4,0)))</f>
        <v>30442</v>
      </c>
      <c r="M9" s="247" t="str">
        <f>IF(ISERROR(VLOOKUP(J9,'KAYIT LİSTESİ'!$B$4:$N$10047,13,0)),"",(VLOOKUP(J9,'KAYIT LİSTESİ'!$B$4:$N$10047,13,0)))</f>
        <v>B2</v>
      </c>
      <c r="N9" s="45" t="str">
        <f>IF(ISERROR(VLOOKUP(J9,'KAYIT LİSTESİ'!$B$4:$H$1047,5,0)),"",(VLOOKUP(J9,'KAYIT LİSTESİ'!$B$4:$H$1047,5,0)))</f>
        <v>SEDAR KOÇ</v>
      </c>
      <c r="O9" s="45" t="str">
        <f>IF(ISERROR(VLOOKUP(J9,'KAYIT LİSTESİ'!$B$4:$H$1047,6,0)),"",(VLOOKUP(J9,'KAYIT LİSTESİ'!$B$4:$H$1047,6,0)))</f>
        <v>SAMSUN-SAMSUN 1919 GÖR.ENG.GENÇLİK VE SPOR KUL</v>
      </c>
      <c r="P9" s="191">
        <v>253114</v>
      </c>
      <c r="Q9" s="26"/>
    </row>
    <row r="10" spans="1:19" s="20" customFormat="1" ht="43.15" customHeight="1" x14ac:dyDescent="0.2">
      <c r="A10" s="68">
        <v>3</v>
      </c>
      <c r="B10" s="68">
        <v>165</v>
      </c>
      <c r="C10" s="121">
        <v>30442</v>
      </c>
      <c r="D10" s="121" t="s">
        <v>315</v>
      </c>
      <c r="E10" s="184" t="s">
        <v>759</v>
      </c>
      <c r="F10" s="185" t="s">
        <v>605</v>
      </c>
      <c r="G10" s="191">
        <v>253114</v>
      </c>
      <c r="H10" s="23"/>
      <c r="I10" s="24">
        <v>3</v>
      </c>
      <c r="J10" s="25" t="s">
        <v>422</v>
      </c>
      <c r="K10" s="26">
        <f>IF(ISERROR(VLOOKUP(J10,'KAYIT LİSTESİ'!$B$4:$H$1047,2,0)),"",(VLOOKUP(J10,'KAYIT LİSTESİ'!$B$4:$H$1047,2,0)))</f>
        <v>142</v>
      </c>
      <c r="L10" s="27">
        <f>IF(ISERROR(VLOOKUP(J10,'KAYIT LİSTESİ'!$B$4:$H$1047,4,0)),"",(VLOOKUP(J10,'KAYIT LİSTESİ'!$B$4:$H$1047,4,0)))</f>
        <v>32676</v>
      </c>
      <c r="M10" s="247" t="str">
        <f>IF(ISERROR(VLOOKUP(J10,'KAYIT LİSTESİ'!$B$4:$N$10047,13,0)),"",(VLOOKUP(J10,'KAYIT LİSTESİ'!$B$4:$N$10047,13,0)))</f>
        <v>B2</v>
      </c>
      <c r="N10" s="45" t="str">
        <f>IF(ISERROR(VLOOKUP(J10,'KAYIT LİSTESİ'!$B$4:$H$1047,5,0)),"",(VLOOKUP(J10,'KAYIT LİSTESİ'!$B$4:$H$1047,5,0)))</f>
        <v>HÜSEYİN KORKMAZ</v>
      </c>
      <c r="O10" s="45" t="str">
        <f>IF(ISERROR(VLOOKUP(J10,'KAYIT LİSTESİ'!$B$4:$H$1047,6,0)),"",(VLOOKUP(J10,'KAYIT LİSTESİ'!$B$4:$H$1047,6,0)))</f>
        <v>KONYA-KONYA GÖRME ENGELLİLER SPOR KULÜBÜ</v>
      </c>
      <c r="P10" s="191">
        <v>191644</v>
      </c>
      <c r="Q10" s="26"/>
    </row>
    <row r="11" spans="1:19" s="20" customFormat="1" ht="43.15" customHeight="1" x14ac:dyDescent="0.2">
      <c r="A11" s="68"/>
      <c r="B11" s="68"/>
      <c r="C11" s="121"/>
      <c r="D11" s="121"/>
      <c r="E11" s="184"/>
      <c r="F11" s="185"/>
      <c r="G11" s="191"/>
      <c r="H11" s="23"/>
      <c r="I11" s="24">
        <v>4</v>
      </c>
      <c r="J11" s="25" t="s">
        <v>423</v>
      </c>
      <c r="K11" s="26">
        <f>IF(ISERROR(VLOOKUP(J11,'KAYIT LİSTESİ'!$B$4:$H$1047,2,0)),"",(VLOOKUP(J11,'KAYIT LİSTESİ'!$B$4:$H$1047,2,0)))</f>
        <v>4</v>
      </c>
      <c r="L11" s="27">
        <f>IF(ISERROR(VLOOKUP(J11,'KAYIT LİSTESİ'!$B$4:$H$1047,4,0)),"",(VLOOKUP(J11,'KAYIT LİSTESİ'!$B$4:$H$1047,4,0)))</f>
        <v>35371</v>
      </c>
      <c r="M11" s="247" t="str">
        <f>IF(ISERROR(VLOOKUP(J11,'KAYIT LİSTESİ'!$B$4:$N$10047,13,0)),"",(VLOOKUP(J11,'KAYIT LİSTESİ'!$B$4:$N$10047,13,0)))</f>
        <v>B3</v>
      </c>
      <c r="N11" s="45" t="str">
        <f>IF(ISERROR(VLOOKUP(J11,'KAYIT LİSTESİ'!$B$4:$H$1047,5,0)),"",(VLOOKUP(J11,'KAYIT LİSTESİ'!$B$4:$H$1047,5,0)))</f>
        <v>MUSA SELLİ</v>
      </c>
      <c r="O11" s="45" t="str">
        <f>IF(ISERROR(VLOOKUP(J11,'KAYIT LİSTESİ'!$B$4:$H$1047,6,0)),"",(VLOOKUP(J11,'KAYIT LİSTESİ'!$B$4:$H$1047,6,0)))</f>
        <v>ADANA-ADANA GÖR.EN.SPOR KUL.DER</v>
      </c>
      <c r="P11" s="191" t="s">
        <v>869</v>
      </c>
      <c r="Q11" s="26"/>
    </row>
    <row r="12" spans="1:19" s="20" customFormat="1" ht="43.15" customHeight="1" x14ac:dyDescent="0.2">
      <c r="A12" s="68"/>
      <c r="B12" s="68"/>
      <c r="C12" s="121"/>
      <c r="D12" s="121"/>
      <c r="E12" s="184"/>
      <c r="F12" s="185"/>
      <c r="G12" s="191"/>
      <c r="H12" s="23"/>
      <c r="I12" s="24">
        <v>5</v>
      </c>
      <c r="J12" s="25" t="s">
        <v>424</v>
      </c>
      <c r="K12" s="26">
        <f>IF(ISERROR(VLOOKUP(J12,'KAYIT LİSTESİ'!$B$4:$H$1047,2,0)),"",(VLOOKUP(J12,'KAYIT LİSTESİ'!$B$4:$H$1047,2,0)))</f>
        <v>59</v>
      </c>
      <c r="L12" s="27">
        <f>IF(ISERROR(VLOOKUP(J12,'KAYIT LİSTESİ'!$B$4:$H$1047,4,0)),"",(VLOOKUP(J12,'KAYIT LİSTESİ'!$B$4:$H$1047,4,0)))</f>
        <v>34473</v>
      </c>
      <c r="M12" s="247" t="str">
        <f>IF(ISERROR(VLOOKUP(J12,'KAYIT LİSTESİ'!$B$4:$N$10047,13,0)),"",(VLOOKUP(J12,'KAYIT LİSTESİ'!$B$4:$N$10047,13,0)))</f>
        <v>B3</v>
      </c>
      <c r="N12" s="45" t="str">
        <f>IF(ISERROR(VLOOKUP(J12,'KAYIT LİSTESİ'!$B$4:$H$1047,5,0)),"",(VLOOKUP(J12,'KAYIT LİSTESİ'!$B$4:$H$1047,5,0)))</f>
        <v>BAYRAM SEVİNÇ</v>
      </c>
      <c r="O12" s="45" t="str">
        <f>IF(ISERROR(VLOOKUP(J12,'KAYIT LİSTESİ'!$B$4:$H$1047,6,0)),"",(VLOOKUP(J12,'KAYIT LİSTESİ'!$B$4:$H$1047,6,0)))</f>
        <v>BURSA-GENÇ OSMANGAZİ GÖRME ENGELLİLER SPOR KULÜBÜ</v>
      </c>
      <c r="P12" s="191">
        <v>185114</v>
      </c>
      <c r="Q12" s="26"/>
    </row>
    <row r="13" spans="1:19" s="20" customFormat="1" ht="43.15" customHeight="1" x14ac:dyDescent="0.2">
      <c r="A13" s="68"/>
      <c r="B13" s="68"/>
      <c r="C13" s="121"/>
      <c r="D13" s="121"/>
      <c r="E13" s="184"/>
      <c r="F13" s="185"/>
      <c r="G13" s="191"/>
      <c r="H13" s="23"/>
      <c r="I13" s="24">
        <v>5</v>
      </c>
      <c r="J13" s="25" t="s">
        <v>425</v>
      </c>
      <c r="K13" s="26">
        <f>IF(ISERROR(VLOOKUP(J13,'KAYIT LİSTESİ'!$B$4:$H$1047,2,0)),"",(VLOOKUP(J13,'KAYIT LİSTESİ'!$B$4:$H$1047,2,0)))</f>
        <v>100</v>
      </c>
      <c r="L13" s="27">
        <f>IF(ISERROR(VLOOKUP(J13,'KAYIT LİSTESİ'!$B$4:$H$1047,4,0)),"",(VLOOKUP(J13,'KAYIT LİSTESİ'!$B$4:$H$1047,4,0)))</f>
        <v>31659</v>
      </c>
      <c r="M13" s="27" t="str">
        <f>IF(ISERROR(VLOOKUP(J13,'KAYIT LİSTESİ'!$B$4:$N$10047,13,0)),"",(VLOOKUP(J13,'KAYIT LİSTESİ'!$B$4:$N$10047,13,0)))</f>
        <v>B3</v>
      </c>
      <c r="N13" s="45" t="str">
        <f>IF(ISERROR(VLOOKUP(J13,'KAYIT LİSTESİ'!$B$4:$H$1047,5,0)),"",(VLOOKUP(J13,'KAYIT LİSTESİ'!$B$4:$H$1047,5,0)))</f>
        <v>SİNAN AKTAŞ</v>
      </c>
      <c r="O13" s="45" t="str">
        <f>IF(ISERROR(VLOOKUP(J13,'KAYIT LİSTESİ'!$B$4:$H$1047,6,0)),"",(VLOOKUP(J13,'KAYIT LİSTESİ'!$B$4:$H$1047,6,0)))</f>
        <v>DİYARBAKIR-DİYARBAKIR GÖR.SPOR KULUBÜ</v>
      </c>
      <c r="P13" s="293" t="s">
        <v>869</v>
      </c>
      <c r="Q13" s="26"/>
    </row>
    <row r="14" spans="1:19" s="20" customFormat="1" ht="43.15" customHeight="1" x14ac:dyDescent="0.2">
      <c r="A14" s="68"/>
      <c r="B14" s="68"/>
      <c r="C14" s="121"/>
      <c r="D14" s="121"/>
      <c r="E14" s="184"/>
      <c r="F14" s="185"/>
      <c r="G14" s="122"/>
      <c r="H14" s="23"/>
      <c r="I14" s="24">
        <v>6</v>
      </c>
      <c r="J14" s="25" t="s">
        <v>426</v>
      </c>
      <c r="K14" s="26">
        <f>IF(ISERROR(VLOOKUP(J14,'KAYIT LİSTESİ'!$B$4:$H$1047,2,0)),"",(VLOOKUP(J14,'KAYIT LİSTESİ'!$B$4:$H$1047,2,0)))</f>
        <v>169</v>
      </c>
      <c r="L14" s="27">
        <f>IF(ISERROR(VLOOKUP(J14,'KAYIT LİSTESİ'!$B$4:$H$1047,4,0)),"",(VLOOKUP(J14,'KAYIT LİSTESİ'!$B$4:$H$1047,4,0)))</f>
        <v>32581</v>
      </c>
      <c r="M14" s="27" t="str">
        <f>IF(ISERROR(VLOOKUP(J14,'KAYIT LİSTESİ'!$B$4:$N$10047,13,0)),"",(VLOOKUP(J14,'KAYIT LİSTESİ'!$B$4:$N$10047,13,0)))</f>
        <v>B3</v>
      </c>
      <c r="N14" s="45" t="str">
        <f>IF(ISERROR(VLOOKUP(J14,'KAYIT LİSTESİ'!$B$4:$H$1047,5,0)),"",(VLOOKUP(J14,'KAYIT LİSTESİ'!$B$4:$H$1047,5,0)))</f>
        <v>ABDULSAMET DALAK</v>
      </c>
      <c r="O14" s="45" t="str">
        <f>IF(ISERROR(VLOOKUP(J14,'KAYIT LİSTESİ'!$B$4:$H$1047,6,0)),"",(VLOOKUP(J14,'KAYIT LİSTESİ'!$B$4:$H$1047,6,0)))</f>
        <v>SİVAS-İBRAHİM GENEŞ GÖRME ENGELİLER SPOR KULÜBÜ</v>
      </c>
      <c r="P14" s="293" t="s">
        <v>869</v>
      </c>
      <c r="Q14" s="26"/>
    </row>
    <row r="15" spans="1:19" s="20" customFormat="1" ht="43.15" customHeight="1" x14ac:dyDescent="0.2">
      <c r="A15" s="68"/>
      <c r="B15" s="68"/>
      <c r="C15" s="121"/>
      <c r="D15" s="121"/>
      <c r="E15" s="184"/>
      <c r="F15" s="185"/>
      <c r="G15" s="122"/>
      <c r="H15" s="23"/>
      <c r="I15" s="24">
        <v>7</v>
      </c>
      <c r="J15" s="25" t="s">
        <v>427</v>
      </c>
      <c r="K15" s="26">
        <f>IF(ISERROR(VLOOKUP(J15,'KAYIT LİSTESİ'!$B$4:$H$1047,2,0)),"",(VLOOKUP(J15,'KAYIT LİSTESİ'!$B$4:$H$1047,2,0)))</f>
        <v>46</v>
      </c>
      <c r="L15" s="27">
        <f>IF(ISERROR(VLOOKUP(J15,'KAYIT LİSTESİ'!$B$4:$H$1047,4,0)),"",(VLOOKUP(J15,'KAYIT LİSTESİ'!$B$4:$H$1047,4,0)))</f>
        <v>34926</v>
      </c>
      <c r="M15" s="27" t="str">
        <f>IF(ISERROR(VLOOKUP(J15,'KAYIT LİSTESİ'!$B$4:$N$10047,13,0)),"",(VLOOKUP(J15,'KAYIT LİSTESİ'!$B$4:$N$10047,13,0)))</f>
        <v>B3</v>
      </c>
      <c r="N15" s="45" t="str">
        <f>IF(ISERROR(VLOOKUP(J15,'KAYIT LİSTESİ'!$B$4:$H$1047,5,0)),"",(VLOOKUP(J15,'KAYIT LİSTESİ'!$B$4:$H$1047,5,0)))</f>
        <v>HURŞİT DİKMEN</v>
      </c>
      <c r="O15" s="45" t="str">
        <f>IF(ISERROR(VLOOKUP(J15,'KAYIT LİSTESİ'!$B$4:$H$1047,6,0)),"",(VLOOKUP(J15,'KAYIT LİSTESİ'!$B$4:$H$1047,6,0)))</f>
        <v>ANTALYA-ANTALYA GÖRME ENG. SPOR KULUBÜ</v>
      </c>
      <c r="P15" s="191">
        <v>344414</v>
      </c>
      <c r="Q15" s="26"/>
    </row>
    <row r="16" spans="1:19" s="20" customFormat="1" ht="43.15" customHeight="1" x14ac:dyDescent="0.2">
      <c r="A16" s="68"/>
      <c r="B16" s="68"/>
      <c r="C16" s="121"/>
      <c r="D16" s="121"/>
      <c r="E16" s="184"/>
      <c r="F16" s="185"/>
      <c r="G16" s="122"/>
      <c r="H16" s="23"/>
      <c r="I16" s="24">
        <v>8</v>
      </c>
      <c r="J16" s="25" t="s">
        <v>433</v>
      </c>
      <c r="K16" s="26" t="str">
        <f>IF(ISERROR(VLOOKUP(J16,'KAYIT LİSTESİ'!$B$4:$H$1047,2,0)),"",(VLOOKUP(J16,'KAYIT LİSTESİ'!$B$4:$H$1047,2,0)))</f>
        <v/>
      </c>
      <c r="L16" s="27" t="str">
        <f>IF(ISERROR(VLOOKUP(J16,'KAYIT LİSTESİ'!$B$4:$H$1047,4,0)),"",(VLOOKUP(J16,'KAYIT LİSTESİ'!$B$4:$H$1047,4,0)))</f>
        <v/>
      </c>
      <c r="M16" s="27" t="str">
        <f>IF(ISERROR(VLOOKUP(J16,'KAYIT LİSTESİ'!$B$4:$N$10047,13,0)),"",(VLOOKUP(J16,'KAYIT LİSTESİ'!$B$4:$N$10047,13,0)))</f>
        <v/>
      </c>
      <c r="N16" s="45" t="str">
        <f>IF(ISERROR(VLOOKUP(J16,'KAYIT LİSTESİ'!$B$4:$H$1047,5,0)),"",(VLOOKUP(J16,'KAYIT LİSTESİ'!$B$4:$H$1047,5,0)))</f>
        <v/>
      </c>
      <c r="O16" s="45" t="str">
        <f>IF(ISERROR(VLOOKUP(J16,'KAYIT LİSTESİ'!$B$4:$H$1047,6,0)),"",(VLOOKUP(J16,'KAYIT LİSTESİ'!$B$4:$H$1047,6,0)))</f>
        <v/>
      </c>
      <c r="P16" s="28"/>
      <c r="Q16" s="26"/>
    </row>
    <row r="17" spans="1:19" s="20" customFormat="1" ht="43.15" customHeight="1" x14ac:dyDescent="0.2">
      <c r="A17" s="392" t="s">
        <v>12</v>
      </c>
      <c r="B17" s="393" t="s">
        <v>112</v>
      </c>
      <c r="C17" s="395" t="s">
        <v>124</v>
      </c>
      <c r="D17" s="396" t="s">
        <v>327</v>
      </c>
      <c r="E17" s="398" t="s">
        <v>14</v>
      </c>
      <c r="F17" s="398" t="s">
        <v>45</v>
      </c>
      <c r="G17" s="398" t="s">
        <v>15</v>
      </c>
      <c r="I17" s="399" t="s">
        <v>17</v>
      </c>
      <c r="J17" s="400"/>
      <c r="K17" s="400"/>
      <c r="L17" s="400"/>
      <c r="M17" s="400"/>
      <c r="N17" s="400"/>
      <c r="O17" s="400"/>
      <c r="P17" s="400"/>
      <c r="Q17" s="401"/>
      <c r="S17"/>
    </row>
    <row r="18" spans="1:19" ht="43.15" customHeight="1" x14ac:dyDescent="0.2">
      <c r="A18" s="392"/>
      <c r="B18" s="394"/>
      <c r="C18" s="395"/>
      <c r="D18" s="397"/>
      <c r="E18" s="398"/>
      <c r="F18" s="398"/>
      <c r="G18" s="398"/>
      <c r="H18" s="21"/>
      <c r="I18" s="44" t="s">
        <v>212</v>
      </c>
      <c r="J18" s="41" t="s">
        <v>113</v>
      </c>
      <c r="K18" s="41" t="s">
        <v>112</v>
      </c>
      <c r="L18" s="42" t="s">
        <v>13</v>
      </c>
      <c r="M18" s="42" t="s">
        <v>327</v>
      </c>
      <c r="N18" s="43" t="s">
        <v>14</v>
      </c>
      <c r="O18" s="43" t="s">
        <v>45</v>
      </c>
      <c r="P18" s="41" t="s">
        <v>15</v>
      </c>
      <c r="Q18" s="41" t="s">
        <v>27</v>
      </c>
    </row>
    <row r="19" spans="1:19" s="20" customFormat="1" ht="43.15" customHeight="1" x14ac:dyDescent="0.2">
      <c r="A19" s="68">
        <v>1</v>
      </c>
      <c r="B19" s="68">
        <v>59</v>
      </c>
      <c r="C19" s="121">
        <v>34473</v>
      </c>
      <c r="D19" s="121" t="s">
        <v>316</v>
      </c>
      <c r="E19" s="184" t="s">
        <v>663</v>
      </c>
      <c r="F19" s="185" t="s">
        <v>664</v>
      </c>
      <c r="G19" s="191">
        <v>185114</v>
      </c>
      <c r="H19" s="23"/>
      <c r="I19" s="24">
        <v>1</v>
      </c>
      <c r="J19" s="25" t="s">
        <v>420</v>
      </c>
      <c r="K19" s="26"/>
      <c r="L19" s="27"/>
      <c r="M19" s="247"/>
      <c r="N19" s="45"/>
      <c r="O19" s="45"/>
      <c r="P19" s="191"/>
      <c r="Q19" s="26"/>
    </row>
    <row r="20" spans="1:19" s="20" customFormat="1" ht="43.15" customHeight="1" x14ac:dyDescent="0.2">
      <c r="A20" s="68">
        <v>2</v>
      </c>
      <c r="B20" s="68">
        <v>46</v>
      </c>
      <c r="C20" s="121">
        <v>34926</v>
      </c>
      <c r="D20" s="121" t="s">
        <v>316</v>
      </c>
      <c r="E20" s="184" t="s">
        <v>668</v>
      </c>
      <c r="F20" s="185" t="s">
        <v>589</v>
      </c>
      <c r="G20" s="191">
        <v>344414</v>
      </c>
      <c r="H20" s="23"/>
      <c r="I20" s="24">
        <v>2</v>
      </c>
      <c r="J20" s="25" t="s">
        <v>421</v>
      </c>
      <c r="K20" s="26"/>
      <c r="L20" s="27"/>
      <c r="M20" s="247"/>
      <c r="N20" s="45"/>
      <c r="O20" s="45"/>
      <c r="P20" s="191"/>
      <c r="Q20" s="26"/>
    </row>
    <row r="21" spans="1:19" s="20" customFormat="1" ht="43.15" customHeight="1" x14ac:dyDescent="0.2">
      <c r="A21" s="68" t="s">
        <v>870</v>
      </c>
      <c r="B21" s="68">
        <v>4</v>
      </c>
      <c r="C21" s="121">
        <v>35371</v>
      </c>
      <c r="D21" s="121" t="s">
        <v>316</v>
      </c>
      <c r="E21" s="184" t="s">
        <v>662</v>
      </c>
      <c r="F21" s="185" t="s">
        <v>587</v>
      </c>
      <c r="G21" s="191" t="s">
        <v>869</v>
      </c>
      <c r="H21" s="23"/>
      <c r="I21" s="24">
        <v>3</v>
      </c>
      <c r="J21" s="25" t="s">
        <v>422</v>
      </c>
      <c r="K21" s="26"/>
      <c r="L21" s="27"/>
      <c r="M21" s="247"/>
      <c r="N21" s="45"/>
      <c r="O21" s="45"/>
      <c r="P21" s="191"/>
      <c r="Q21" s="26"/>
    </row>
    <row r="22" spans="1:19" s="20" customFormat="1" ht="43.15" customHeight="1" x14ac:dyDescent="0.2">
      <c r="A22" s="68" t="s">
        <v>870</v>
      </c>
      <c r="B22" s="68">
        <v>100</v>
      </c>
      <c r="C22" s="121">
        <v>31659</v>
      </c>
      <c r="D22" s="121" t="s">
        <v>316</v>
      </c>
      <c r="E22" s="184" t="s">
        <v>595</v>
      </c>
      <c r="F22" s="185" t="s">
        <v>535</v>
      </c>
      <c r="G22" s="191" t="s">
        <v>869</v>
      </c>
      <c r="H22" s="23"/>
      <c r="I22" s="24">
        <v>4</v>
      </c>
      <c r="J22" s="25" t="s">
        <v>423</v>
      </c>
      <c r="K22" s="26"/>
      <c r="L22" s="27"/>
      <c r="M22" s="247"/>
      <c r="N22" s="45"/>
      <c r="O22" s="45"/>
      <c r="P22" s="191"/>
      <c r="Q22" s="26"/>
    </row>
    <row r="23" spans="1:19" s="20" customFormat="1" ht="43.15" customHeight="1" x14ac:dyDescent="0.2">
      <c r="A23" s="68" t="s">
        <v>870</v>
      </c>
      <c r="B23" s="68">
        <v>169</v>
      </c>
      <c r="C23" s="121">
        <v>32581</v>
      </c>
      <c r="D23" s="121" t="s">
        <v>316</v>
      </c>
      <c r="E23" s="184" t="s">
        <v>377</v>
      </c>
      <c r="F23" s="185" t="s">
        <v>665</v>
      </c>
      <c r="G23" s="191" t="s">
        <v>869</v>
      </c>
      <c r="H23" s="23"/>
      <c r="I23" s="24">
        <v>5</v>
      </c>
      <c r="J23" s="25" t="s">
        <v>424</v>
      </c>
      <c r="K23" s="26"/>
      <c r="L23" s="27"/>
      <c r="M23" s="247"/>
      <c r="N23" s="45"/>
      <c r="O23" s="45"/>
      <c r="P23" s="191"/>
      <c r="Q23" s="26"/>
    </row>
    <row r="24" spans="1:19" s="20" customFormat="1" ht="43.15" customHeight="1" x14ac:dyDescent="0.2">
      <c r="A24" s="68"/>
      <c r="B24" s="68"/>
      <c r="C24" s="121"/>
      <c r="D24" s="121"/>
      <c r="E24" s="184"/>
      <c r="F24" s="185"/>
      <c r="G24" s="191"/>
      <c r="H24" s="23"/>
      <c r="I24" s="24">
        <v>5</v>
      </c>
      <c r="J24" s="25" t="s">
        <v>425</v>
      </c>
      <c r="K24" s="26"/>
      <c r="L24" s="27"/>
      <c r="M24" s="27"/>
      <c r="N24" s="45"/>
      <c r="O24" s="45"/>
      <c r="P24" s="293"/>
      <c r="Q24" s="26"/>
    </row>
    <row r="25" spans="1:19" s="20" customFormat="1" ht="43.15" customHeight="1" x14ac:dyDescent="0.2">
      <c r="A25" s="68"/>
      <c r="B25" s="68"/>
      <c r="C25" s="121"/>
      <c r="D25" s="121"/>
      <c r="E25" s="184"/>
      <c r="F25" s="185"/>
      <c r="G25" s="122"/>
      <c r="H25" s="23"/>
      <c r="I25" s="24">
        <v>6</v>
      </c>
      <c r="J25" s="25" t="s">
        <v>426</v>
      </c>
      <c r="K25" s="26"/>
      <c r="L25" s="27"/>
      <c r="M25" s="27"/>
      <c r="N25" s="45"/>
      <c r="O25" s="45"/>
      <c r="P25" s="293"/>
      <c r="Q25" s="26"/>
    </row>
    <row r="26" spans="1:19" s="20" customFormat="1" ht="43.15" customHeight="1" x14ac:dyDescent="0.2">
      <c r="A26" s="68"/>
      <c r="B26" s="68"/>
      <c r="C26" s="121"/>
      <c r="D26" s="121"/>
      <c r="E26" s="184"/>
      <c r="F26" s="185"/>
      <c r="G26" s="122"/>
      <c r="H26" s="23"/>
      <c r="I26" s="24">
        <v>7</v>
      </c>
      <c r="J26" s="25" t="s">
        <v>427</v>
      </c>
      <c r="K26" s="26"/>
      <c r="L26" s="27"/>
      <c r="M26" s="27"/>
      <c r="N26" s="45"/>
      <c r="O26" s="45"/>
      <c r="P26" s="191"/>
      <c r="Q26" s="26"/>
    </row>
    <row r="27" spans="1:19" s="20" customFormat="1" ht="43.15" customHeight="1" x14ac:dyDescent="0.2">
      <c r="A27" s="68"/>
      <c r="B27" s="68"/>
      <c r="C27" s="121"/>
      <c r="D27" s="121"/>
      <c r="E27" s="184"/>
      <c r="F27" s="185"/>
      <c r="G27" s="122"/>
      <c r="H27" s="23"/>
      <c r="I27" s="24">
        <v>8</v>
      </c>
      <c r="J27" s="25" t="s">
        <v>433</v>
      </c>
      <c r="K27" s="26" t="str">
        <f>IF(ISERROR(VLOOKUP(J27,'KAYIT LİSTESİ'!$B$4:$H$1047,2,0)),"",(VLOOKUP(J27,'KAYIT LİSTESİ'!$B$4:$H$1047,2,0)))</f>
        <v/>
      </c>
      <c r="L27" s="27" t="str">
        <f>IF(ISERROR(VLOOKUP(J27,'KAYIT LİSTESİ'!$B$4:$H$1047,4,0)),"",(VLOOKUP(J27,'KAYIT LİSTESİ'!$B$4:$H$1047,4,0)))</f>
        <v/>
      </c>
      <c r="M27" s="27" t="str">
        <f>IF(ISERROR(VLOOKUP(J27,'KAYIT LİSTESİ'!$B$4:$N$10047,13,0)),"",(VLOOKUP(J27,'KAYIT LİSTESİ'!$B$4:$N$10047,13,0)))</f>
        <v/>
      </c>
      <c r="N27" s="45" t="str">
        <f>IF(ISERROR(VLOOKUP(J27,'KAYIT LİSTESİ'!$B$4:$H$1047,5,0)),"",(VLOOKUP(J27,'KAYIT LİSTESİ'!$B$4:$H$1047,5,0)))</f>
        <v/>
      </c>
      <c r="O27" s="45" t="str">
        <f>IF(ISERROR(VLOOKUP(J27,'KAYIT LİSTESİ'!$B$4:$H$1047,6,0)),"",(VLOOKUP(J27,'KAYIT LİSTESİ'!$B$4:$H$1047,6,0)))</f>
        <v/>
      </c>
      <c r="P27" s="28"/>
      <c r="Q27" s="26"/>
    </row>
    <row r="28" spans="1:19" s="20" customFormat="1" ht="43.15" customHeight="1" x14ac:dyDescent="0.2">
      <c r="A28" s="32" t="s">
        <v>19</v>
      </c>
      <c r="B28" s="32"/>
      <c r="C28" s="32"/>
      <c r="D28" s="32"/>
      <c r="E28" s="32"/>
      <c r="F28" s="47" t="s">
        <v>0</v>
      </c>
      <c r="G28" s="47" t="s">
        <v>1</v>
      </c>
      <c r="H28" s="23"/>
      <c r="I28" s="33"/>
      <c r="J28" s="33" t="s">
        <v>2</v>
      </c>
      <c r="K28" s="33"/>
      <c r="L28" s="31" t="s">
        <v>2</v>
      </c>
      <c r="M28" s="31"/>
      <c r="N28" s="49" t="s">
        <v>3</v>
      </c>
      <c r="O28" s="50" t="s">
        <v>3</v>
      </c>
      <c r="P28" s="29" t="s">
        <v>3</v>
      </c>
      <c r="Q28" s="22"/>
    </row>
    <row r="29" spans="1:19" s="20" customFormat="1" ht="43.15" customHeight="1" x14ac:dyDescent="0.2">
      <c r="A29" s="29"/>
      <c r="B29" s="29"/>
      <c r="C29" s="22"/>
      <c r="D29" s="22"/>
      <c r="E29" s="22"/>
      <c r="F29" s="48"/>
      <c r="G29" s="48"/>
      <c r="H29" s="23"/>
      <c r="I29" s="29"/>
      <c r="J29" s="29"/>
      <c r="K29" s="29"/>
      <c r="L29" s="31"/>
      <c r="M29" s="31"/>
      <c r="N29" s="51"/>
      <c r="O29" s="51"/>
      <c r="P29" s="22"/>
      <c r="Q29" s="22"/>
    </row>
    <row r="30" spans="1:19" s="20" customFormat="1" ht="43.15" customHeight="1" x14ac:dyDescent="0.2">
      <c r="A30" s="29"/>
      <c r="B30" s="29"/>
      <c r="C30" s="22"/>
      <c r="D30" s="22"/>
      <c r="E30" s="22"/>
      <c r="F30" s="48"/>
      <c r="G30" s="48"/>
      <c r="H30" s="23"/>
      <c r="I30" s="29"/>
      <c r="J30" s="29"/>
      <c r="K30" s="29"/>
      <c r="L30" s="31"/>
      <c r="M30" s="31"/>
      <c r="N30" s="51"/>
      <c r="O30" s="51"/>
      <c r="P30" s="22"/>
      <c r="Q30" s="22"/>
    </row>
    <row r="31" spans="1:19" s="20" customFormat="1" ht="21.6" customHeight="1" x14ac:dyDescent="0.2">
      <c r="A31" s="29"/>
      <c r="B31" s="29"/>
      <c r="C31" s="22"/>
      <c r="D31" s="22"/>
      <c r="E31" s="22"/>
      <c r="F31" s="48"/>
      <c r="G31" s="48"/>
      <c r="H31" s="23"/>
      <c r="I31" s="29"/>
      <c r="J31" s="29"/>
      <c r="K31" s="29"/>
      <c r="L31" s="31"/>
      <c r="M31" s="31"/>
      <c r="N31" s="51"/>
      <c r="O31" s="51"/>
      <c r="P31" s="22"/>
      <c r="Q31" s="22"/>
    </row>
    <row r="32" spans="1:19" s="20" customFormat="1" ht="21.6" customHeight="1" x14ac:dyDescent="0.2">
      <c r="A32" s="29"/>
      <c r="B32" s="29"/>
      <c r="C32" s="22"/>
      <c r="D32" s="22"/>
      <c r="E32" s="22"/>
      <c r="F32" s="48"/>
      <c r="G32" s="48"/>
      <c r="H32" s="23"/>
      <c r="I32" s="29"/>
      <c r="J32" s="29"/>
      <c r="K32" s="29"/>
      <c r="L32" s="31"/>
      <c r="M32" s="31"/>
      <c r="N32" s="51"/>
      <c r="O32" s="51"/>
      <c r="P32" s="22"/>
      <c r="Q32" s="22"/>
    </row>
    <row r="33" spans="1:18" s="20" customFormat="1" ht="21.6" customHeight="1" x14ac:dyDescent="0.2">
      <c r="A33" s="29"/>
      <c r="B33" s="29"/>
      <c r="C33" s="22"/>
      <c r="D33" s="22"/>
      <c r="E33" s="22"/>
      <c r="F33" s="48"/>
      <c r="G33" s="48"/>
      <c r="H33" s="23"/>
      <c r="I33" s="29"/>
      <c r="J33" s="29"/>
      <c r="K33" s="29"/>
      <c r="L33" s="31"/>
      <c r="M33" s="31"/>
      <c r="N33" s="51"/>
      <c r="O33" s="51"/>
      <c r="P33" s="22"/>
      <c r="Q33" s="22"/>
    </row>
    <row r="34" spans="1:18" s="20" customFormat="1" ht="21.6" customHeight="1" x14ac:dyDescent="0.2">
      <c r="A34" s="29"/>
      <c r="B34" s="29"/>
      <c r="C34" s="22"/>
      <c r="D34" s="22"/>
      <c r="E34" s="22"/>
      <c r="F34" s="48"/>
      <c r="G34" s="48"/>
      <c r="H34" s="23"/>
      <c r="I34" s="29"/>
      <c r="J34" s="29"/>
      <c r="K34" s="29"/>
      <c r="L34" s="31"/>
      <c r="M34" s="31"/>
      <c r="N34" s="51"/>
      <c r="O34" s="51"/>
      <c r="P34" s="22"/>
      <c r="Q34" s="22"/>
    </row>
    <row r="35" spans="1:18" s="20" customFormat="1" ht="21.6" customHeight="1" x14ac:dyDescent="0.2">
      <c r="A35" s="29"/>
      <c r="B35" s="29"/>
      <c r="C35" s="22"/>
      <c r="D35" s="22"/>
      <c r="E35" s="22"/>
      <c r="F35" s="48"/>
      <c r="G35" s="48"/>
      <c r="H35" s="23"/>
      <c r="I35" s="29"/>
      <c r="J35" s="29"/>
      <c r="K35" s="29"/>
      <c r="L35" s="31"/>
      <c r="M35" s="31"/>
      <c r="N35" s="51"/>
      <c r="O35" s="51"/>
      <c r="P35" s="22"/>
      <c r="Q35" s="22"/>
    </row>
    <row r="36" spans="1:18" s="20" customFormat="1" ht="21.6" customHeight="1" x14ac:dyDescent="0.2">
      <c r="A36" s="29"/>
      <c r="B36" s="29"/>
      <c r="C36" s="22"/>
      <c r="D36" s="22"/>
      <c r="E36" s="22"/>
      <c r="F36" s="48"/>
      <c r="G36" s="48"/>
      <c r="H36" s="23"/>
      <c r="I36" s="29"/>
      <c r="J36" s="29"/>
      <c r="K36" s="29"/>
      <c r="L36" s="31"/>
      <c r="M36" s="31"/>
      <c r="N36" s="51"/>
      <c r="O36" s="51"/>
      <c r="P36" s="22"/>
      <c r="Q36" s="22"/>
    </row>
    <row r="37" spans="1:18" s="20" customFormat="1" ht="21.6" customHeight="1" x14ac:dyDescent="0.2">
      <c r="A37" s="29"/>
      <c r="B37" s="29"/>
      <c r="C37" s="22"/>
      <c r="D37" s="22"/>
      <c r="E37" s="22"/>
      <c r="F37" s="48"/>
      <c r="G37" s="48"/>
      <c r="H37" s="23"/>
      <c r="I37" s="29"/>
      <c r="J37" s="29"/>
      <c r="K37" s="29"/>
      <c r="L37" s="31"/>
      <c r="M37" s="31"/>
      <c r="N37" s="51"/>
      <c r="O37" s="51"/>
      <c r="P37" s="22"/>
      <c r="Q37" s="22"/>
    </row>
    <row r="38" spans="1:18" s="20" customFormat="1" ht="21.6" customHeight="1" x14ac:dyDescent="0.2">
      <c r="A38" s="29"/>
      <c r="B38" s="29"/>
      <c r="C38" s="22"/>
      <c r="D38" s="22"/>
      <c r="E38" s="22"/>
      <c r="F38" s="48"/>
      <c r="G38" s="48"/>
      <c r="H38" s="23"/>
      <c r="I38" s="29"/>
      <c r="J38" s="29"/>
      <c r="K38" s="29"/>
      <c r="L38" s="31"/>
      <c r="M38" s="31"/>
      <c r="N38" s="51"/>
      <c r="O38" s="51"/>
      <c r="P38" s="22"/>
      <c r="Q38" s="22"/>
    </row>
    <row r="39" spans="1:18" s="20" customFormat="1" ht="21.6" customHeight="1" x14ac:dyDescent="0.2">
      <c r="A39" s="29"/>
      <c r="B39" s="29"/>
      <c r="C39" s="22"/>
      <c r="D39" s="22"/>
      <c r="E39" s="22"/>
      <c r="F39" s="48"/>
      <c r="G39" s="48"/>
      <c r="H39" s="23"/>
      <c r="I39" s="29"/>
      <c r="J39" s="29"/>
      <c r="K39" s="29"/>
      <c r="L39" s="31"/>
      <c r="M39" s="31"/>
      <c r="N39" s="51"/>
      <c r="O39" s="51"/>
      <c r="P39" s="22"/>
      <c r="Q39" s="22"/>
    </row>
    <row r="40" spans="1:18" s="20" customFormat="1" ht="21.6" customHeight="1" x14ac:dyDescent="0.2">
      <c r="A40" s="29"/>
      <c r="B40" s="29"/>
      <c r="C40" s="22"/>
      <c r="D40" s="22"/>
      <c r="E40" s="22"/>
      <c r="F40" s="48"/>
      <c r="G40" s="48"/>
      <c r="H40" s="23"/>
      <c r="I40" s="29"/>
      <c r="J40" s="29"/>
      <c r="K40" s="29"/>
      <c r="L40" s="31"/>
      <c r="M40" s="31"/>
      <c r="N40" s="51"/>
      <c r="O40" s="51"/>
      <c r="P40" s="22"/>
      <c r="Q40" s="22"/>
    </row>
    <row r="41" spans="1:18" s="20" customFormat="1" ht="21.6" customHeight="1" x14ac:dyDescent="0.2">
      <c r="A41" s="29"/>
      <c r="B41" s="29"/>
      <c r="C41" s="22"/>
      <c r="D41" s="22"/>
      <c r="E41" s="22"/>
      <c r="F41" s="48"/>
      <c r="G41" s="48"/>
      <c r="H41" s="23"/>
      <c r="I41" s="29"/>
      <c r="J41" s="29"/>
      <c r="K41" s="29"/>
      <c r="L41" s="31"/>
      <c r="M41" s="31"/>
      <c r="N41" s="51"/>
      <c r="O41" s="51"/>
      <c r="P41" s="22"/>
      <c r="Q41" s="22"/>
    </row>
    <row r="42" spans="1:18" s="20" customFormat="1" ht="21.6" customHeight="1" x14ac:dyDescent="0.2">
      <c r="A42" s="29"/>
      <c r="B42" s="29"/>
      <c r="C42" s="22"/>
      <c r="D42" s="22"/>
      <c r="E42" s="22"/>
      <c r="F42" s="48"/>
      <c r="G42" s="48"/>
      <c r="H42" s="23"/>
      <c r="I42" s="29"/>
      <c r="J42" s="29"/>
      <c r="K42" s="29"/>
      <c r="L42" s="31"/>
      <c r="M42" s="31"/>
      <c r="N42" s="51"/>
      <c r="O42" s="51"/>
      <c r="P42" s="22"/>
      <c r="Q42" s="22"/>
    </row>
    <row r="43" spans="1:18" s="20" customFormat="1" ht="21.6" customHeight="1" x14ac:dyDescent="0.2">
      <c r="A43" s="29"/>
      <c r="B43" s="29"/>
      <c r="C43" s="22"/>
      <c r="D43" s="22"/>
      <c r="E43" s="22"/>
      <c r="F43" s="48"/>
      <c r="G43" s="48"/>
      <c r="H43" s="23"/>
      <c r="I43" s="29"/>
      <c r="J43" s="29"/>
      <c r="K43" s="29"/>
      <c r="L43" s="31"/>
      <c r="M43" s="31"/>
      <c r="N43" s="51"/>
      <c r="O43" s="51"/>
      <c r="P43" s="22"/>
      <c r="Q43" s="22"/>
    </row>
    <row r="44" spans="1:18" s="20" customFormat="1" ht="21.6" customHeight="1" x14ac:dyDescent="0.2">
      <c r="A44" s="29"/>
      <c r="B44" s="29"/>
      <c r="C44" s="22"/>
      <c r="D44" s="22"/>
      <c r="E44" s="22"/>
      <c r="F44" s="48"/>
      <c r="G44" s="48"/>
      <c r="H44" s="23"/>
      <c r="I44" s="29"/>
      <c r="J44" s="29"/>
      <c r="K44" s="29"/>
      <c r="L44" s="31"/>
      <c r="M44" s="31"/>
      <c r="N44" s="51"/>
      <c r="O44" s="51"/>
      <c r="P44" s="22"/>
      <c r="Q44" s="22"/>
    </row>
    <row r="45" spans="1:18" s="20" customFormat="1" ht="21.6" customHeight="1" x14ac:dyDescent="0.2">
      <c r="A45" s="29"/>
      <c r="B45" s="29"/>
      <c r="C45" s="22"/>
      <c r="D45" s="22"/>
      <c r="E45" s="22"/>
      <c r="F45" s="48"/>
      <c r="G45" s="48"/>
      <c r="H45" s="23"/>
      <c r="I45" s="29"/>
      <c r="J45" s="29"/>
      <c r="K45" s="29"/>
      <c r="L45" s="31"/>
      <c r="M45" s="31"/>
      <c r="N45" s="51"/>
      <c r="O45" s="51"/>
      <c r="P45" s="22"/>
      <c r="Q45" s="22"/>
    </row>
    <row r="46" spans="1:18" s="20" customFormat="1" ht="21.6" customHeight="1" x14ac:dyDescent="0.2">
      <c r="A46" s="29"/>
      <c r="B46" s="29"/>
      <c r="C46" s="22"/>
      <c r="D46" s="22"/>
      <c r="E46" s="22"/>
      <c r="F46" s="48"/>
      <c r="G46" s="48"/>
      <c r="H46" s="23"/>
      <c r="I46" s="29"/>
      <c r="J46" s="29"/>
      <c r="K46" s="29"/>
      <c r="L46" s="31"/>
      <c r="M46" s="31"/>
      <c r="N46" s="51"/>
      <c r="O46" s="51"/>
      <c r="P46" s="22"/>
      <c r="Q46" s="22"/>
    </row>
    <row r="47" spans="1:18" ht="21.6" customHeight="1" x14ac:dyDescent="0.2">
      <c r="R47" s="34"/>
    </row>
    <row r="48" spans="1:18" ht="21.6" customHeight="1" x14ac:dyDescent="0.2">
      <c r="H48" s="33"/>
    </row>
    <row r="49" spans="3:19" ht="21.6" customHeight="1" x14ac:dyDescent="0.2"/>
    <row r="50" spans="3:19" ht="21.6" customHeight="1" x14ac:dyDescent="0.2"/>
    <row r="51" spans="3:19" ht="21.6" customHeight="1" x14ac:dyDescent="0.2"/>
    <row r="52" spans="3:19" ht="21.6" customHeight="1" x14ac:dyDescent="0.2"/>
    <row r="53" spans="3:19" ht="21.6" customHeight="1" x14ac:dyDescent="0.2"/>
    <row r="54" spans="3:19" ht="21.6" customHeight="1" x14ac:dyDescent="0.2"/>
    <row r="55" spans="3:19" ht="21.6" customHeight="1" x14ac:dyDescent="0.2"/>
    <row r="56" spans="3:19" s="29" customFormat="1" ht="21.6" customHeight="1" x14ac:dyDescent="0.2">
      <c r="C56" s="22"/>
      <c r="D56" s="22"/>
      <c r="E56" s="22"/>
      <c r="F56" s="48"/>
      <c r="G56" s="48"/>
      <c r="H56" s="22"/>
      <c r="L56" s="31"/>
      <c r="M56" s="31"/>
      <c r="N56" s="51"/>
      <c r="O56" s="51"/>
      <c r="P56" s="22"/>
      <c r="Q56" s="22"/>
      <c r="R56" s="22"/>
      <c r="S56" s="22"/>
    </row>
    <row r="57" spans="3:19" s="29" customFormat="1" ht="21.6" customHeight="1" x14ac:dyDescent="0.2">
      <c r="C57" s="22"/>
      <c r="D57" s="22"/>
      <c r="E57" s="22"/>
      <c r="F57" s="48"/>
      <c r="G57" s="48"/>
      <c r="H57" s="22"/>
      <c r="L57" s="31"/>
      <c r="M57" s="31"/>
      <c r="N57" s="51"/>
      <c r="O57" s="51"/>
      <c r="P57" s="22"/>
      <c r="Q57" s="22"/>
      <c r="R57" s="22"/>
      <c r="S57" s="22"/>
    </row>
    <row r="58" spans="3:19" s="29" customFormat="1" ht="21.6" customHeight="1" x14ac:dyDescent="0.2">
      <c r="C58" s="22"/>
      <c r="D58" s="22"/>
      <c r="E58" s="22"/>
      <c r="F58" s="48"/>
      <c r="G58" s="48"/>
      <c r="H58" s="22"/>
      <c r="L58" s="31"/>
      <c r="M58" s="31"/>
      <c r="N58" s="51"/>
      <c r="O58" s="51"/>
      <c r="P58" s="22"/>
      <c r="Q58" s="22"/>
      <c r="R58" s="22"/>
      <c r="S58" s="22"/>
    </row>
    <row r="59" spans="3:19" s="29" customFormat="1" ht="21.6" customHeight="1" x14ac:dyDescent="0.2">
      <c r="C59" s="22"/>
      <c r="D59" s="22"/>
      <c r="E59" s="22"/>
      <c r="F59" s="48"/>
      <c r="G59" s="48"/>
      <c r="H59" s="22"/>
      <c r="L59" s="31"/>
      <c r="M59" s="31"/>
      <c r="N59" s="51"/>
      <c r="O59" s="51"/>
      <c r="P59" s="22"/>
      <c r="Q59" s="22"/>
      <c r="R59" s="22"/>
      <c r="S59" s="22"/>
    </row>
    <row r="60" spans="3:19" s="29" customFormat="1" ht="21.6" customHeight="1" x14ac:dyDescent="0.2">
      <c r="C60" s="22"/>
      <c r="D60" s="22"/>
      <c r="E60" s="22"/>
      <c r="F60" s="48"/>
      <c r="G60" s="48"/>
      <c r="H60" s="22"/>
      <c r="L60" s="31"/>
      <c r="M60" s="31"/>
      <c r="N60" s="51"/>
      <c r="O60" s="51"/>
      <c r="P60" s="22"/>
      <c r="Q60" s="22"/>
      <c r="R60" s="22"/>
      <c r="S60" s="22"/>
    </row>
    <row r="61" spans="3:19" s="29" customFormat="1" ht="21.6" customHeight="1" x14ac:dyDescent="0.2">
      <c r="C61" s="22"/>
      <c r="D61" s="22"/>
      <c r="E61" s="22"/>
      <c r="F61" s="48"/>
      <c r="G61" s="48"/>
      <c r="H61" s="22"/>
      <c r="L61" s="31"/>
      <c r="M61" s="31"/>
      <c r="N61" s="51"/>
      <c r="O61" s="51"/>
      <c r="P61" s="22"/>
      <c r="Q61" s="22"/>
      <c r="R61" s="22"/>
      <c r="S61" s="22"/>
    </row>
    <row r="62" spans="3:19" s="29" customFormat="1" ht="21.6" customHeight="1" x14ac:dyDescent="0.2">
      <c r="C62" s="22"/>
      <c r="D62" s="22"/>
      <c r="E62" s="22"/>
      <c r="F62" s="48"/>
      <c r="G62" s="48"/>
      <c r="H62" s="22"/>
      <c r="L62" s="31"/>
      <c r="M62" s="31"/>
      <c r="N62" s="51"/>
      <c r="O62" s="51"/>
      <c r="P62" s="22"/>
      <c r="Q62" s="22"/>
      <c r="R62" s="22"/>
      <c r="S62" s="22"/>
    </row>
    <row r="63" spans="3:19" s="29" customFormat="1" ht="21.6" customHeight="1" x14ac:dyDescent="0.2">
      <c r="C63" s="22"/>
      <c r="D63" s="22"/>
      <c r="E63" s="22"/>
      <c r="F63" s="48"/>
      <c r="G63" s="48"/>
      <c r="H63" s="22"/>
      <c r="L63" s="31"/>
      <c r="M63" s="31"/>
      <c r="N63" s="51"/>
      <c r="O63" s="51"/>
      <c r="P63" s="22"/>
      <c r="Q63" s="22"/>
      <c r="R63" s="22"/>
      <c r="S63" s="22"/>
    </row>
    <row r="64" spans="3:19" s="29" customFormat="1" ht="21.6" customHeight="1" x14ac:dyDescent="0.2">
      <c r="C64" s="22"/>
      <c r="D64" s="22"/>
      <c r="E64" s="22"/>
      <c r="F64" s="48"/>
      <c r="G64" s="48"/>
      <c r="H64" s="22"/>
      <c r="L64" s="31"/>
      <c r="M64" s="31"/>
      <c r="N64" s="51"/>
      <c r="O64" s="51"/>
      <c r="P64" s="22"/>
      <c r="Q64" s="22"/>
      <c r="R64" s="22"/>
      <c r="S64" s="22"/>
    </row>
    <row r="65" spans="3:19" s="29" customFormat="1" ht="21.6" customHeight="1" x14ac:dyDescent="0.2">
      <c r="C65" s="22"/>
      <c r="D65" s="22"/>
      <c r="E65" s="22"/>
      <c r="F65" s="48"/>
      <c r="G65" s="48"/>
      <c r="H65" s="22"/>
      <c r="L65" s="31"/>
      <c r="M65" s="31"/>
      <c r="N65" s="51"/>
      <c r="O65" s="51"/>
      <c r="P65" s="22"/>
      <c r="Q65" s="22"/>
      <c r="R65" s="22"/>
      <c r="S65" s="22"/>
    </row>
    <row r="66" spans="3:19" s="29" customFormat="1" ht="21.6" customHeight="1" x14ac:dyDescent="0.2">
      <c r="C66" s="22"/>
      <c r="D66" s="22"/>
      <c r="E66" s="22"/>
      <c r="F66" s="48"/>
      <c r="G66" s="48"/>
      <c r="H66" s="22"/>
      <c r="L66" s="31"/>
      <c r="M66" s="31"/>
      <c r="N66" s="51"/>
      <c r="O66" s="51"/>
      <c r="P66" s="22"/>
      <c r="Q66" s="22"/>
      <c r="R66" s="22"/>
      <c r="S66" s="22"/>
    </row>
    <row r="67" spans="3:19" s="29" customFormat="1" ht="21.6" customHeight="1" x14ac:dyDescent="0.2">
      <c r="C67" s="22"/>
      <c r="D67" s="22"/>
      <c r="E67" s="22"/>
      <c r="F67" s="48"/>
      <c r="G67" s="48"/>
      <c r="H67" s="22"/>
      <c r="L67" s="31"/>
      <c r="M67" s="31"/>
      <c r="N67" s="51"/>
      <c r="O67" s="51"/>
      <c r="P67" s="22"/>
      <c r="Q67" s="22"/>
      <c r="R67" s="22"/>
      <c r="S67" s="22"/>
    </row>
    <row r="68" spans="3:19" s="29" customFormat="1" ht="21.6" customHeight="1" x14ac:dyDescent="0.2">
      <c r="C68" s="22"/>
      <c r="D68" s="22"/>
      <c r="E68" s="22"/>
      <c r="F68" s="48"/>
      <c r="G68" s="48"/>
      <c r="H68" s="22"/>
      <c r="L68" s="31"/>
      <c r="M68" s="31"/>
      <c r="N68" s="51"/>
      <c r="O68" s="51"/>
      <c r="P68" s="22"/>
      <c r="Q68" s="22"/>
      <c r="R68" s="22"/>
      <c r="S68" s="22"/>
    </row>
  </sheetData>
  <sortState ref="B19:G23">
    <sortCondition ref="G19:G23"/>
  </sortState>
  <mergeCells count="25">
    <mergeCell ref="F17:F18"/>
    <mergeCell ref="G17:G18"/>
    <mergeCell ref="I17:Q17"/>
    <mergeCell ref="A17:A18"/>
    <mergeCell ref="B17:B18"/>
    <mergeCell ref="C17:C18"/>
    <mergeCell ref="D17:D18"/>
    <mergeCell ref="E17:E18"/>
    <mergeCell ref="I6:Q6"/>
    <mergeCell ref="A4:C4"/>
    <mergeCell ref="E4:F4"/>
    <mergeCell ref="O5:Q5"/>
    <mergeCell ref="A6:A7"/>
    <mergeCell ref="B6:B7"/>
    <mergeCell ref="C6:C7"/>
    <mergeCell ref="D6:D7"/>
    <mergeCell ref="E6:E7"/>
    <mergeCell ref="F6:F7"/>
    <mergeCell ref="G6:G7"/>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7"/>
  <sheetViews>
    <sheetView view="pageBreakPreview" zoomScale="90" zoomScaleNormal="100" zoomScaleSheetLayoutView="90" workbookViewId="0">
      <selection activeCell="P41" sqref="P41"/>
    </sheetView>
  </sheetViews>
  <sheetFormatPr defaultColWidth="9.140625" defaultRowHeight="12.75" x14ac:dyDescent="0.2"/>
  <cols>
    <col min="1" max="1" width="5.28515625" style="87" customWidth="1"/>
    <col min="2" max="2" width="11.42578125" style="87" hidden="1" customWidth="1"/>
    <col min="3" max="3" width="6.85546875" style="87" customWidth="1"/>
    <col min="4" max="4" width="12" style="88" bestFit="1" customWidth="1"/>
    <col min="5" max="5" width="9.28515625" style="88" customWidth="1"/>
    <col min="6" max="6" width="24.28515625" style="87" bestFit="1" customWidth="1"/>
    <col min="7" max="7" width="38" style="3" bestFit="1" customWidth="1"/>
    <col min="8" max="10" width="10.7109375" style="3" customWidth="1"/>
    <col min="11" max="11" width="12.42578125" style="3" customWidth="1"/>
    <col min="12" max="14" width="10.7109375" style="3" customWidth="1"/>
    <col min="15" max="15" width="12.5703125" style="89" customWidth="1"/>
    <col min="16" max="16" width="7.28515625" style="87" customWidth="1"/>
    <col min="17" max="17" width="9.140625" style="3" customWidth="1"/>
    <col min="18" max="16384" width="9.140625" style="3"/>
  </cols>
  <sheetData>
    <row r="1" spans="1:16" ht="48.75" customHeight="1" x14ac:dyDescent="0.2">
      <c r="A1" s="414" t="str">
        <f>'YARIŞMA BİLGİLERİ'!A2</f>
        <v>Türkiye Görme Engelliler Spor Federasyonu
İzmir Atletizm İl Temsilciliği</v>
      </c>
      <c r="B1" s="414"/>
      <c r="C1" s="414"/>
      <c r="D1" s="414"/>
      <c r="E1" s="414"/>
      <c r="F1" s="414"/>
      <c r="G1" s="414"/>
      <c r="H1" s="414"/>
      <c r="I1" s="414"/>
      <c r="J1" s="414"/>
      <c r="K1" s="414"/>
      <c r="L1" s="414"/>
      <c r="M1" s="414"/>
      <c r="N1" s="414"/>
      <c r="O1" s="414"/>
      <c r="P1" s="414"/>
    </row>
    <row r="2" spans="1:16" ht="25.5" customHeight="1" x14ac:dyDescent="0.2">
      <c r="A2" s="415" t="str">
        <f>'YARIŞMA BİLGİLERİ'!F19</f>
        <v>Görme Engelliler Türkiye Şampiyonası</v>
      </c>
      <c r="B2" s="415"/>
      <c r="C2" s="415"/>
      <c r="D2" s="415"/>
      <c r="E2" s="415"/>
      <c r="F2" s="415"/>
      <c r="G2" s="415"/>
      <c r="H2" s="415"/>
      <c r="I2" s="415"/>
      <c r="J2" s="415"/>
      <c r="K2" s="415"/>
      <c r="L2" s="415"/>
      <c r="M2" s="415"/>
      <c r="N2" s="415"/>
      <c r="O2" s="415"/>
      <c r="P2" s="415"/>
    </row>
    <row r="3" spans="1:16" s="4" customFormat="1" ht="20.25" customHeight="1" x14ac:dyDescent="0.2">
      <c r="A3" s="416" t="s">
        <v>127</v>
      </c>
      <c r="B3" s="416"/>
      <c r="C3" s="416"/>
      <c r="D3" s="417" t="s">
        <v>460</v>
      </c>
      <c r="E3" s="417"/>
      <c r="F3" s="417"/>
      <c r="G3" s="91"/>
      <c r="H3" s="419"/>
      <c r="I3" s="419"/>
      <c r="J3" s="419"/>
      <c r="K3" s="291"/>
      <c r="L3" s="291"/>
      <c r="M3" s="248"/>
      <c r="N3" s="418"/>
      <c r="O3" s="418"/>
      <c r="P3" s="418"/>
    </row>
    <row r="4" spans="1:16" s="4" customFormat="1" ht="17.25" customHeight="1" x14ac:dyDescent="0.2">
      <c r="A4" s="420" t="s">
        <v>128</v>
      </c>
      <c r="B4" s="420"/>
      <c r="C4" s="420"/>
      <c r="D4" s="423" t="s">
        <v>364</v>
      </c>
      <c r="E4" s="423"/>
      <c r="F4" s="423"/>
      <c r="G4" s="159"/>
      <c r="H4" s="285"/>
      <c r="I4" s="421"/>
      <c r="J4" s="421"/>
      <c r="K4" s="292"/>
      <c r="L4" s="420" t="s">
        <v>126</v>
      </c>
      <c r="M4" s="420"/>
      <c r="N4" s="422">
        <v>42831</v>
      </c>
      <c r="O4" s="422"/>
      <c r="P4" s="207">
        <v>0.45833333333333331</v>
      </c>
    </row>
    <row r="5" spans="1:16" ht="13.5" customHeight="1" x14ac:dyDescent="0.2">
      <c r="A5" s="5"/>
      <c r="B5" s="5"/>
      <c r="C5" s="5"/>
      <c r="D5" s="9"/>
      <c r="E5" s="9"/>
      <c r="F5" s="6"/>
      <c r="G5" s="7"/>
      <c r="H5" s="8"/>
      <c r="I5" s="8"/>
      <c r="J5" s="8"/>
      <c r="K5" s="8"/>
      <c r="L5" s="8"/>
      <c r="M5" s="8"/>
      <c r="N5" s="8"/>
      <c r="O5" s="221">
        <f ca="1">NOW()</f>
        <v>42836.465304282407</v>
      </c>
      <c r="P5" s="221"/>
    </row>
    <row r="6" spans="1:16" ht="19.899999999999999" customHeight="1" x14ac:dyDescent="0.2">
      <c r="A6" s="407" t="s">
        <v>6</v>
      </c>
      <c r="B6" s="407"/>
      <c r="C6" s="410" t="s">
        <v>111</v>
      </c>
      <c r="D6" s="410" t="s">
        <v>130</v>
      </c>
      <c r="E6" s="411" t="s">
        <v>327</v>
      </c>
      <c r="F6" s="407" t="s">
        <v>7</v>
      </c>
      <c r="G6" s="407" t="s">
        <v>45</v>
      </c>
      <c r="H6" s="413" t="s">
        <v>408</v>
      </c>
      <c r="I6" s="413"/>
      <c r="J6" s="413"/>
      <c r="K6" s="413"/>
      <c r="L6" s="413"/>
      <c r="M6" s="413"/>
      <c r="N6" s="413"/>
      <c r="O6" s="408" t="s">
        <v>8</v>
      </c>
      <c r="P6" s="408" t="s">
        <v>207</v>
      </c>
    </row>
    <row r="7" spans="1:16" ht="21.75" customHeight="1" x14ac:dyDescent="0.2">
      <c r="A7" s="407"/>
      <c r="B7" s="407"/>
      <c r="C7" s="410"/>
      <c r="D7" s="410"/>
      <c r="E7" s="412"/>
      <c r="F7" s="407"/>
      <c r="G7" s="407"/>
      <c r="H7" s="290">
        <v>1</v>
      </c>
      <c r="I7" s="290">
        <v>2</v>
      </c>
      <c r="J7" s="290">
        <v>3</v>
      </c>
      <c r="K7" s="228" t="s">
        <v>208</v>
      </c>
      <c r="L7" s="290">
        <v>4</v>
      </c>
      <c r="M7" s="290">
        <v>5</v>
      </c>
      <c r="N7" s="290">
        <v>6</v>
      </c>
      <c r="O7" s="409"/>
      <c r="P7" s="409"/>
    </row>
    <row r="8" spans="1:16" s="80" customFormat="1" ht="37.15" customHeight="1" x14ac:dyDescent="0.2">
      <c r="A8" s="93">
        <v>1</v>
      </c>
      <c r="B8" s="94" t="s">
        <v>466</v>
      </c>
      <c r="C8" s="95">
        <f>IF(ISERROR(VLOOKUP(B8,'KAYIT LİSTESİ'!$B$4:$H$1047,2,0)),"",(VLOOKUP(B8,'KAYIT LİSTESİ'!$B$4:$H$1047,2,0)))</f>
        <v>112</v>
      </c>
      <c r="D8" s="96">
        <f>IF(ISERROR(VLOOKUP(B8,'KAYIT LİSTESİ'!$B$4:$H$1047,4,0)),"",(VLOOKUP(B8,'KAYIT LİSTESİ'!$B$4:$H$1047,4,0)))</f>
        <v>30385</v>
      </c>
      <c r="E8" s="96" t="str">
        <f>IF(ISERROR(VLOOKUP(B8,'KAYIT LİSTESİ'!$B$4:$N$10047,13,0)),"",(VLOOKUP(B8,'KAYIT LİSTESİ'!$B$4:$N$10047,13,0)))</f>
        <v>B1</v>
      </c>
      <c r="F8" s="192" t="str">
        <f>IF(ISERROR(VLOOKUP(B8,'KAYIT LİSTESİ'!$B$4:$H$1047,5,0)),"",(VLOOKUP(B8,'KAYIT LİSTESİ'!$B$4:$H$1047,5,0)))</f>
        <v>KEMAL CAN TIRIKLI</v>
      </c>
      <c r="G8" s="192" t="str">
        <f>IF(ISERROR(VLOOKUP(B8,'KAYIT LİSTESİ'!$B$4:$H$1047,6,0)),"",(VLOOKUP(B8,'KAYIT LİSTESİ'!$B$4:$H$1047,6,0)))</f>
        <v>GAZİANTEP-MİTAT ENÇ KÖRLER SPOR KULÜBÜ</v>
      </c>
      <c r="H8" s="183" t="s">
        <v>868</v>
      </c>
      <c r="I8" s="183" t="s">
        <v>868</v>
      </c>
      <c r="J8" s="183">
        <v>2168</v>
      </c>
      <c r="K8" s="229">
        <f>IF(COUNT(H8:J8)=0,"",MAX(H8:J8))</f>
        <v>2168</v>
      </c>
      <c r="L8" s="230">
        <v>2496</v>
      </c>
      <c r="M8" s="230">
        <v>2146</v>
      </c>
      <c r="N8" s="230" t="s">
        <v>868</v>
      </c>
      <c r="O8" s="229">
        <f t="shared" ref="O8:O17" si="0">IF(COUNT(H8:N8)=0,"",MAX(H8:N8))</f>
        <v>2496</v>
      </c>
      <c r="P8" s="97"/>
    </row>
    <row r="9" spans="1:16" s="80" customFormat="1" ht="37.15" customHeight="1" x14ac:dyDescent="0.2">
      <c r="A9" s="93">
        <v>2</v>
      </c>
      <c r="B9" s="94" t="s">
        <v>469</v>
      </c>
      <c r="C9" s="95">
        <f>IF(ISERROR(VLOOKUP(B9,'KAYIT LİSTESİ'!$B$4:$H$1047,2,0)),"",(VLOOKUP(B9,'KAYIT LİSTESİ'!$B$4:$H$1047,2,0)))</f>
        <v>172</v>
      </c>
      <c r="D9" s="96">
        <f>IF(ISERROR(VLOOKUP(B9,'KAYIT LİSTESİ'!$B$4:$H$1047,4,0)),"",(VLOOKUP(B9,'KAYIT LİSTESİ'!$B$4:$H$1047,4,0)))</f>
        <v>27120</v>
      </c>
      <c r="E9" s="96" t="str">
        <f>IF(ISERROR(VLOOKUP(B9,'KAYIT LİSTESİ'!$B$4:$N$10047,13,0)),"",(VLOOKUP(B9,'KAYIT LİSTESİ'!$B$4:$N$10047,13,0)))</f>
        <v>B1</v>
      </c>
      <c r="F9" s="192" t="str">
        <f>IF(ISERROR(VLOOKUP(B9,'KAYIT LİSTESİ'!$B$4:$H$1047,5,0)),"",(VLOOKUP(B9,'KAYIT LİSTESİ'!$B$4:$H$1047,5,0)))</f>
        <v>SALİH KARADENİZ</v>
      </c>
      <c r="G9" s="192" t="str">
        <f>IF(ISERROR(VLOOKUP(B9,'KAYIT LİSTESİ'!$B$4:$H$1047,6,0)),"",(VLOOKUP(B9,'KAYIT LİSTESİ'!$B$4:$H$1047,6,0)))</f>
        <v>TOKAT-ERBAA BELEDİYESİ SPOR KULÜBÜ DERNEĞİ</v>
      </c>
      <c r="H9" s="183" t="s">
        <v>868</v>
      </c>
      <c r="I9" s="183">
        <v>1578</v>
      </c>
      <c r="J9" s="183" t="s">
        <v>868</v>
      </c>
      <c r="K9" s="229">
        <f>IF(COUNT(H9:J9)=0,"",MAX(H9:J9))</f>
        <v>1578</v>
      </c>
      <c r="L9" s="230" t="s">
        <v>868</v>
      </c>
      <c r="M9" s="230" t="s">
        <v>868</v>
      </c>
      <c r="N9" s="230">
        <v>2315</v>
      </c>
      <c r="O9" s="229">
        <f t="shared" si="0"/>
        <v>2315</v>
      </c>
      <c r="P9" s="97"/>
    </row>
    <row r="10" spans="1:16" s="80" customFormat="1" ht="37.15" customHeight="1" x14ac:dyDescent="0.2">
      <c r="A10" s="93">
        <v>3</v>
      </c>
      <c r="B10" s="94" t="s">
        <v>476</v>
      </c>
      <c r="C10" s="95">
        <f>IF(ISERROR(VLOOKUP(B10,'KAYIT LİSTESİ'!$B$4:$H$1047,2,0)),"",(VLOOKUP(B10,'KAYIT LİSTESİ'!$B$4:$H$1047,2,0)))</f>
        <v>148</v>
      </c>
      <c r="D10" s="96">
        <f>IF(ISERROR(VLOOKUP(B10,'KAYIT LİSTESİ'!$B$4:$H$1047,4,0)),"",(VLOOKUP(B10,'KAYIT LİSTESİ'!$B$4:$H$1047,4,0)))</f>
        <v>27786</v>
      </c>
      <c r="E10" s="96" t="str">
        <f>IF(ISERROR(VLOOKUP(B10,'KAYIT LİSTESİ'!$B$4:$N$10047,13,0)),"",(VLOOKUP(B10,'KAYIT LİSTESİ'!$B$4:$N$10047,13,0)))</f>
        <v>B1</v>
      </c>
      <c r="F10" s="192" t="str">
        <f>IF(ISERROR(VLOOKUP(B10,'KAYIT LİSTESİ'!$B$4:$H$1047,5,0)),"",(VLOOKUP(B10,'KAYIT LİSTESİ'!$B$4:$H$1047,5,0)))</f>
        <v>SİNAN BÜLENT ŞİMŞEK</v>
      </c>
      <c r="G10" s="192" t="str">
        <f>IF(ISERROR(VLOOKUP(B10,'KAYIT LİSTESİ'!$B$4:$H$1047,6,0)),"",(VLOOKUP(B10,'KAYIT LİSTESİ'!$B$4:$H$1047,6,0)))</f>
        <v>KONYA-MEVLANA ENGELLİLER SPOR KULÜBÜ</v>
      </c>
      <c r="H10" s="183">
        <v>1900</v>
      </c>
      <c r="I10" s="183" t="s">
        <v>868</v>
      </c>
      <c r="J10" s="183" t="s">
        <v>868</v>
      </c>
      <c r="K10" s="229">
        <v>1400</v>
      </c>
      <c r="L10" s="230">
        <v>1953</v>
      </c>
      <c r="M10" s="230" t="s">
        <v>868</v>
      </c>
      <c r="N10" s="230" t="s">
        <v>868</v>
      </c>
      <c r="O10" s="229">
        <f t="shared" si="0"/>
        <v>1953</v>
      </c>
      <c r="P10" s="97"/>
    </row>
    <row r="11" spans="1:16" s="80" customFormat="1" ht="37.15" customHeight="1" x14ac:dyDescent="0.2">
      <c r="A11" s="93">
        <v>4</v>
      </c>
      <c r="B11" s="94" t="s">
        <v>474</v>
      </c>
      <c r="C11" s="95">
        <f>IF(ISERROR(VLOOKUP(B11,'KAYIT LİSTESİ'!$B$4:$H$1047,2,0)),"",(VLOOKUP(B11,'KAYIT LİSTESİ'!$B$4:$H$1047,2,0)))</f>
        <v>81</v>
      </c>
      <c r="D11" s="96">
        <f>IF(ISERROR(VLOOKUP(B11,'KAYIT LİSTESİ'!$B$4:$H$1047,4,0)),"",(VLOOKUP(B11,'KAYIT LİSTESİ'!$B$4:$H$1047,4,0)))</f>
        <v>27129</v>
      </c>
      <c r="E11" s="96" t="str">
        <f>IF(ISERROR(VLOOKUP(B11,'KAYIT LİSTESİ'!$B$4:$N$10047,13,0)),"",(VLOOKUP(B11,'KAYIT LİSTESİ'!$B$4:$N$10047,13,0)))</f>
        <v>B1</v>
      </c>
      <c r="F11" s="192" t="str">
        <f>IF(ISERROR(VLOOKUP(B11,'KAYIT LİSTESİ'!$B$4:$H$1047,5,0)),"",(VLOOKUP(B11,'KAYIT LİSTESİ'!$B$4:$H$1047,5,0)))</f>
        <v>GÜLABİ VERGİLİ</v>
      </c>
      <c r="G11" s="192" t="str">
        <f>IF(ISERROR(VLOOKUP(B11,'KAYIT LİSTESİ'!$B$4:$H$1047,6,0)),"",(VLOOKUP(B11,'KAYIT LİSTESİ'!$B$4:$H$1047,6,0)))</f>
        <v>ÇANAKKALE-ÇANAKKALE ALTINOKTA KÖRLER SPOR KULUBÜ</v>
      </c>
      <c r="H11" s="183">
        <v>1282</v>
      </c>
      <c r="I11" s="183">
        <v>1512</v>
      </c>
      <c r="J11" s="183">
        <v>1444</v>
      </c>
      <c r="K11" s="229">
        <f t="shared" ref="K11:K25" si="1">IF(COUNT(H11:J11)=0,"",MAX(H11:J11))</f>
        <v>1512</v>
      </c>
      <c r="L11" s="230">
        <v>1409</v>
      </c>
      <c r="M11" s="230">
        <v>1381</v>
      </c>
      <c r="N11" s="230">
        <v>1715</v>
      </c>
      <c r="O11" s="229">
        <f t="shared" si="0"/>
        <v>1715</v>
      </c>
      <c r="P11" s="97"/>
    </row>
    <row r="12" spans="1:16" s="80" customFormat="1" ht="37.15" customHeight="1" x14ac:dyDescent="0.2">
      <c r="A12" s="93">
        <v>5</v>
      </c>
      <c r="B12" s="94" t="s">
        <v>475</v>
      </c>
      <c r="C12" s="95">
        <f>IF(ISERROR(VLOOKUP(B12,'KAYIT LİSTESİ'!$B$4:$H$1047,2,0)),"",(VLOOKUP(B12,'KAYIT LİSTESİ'!$B$4:$H$1047,2,0)))</f>
        <v>137</v>
      </c>
      <c r="D12" s="96">
        <f>IF(ISERROR(VLOOKUP(B12,'KAYIT LİSTESİ'!$B$4:$H$1047,4,0)),"",(VLOOKUP(B12,'KAYIT LİSTESİ'!$B$4:$H$1047,4,0)))</f>
        <v>34670</v>
      </c>
      <c r="E12" s="96" t="str">
        <f>IF(ISERROR(VLOOKUP(B12,'KAYIT LİSTESİ'!$B$4:$N$10047,13,0)),"",(VLOOKUP(B12,'KAYIT LİSTESİ'!$B$4:$N$10047,13,0)))</f>
        <v>B1</v>
      </c>
      <c r="F12" s="192" t="str">
        <f>IF(ISERROR(VLOOKUP(B12,'KAYIT LİSTESİ'!$B$4:$H$1047,5,0)),"",(VLOOKUP(B12,'KAYIT LİSTESİ'!$B$4:$H$1047,5,0)))</f>
        <v>SALİH GÜLTEKİN</v>
      </c>
      <c r="G12" s="192" t="str">
        <f>IF(ISERROR(VLOOKUP(B12,'KAYIT LİSTESİ'!$B$4:$H$1047,6,0)),"",(VLOOKUP(B12,'KAYIT LİSTESİ'!$B$4:$H$1047,6,0)))</f>
        <v>KAYSERİ-KAYSERİ GENÇLİK HİZMETLERİ GÖRMEYENLER SPOR KULÜBÜ</v>
      </c>
      <c r="H12" s="183" t="s">
        <v>868</v>
      </c>
      <c r="I12" s="183">
        <v>1378</v>
      </c>
      <c r="J12" s="183">
        <v>1546</v>
      </c>
      <c r="K12" s="229">
        <f t="shared" si="1"/>
        <v>1546</v>
      </c>
      <c r="L12" s="230">
        <v>1552</v>
      </c>
      <c r="M12" s="230" t="s">
        <v>868</v>
      </c>
      <c r="N12" s="230" t="s">
        <v>868</v>
      </c>
      <c r="O12" s="229">
        <f t="shared" si="0"/>
        <v>1552</v>
      </c>
      <c r="P12" s="97"/>
    </row>
    <row r="13" spans="1:16" s="80" customFormat="1" ht="37.15" customHeight="1" x14ac:dyDescent="0.2">
      <c r="A13" s="93">
        <v>6</v>
      </c>
      <c r="B13" s="94" t="s">
        <v>468</v>
      </c>
      <c r="C13" s="95">
        <f>IF(ISERROR(VLOOKUP(B13,'KAYIT LİSTESİ'!$B$4:$H$1047,2,0)),"",(VLOOKUP(B13,'KAYIT LİSTESİ'!$B$4:$H$1047,2,0)))</f>
        <v>162</v>
      </c>
      <c r="D13" s="96">
        <f>IF(ISERROR(VLOOKUP(B13,'KAYIT LİSTESİ'!$B$4:$H$1047,4,0)),"",(VLOOKUP(B13,'KAYIT LİSTESİ'!$B$4:$H$1047,4,0)))</f>
        <v>23400</v>
      </c>
      <c r="E13" s="96" t="str">
        <f>IF(ISERROR(VLOOKUP(B13,'KAYIT LİSTESİ'!$B$4:$N$10047,13,0)),"",(VLOOKUP(B13,'KAYIT LİSTESİ'!$B$4:$N$10047,13,0)))</f>
        <v>B1</v>
      </c>
      <c r="F13" s="192" t="str">
        <f>IF(ISERROR(VLOOKUP(B13,'KAYIT LİSTESİ'!$B$4:$H$1047,5,0)),"",(VLOOKUP(B13,'KAYIT LİSTESİ'!$B$4:$H$1047,5,0)))</f>
        <v>AŞKIN ŞENTÜRK</v>
      </c>
      <c r="G13" s="192" t="str">
        <f>IF(ISERROR(VLOOKUP(B13,'KAYIT LİSTESİ'!$B$4:$H$1047,6,0)),"",(VLOOKUP(B13,'KAYIT LİSTESİ'!$B$4:$H$1047,6,0)))</f>
        <v>SAKARYA-SAKARYA GÖRME ENGELLİLER SPOR KULÜBÜ</v>
      </c>
      <c r="H13" s="183">
        <v>1439</v>
      </c>
      <c r="I13" s="183" t="s">
        <v>868</v>
      </c>
      <c r="J13" s="183" t="s">
        <v>868</v>
      </c>
      <c r="K13" s="229">
        <f t="shared" si="1"/>
        <v>1439</v>
      </c>
      <c r="L13" s="230"/>
      <c r="M13" s="230"/>
      <c r="N13" s="230"/>
      <c r="O13" s="229">
        <f t="shared" si="0"/>
        <v>1439</v>
      </c>
      <c r="P13" s="97"/>
    </row>
    <row r="14" spans="1:16" s="80" customFormat="1" ht="37.15" customHeight="1" x14ac:dyDescent="0.2">
      <c r="A14" s="93">
        <v>7</v>
      </c>
      <c r="B14" s="94" t="s">
        <v>465</v>
      </c>
      <c r="C14" s="95">
        <f>IF(ISERROR(VLOOKUP(B14,'KAYIT LİSTESİ'!$B$4:$H$1047,2,0)),"",(VLOOKUP(B14,'KAYIT LİSTESİ'!$B$4:$H$1047,2,0)))</f>
        <v>80</v>
      </c>
      <c r="D14" s="96">
        <f>IF(ISERROR(VLOOKUP(B14,'KAYIT LİSTESİ'!$B$4:$H$1047,4,0)),"",(VLOOKUP(B14,'KAYIT LİSTESİ'!$B$4:$H$1047,4,0)))</f>
        <v>22385</v>
      </c>
      <c r="E14" s="96" t="str">
        <f>IF(ISERROR(VLOOKUP(B14,'KAYIT LİSTESİ'!$B$4:$N$10047,13,0)),"",(VLOOKUP(B14,'KAYIT LİSTESİ'!$B$4:$N$10047,13,0)))</f>
        <v>B1</v>
      </c>
      <c r="F14" s="192" t="str">
        <f>IF(ISERROR(VLOOKUP(B14,'KAYIT LİSTESİ'!$B$4:$H$1047,5,0)),"",(VLOOKUP(B14,'KAYIT LİSTESİ'!$B$4:$H$1047,5,0)))</f>
        <v>AYHAN ŞÖLEN</v>
      </c>
      <c r="G14" s="192" t="str">
        <f>IF(ISERROR(VLOOKUP(B14,'KAYIT LİSTESİ'!$B$4:$H$1047,6,0)),"",(VLOOKUP(B14,'KAYIT LİSTESİ'!$B$4:$H$1047,6,0)))</f>
        <v>ÇANAKKALE-ÇANAKKALE ALTINOKTA KÖRLER SPOR KULUBÜ</v>
      </c>
      <c r="H14" s="183">
        <v>1261</v>
      </c>
      <c r="I14" s="183">
        <v>1230</v>
      </c>
      <c r="J14" s="183">
        <v>1382</v>
      </c>
      <c r="K14" s="229">
        <f t="shared" si="1"/>
        <v>1382</v>
      </c>
      <c r="L14" s="230">
        <v>1329</v>
      </c>
      <c r="M14" s="230">
        <v>1183</v>
      </c>
      <c r="N14" s="230">
        <v>1421</v>
      </c>
      <c r="O14" s="229">
        <f t="shared" si="0"/>
        <v>1421</v>
      </c>
      <c r="P14" s="97"/>
    </row>
    <row r="15" spans="1:16" s="80" customFormat="1" ht="37.15" customHeight="1" x14ac:dyDescent="0.2">
      <c r="A15" s="93">
        <v>8</v>
      </c>
      <c r="B15" s="94" t="s">
        <v>477</v>
      </c>
      <c r="C15" s="95">
        <f>IF(ISERROR(VLOOKUP(B15,'KAYIT LİSTESİ'!$B$4:$H$1047,2,0)),"",(VLOOKUP(B15,'KAYIT LİSTESİ'!$B$4:$H$1047,2,0)))</f>
        <v>30</v>
      </c>
      <c r="D15" s="96">
        <f>IF(ISERROR(VLOOKUP(B15,'KAYIT LİSTESİ'!$B$4:$H$1047,4,0)),"",(VLOOKUP(B15,'KAYIT LİSTESİ'!$B$4:$H$1047,4,0)))</f>
        <v>26803</v>
      </c>
      <c r="E15" s="96" t="str">
        <f>IF(ISERROR(VLOOKUP(B15,'KAYIT LİSTESİ'!$B$4:$N$10047,13,0)),"",(VLOOKUP(B15,'KAYIT LİSTESİ'!$B$4:$N$10047,13,0)))</f>
        <v>B1</v>
      </c>
      <c r="F15" s="192" t="str">
        <f>IF(ISERROR(VLOOKUP(B15,'KAYIT LİSTESİ'!$B$4:$H$1047,5,0)),"",(VLOOKUP(B15,'KAYIT LİSTESİ'!$B$4:$H$1047,5,0)))</f>
        <v>ADEM GÜMÜŞAY</v>
      </c>
      <c r="G15" s="192" t="str">
        <f>IF(ISERROR(VLOOKUP(B15,'KAYIT LİSTESİ'!$B$4:$H$1047,6,0)),"",(VLOOKUP(B15,'KAYIT LİSTESİ'!$B$4:$H$1047,6,0)))</f>
        <v>ANKARA-DÜNYA ENG.EĞ.GENÇLİK SP.KULUBÜ</v>
      </c>
      <c r="H15" s="183">
        <v>1400</v>
      </c>
      <c r="I15" s="183">
        <v>1376</v>
      </c>
      <c r="J15" s="183">
        <v>1304</v>
      </c>
      <c r="K15" s="229">
        <f t="shared" si="1"/>
        <v>1400</v>
      </c>
      <c r="L15" s="230"/>
      <c r="M15" s="230"/>
      <c r="N15" s="230"/>
      <c r="O15" s="229">
        <f t="shared" si="0"/>
        <v>1400</v>
      </c>
      <c r="P15" s="97"/>
    </row>
    <row r="16" spans="1:16" s="80" customFormat="1" ht="37.15" customHeight="1" x14ac:dyDescent="0.2">
      <c r="A16" s="93">
        <v>9</v>
      </c>
      <c r="B16" s="94" t="s">
        <v>463</v>
      </c>
      <c r="C16" s="95">
        <f>IF(ISERROR(VLOOKUP(B16,'KAYIT LİSTESİ'!$B$4:$H$1047,2,0)),"",(VLOOKUP(B16,'KAYIT LİSTESİ'!$B$4:$H$1047,2,0)))</f>
        <v>11</v>
      </c>
      <c r="D16" s="96">
        <f>IF(ISERROR(VLOOKUP(B16,'KAYIT LİSTESİ'!$B$4:$H$1047,4,0)),"",(VLOOKUP(B16,'KAYIT LİSTESİ'!$B$4:$H$1047,4,0)))</f>
        <v>26651</v>
      </c>
      <c r="E16" s="96" t="str">
        <f>IF(ISERROR(VLOOKUP(B16,'KAYIT LİSTESİ'!$B$4:$N$10047,13,0)),"",(VLOOKUP(B16,'KAYIT LİSTESİ'!$B$4:$N$10047,13,0)))</f>
        <v>B1</v>
      </c>
      <c r="F16" s="192" t="str">
        <f>IF(ISERROR(VLOOKUP(B16,'KAYIT LİSTESİ'!$B$4:$H$1047,5,0)),"",(VLOOKUP(B16,'KAYIT LİSTESİ'!$B$4:$H$1047,5,0)))</f>
        <v>MESUT YURT</v>
      </c>
      <c r="G16" s="192" t="str">
        <f>IF(ISERROR(VLOOKUP(B16,'KAYIT LİSTESİ'!$B$4:$H$1047,6,0)),"",(VLOOKUP(B16,'KAYIT LİSTESİ'!$B$4:$H$1047,6,0)))</f>
        <v>AFYONKARAHİSAR-AFYONK.ENG.GENÇLİK VE SPOR KUL.</v>
      </c>
      <c r="H16" s="183" t="s">
        <v>868</v>
      </c>
      <c r="I16" s="183">
        <v>1005</v>
      </c>
      <c r="J16" s="183">
        <v>1075</v>
      </c>
      <c r="K16" s="229">
        <f t="shared" si="1"/>
        <v>1075</v>
      </c>
      <c r="L16" s="230"/>
      <c r="M16" s="230"/>
      <c r="N16" s="230"/>
      <c r="O16" s="229">
        <f t="shared" si="0"/>
        <v>1075</v>
      </c>
      <c r="P16" s="97"/>
    </row>
    <row r="17" spans="1:17" s="80" customFormat="1" ht="37.15" customHeight="1" x14ac:dyDescent="0.2">
      <c r="A17" s="93">
        <v>10</v>
      </c>
      <c r="B17" s="94" t="s">
        <v>467</v>
      </c>
      <c r="C17" s="95">
        <f>IF(ISERROR(VLOOKUP(B17,'KAYIT LİSTESİ'!$B$4:$H$1047,2,0)),"",(VLOOKUP(B17,'KAYIT LİSTESİ'!$B$4:$H$1047,2,0)))</f>
        <v>136</v>
      </c>
      <c r="D17" s="96">
        <f>IF(ISERROR(VLOOKUP(B17,'KAYIT LİSTESİ'!$B$4:$H$1047,4,0)),"",(VLOOKUP(B17,'KAYIT LİSTESİ'!$B$4:$H$1047,4,0)))</f>
        <v>27695</v>
      </c>
      <c r="E17" s="96" t="str">
        <f>IF(ISERROR(VLOOKUP(B17,'KAYIT LİSTESİ'!$B$4:$N$10047,13,0)),"",(VLOOKUP(B17,'KAYIT LİSTESİ'!$B$4:$N$10047,13,0)))</f>
        <v>B1</v>
      </c>
      <c r="F17" s="192" t="str">
        <f>IF(ISERROR(VLOOKUP(B17,'KAYIT LİSTESİ'!$B$4:$H$1047,5,0)),"",(VLOOKUP(B17,'KAYIT LİSTESİ'!$B$4:$H$1047,5,0)))</f>
        <v>MAHMUT SELÇUK</v>
      </c>
      <c r="G17" s="192" t="str">
        <f>IF(ISERROR(VLOOKUP(B17,'KAYIT LİSTESİ'!$B$4:$H$1047,6,0)),"",(VLOOKUP(B17,'KAYIT LİSTESİ'!$B$4:$H$1047,6,0)))</f>
        <v>KAYSERİ-KAYSERİ GENÇLİK HİZMETLERİ GÖRMEYENLER SPOR KULÜBÜ</v>
      </c>
      <c r="H17" s="183" t="s">
        <v>868</v>
      </c>
      <c r="I17" s="183" t="s">
        <v>868</v>
      </c>
      <c r="J17" s="183">
        <v>519</v>
      </c>
      <c r="K17" s="229">
        <f t="shared" si="1"/>
        <v>519</v>
      </c>
      <c r="L17" s="230"/>
      <c r="M17" s="230"/>
      <c r="N17" s="230"/>
      <c r="O17" s="229">
        <f t="shared" si="0"/>
        <v>519</v>
      </c>
      <c r="P17" s="97"/>
    </row>
    <row r="18" spans="1:17" s="80" customFormat="1" ht="37.15" customHeight="1" x14ac:dyDescent="0.2">
      <c r="A18" s="93" t="s">
        <v>870</v>
      </c>
      <c r="B18" s="94" t="s">
        <v>464</v>
      </c>
      <c r="C18" s="95">
        <f>IF(ISERROR(VLOOKUP(B18,'KAYIT LİSTESİ'!$B$4:$H$1047,2,0)),"",(VLOOKUP(B18,'KAYIT LİSTESİ'!$B$4:$H$1047,2,0)))</f>
        <v>26</v>
      </c>
      <c r="D18" s="96">
        <f>IF(ISERROR(VLOOKUP(B18,'KAYIT LİSTESİ'!$B$4:$H$1047,4,0)),"",(VLOOKUP(B18,'KAYIT LİSTESİ'!$B$4:$H$1047,4,0)))</f>
        <v>28915</v>
      </c>
      <c r="E18" s="96" t="str">
        <f>IF(ISERROR(VLOOKUP(B18,'KAYIT LİSTESİ'!$B$4:$N$10047,13,0)),"",(VLOOKUP(B18,'KAYIT LİSTESİ'!$B$4:$N$10047,13,0)))</f>
        <v>B1</v>
      </c>
      <c r="F18" s="192" t="str">
        <f>IF(ISERROR(VLOOKUP(B18,'KAYIT LİSTESİ'!$B$4:$H$1047,5,0)),"",(VLOOKUP(B18,'KAYIT LİSTESİ'!$B$4:$H$1047,5,0)))</f>
        <v>ERKAN ÖZTÜRK</v>
      </c>
      <c r="G18" s="192" t="str">
        <f>IF(ISERROR(VLOOKUP(B18,'KAYIT LİSTESİ'!$B$4:$H$1047,6,0)),"",(VLOOKUP(B18,'KAYIT LİSTESİ'!$B$4:$H$1047,6,0)))</f>
        <v>ANKARA-ÇANKAYA BEL.GÖR.ENG.SPOR KUL.</v>
      </c>
      <c r="H18" s="183" t="s">
        <v>868</v>
      </c>
      <c r="I18" s="183" t="s">
        <v>868</v>
      </c>
      <c r="J18" s="183" t="s">
        <v>868</v>
      </c>
      <c r="K18" s="229" t="str">
        <f t="shared" si="1"/>
        <v/>
      </c>
      <c r="L18" s="230"/>
      <c r="M18" s="230"/>
      <c r="N18" s="230"/>
      <c r="O18" s="229" t="s">
        <v>871</v>
      </c>
      <c r="P18" s="97"/>
    </row>
    <row r="19" spans="1:17" s="80" customFormat="1" ht="37.15" customHeight="1" x14ac:dyDescent="0.2">
      <c r="A19" s="93" t="s">
        <v>870</v>
      </c>
      <c r="B19" s="94" t="s">
        <v>825</v>
      </c>
      <c r="C19" s="95">
        <f>IF(ISERROR(VLOOKUP(B19,'KAYIT LİSTESİ'!$B$4:$H$1047,2,0)),"",(VLOOKUP(B19,'KAYIT LİSTESİ'!$B$4:$H$1047,2,0)))</f>
        <v>160</v>
      </c>
      <c r="D19" s="96">
        <f>IF(ISERROR(VLOOKUP(B19,'KAYIT LİSTESİ'!$B$4:$H$1047,4,0)),"",(VLOOKUP(B19,'KAYIT LİSTESİ'!$B$4:$H$1047,4,0)))</f>
        <v>24483</v>
      </c>
      <c r="E19" s="96" t="str">
        <f>IF(ISERROR(VLOOKUP(B19,'KAYIT LİSTESİ'!$B$4:$N$10047,13,0)),"",(VLOOKUP(B19,'KAYIT LİSTESİ'!$B$4:$N$10047,13,0)))</f>
        <v>B1</v>
      </c>
      <c r="F19" s="192" t="str">
        <f>IF(ISERROR(VLOOKUP(B19,'KAYIT LİSTESİ'!$B$4:$H$1047,5,0)),"",(VLOOKUP(B19,'KAYIT LİSTESİ'!$B$4:$H$1047,5,0)))</f>
        <v>MEHMET ÖZDEMİR</v>
      </c>
      <c r="G19" s="192" t="str">
        <f>IF(ISERROR(VLOOKUP(B19,'KAYIT LİSTESİ'!$B$4:$H$1047,6,0)),"",(VLOOKUP(B19,'KAYIT LİSTESİ'!$B$4:$H$1047,6,0)))</f>
        <v>MUĞLA-FETHİYE BELEDİYE SPOR KULUBÜ</v>
      </c>
      <c r="H19" s="183" t="s">
        <v>868</v>
      </c>
      <c r="I19" s="183" t="s">
        <v>872</v>
      </c>
      <c r="J19" s="183"/>
      <c r="K19" s="229" t="str">
        <f t="shared" si="1"/>
        <v/>
      </c>
      <c r="L19" s="230"/>
      <c r="M19" s="230"/>
      <c r="N19" s="230"/>
      <c r="O19" s="229" t="s">
        <v>871</v>
      </c>
      <c r="P19" s="97"/>
    </row>
    <row r="20" spans="1:17" s="80" customFormat="1" ht="37.15" customHeight="1" x14ac:dyDescent="0.2">
      <c r="A20" s="93" t="s">
        <v>870</v>
      </c>
      <c r="B20" s="94" t="s">
        <v>470</v>
      </c>
      <c r="C20" s="95">
        <f>IF(ISERROR(VLOOKUP(B20,'KAYIT LİSTESİ'!$B$4:$H$1047,2,0)),"",(VLOOKUP(B20,'KAYIT LİSTESİ'!$B$4:$H$1047,2,0)))</f>
        <v>36</v>
      </c>
      <c r="D20" s="96">
        <f>IF(ISERROR(VLOOKUP(B20,'KAYIT LİSTESİ'!$B$4:$H$1047,4,0)),"",(VLOOKUP(B20,'KAYIT LİSTESİ'!$B$4:$H$1047,4,0)))</f>
        <v>33970</v>
      </c>
      <c r="E20" s="96" t="str">
        <f>IF(ISERROR(VLOOKUP(B20,'KAYIT LİSTESİ'!$B$4:$N$10047,13,0)),"",(VLOOKUP(B20,'KAYIT LİSTESİ'!$B$4:$N$10047,13,0)))</f>
        <v>B1</v>
      </c>
      <c r="F20" s="192" t="str">
        <f>IF(ISERROR(VLOOKUP(B20,'KAYIT LİSTESİ'!$B$4:$H$1047,5,0)),"",(VLOOKUP(B20,'KAYIT LİSTESİ'!$B$4:$H$1047,5,0)))</f>
        <v>SELAHATTİN ORALCAN</v>
      </c>
      <c r="G20" s="192" t="str">
        <f>IF(ISERROR(VLOOKUP(B20,'KAYIT LİSTESİ'!$B$4:$H$1047,6,0)),"",(VLOOKUP(B20,'KAYIT LİSTESİ'!$B$4:$H$1047,6,0)))</f>
        <v>ANKARA-ŞAFAK KOLEJİ SPOR KUL</v>
      </c>
      <c r="H20" s="183"/>
      <c r="I20" s="183"/>
      <c r="J20" s="183"/>
      <c r="K20" s="229" t="str">
        <f t="shared" si="1"/>
        <v/>
      </c>
      <c r="L20" s="230"/>
      <c r="M20" s="230"/>
      <c r="N20" s="230"/>
      <c r="O20" s="229" t="s">
        <v>869</v>
      </c>
      <c r="P20" s="97"/>
    </row>
    <row r="21" spans="1:17" s="80" customFormat="1" ht="37.15" customHeight="1" x14ac:dyDescent="0.2">
      <c r="A21" s="93" t="s">
        <v>870</v>
      </c>
      <c r="B21" s="94" t="s">
        <v>471</v>
      </c>
      <c r="C21" s="95">
        <f>IF(ISERROR(VLOOKUP(B21,'KAYIT LİSTESİ'!$B$4:$H$1047,2,0)),"",(VLOOKUP(B21,'KAYIT LİSTESİ'!$B$4:$H$1047,2,0)))</f>
        <v>50</v>
      </c>
      <c r="D21" s="96">
        <f>IF(ISERROR(VLOOKUP(B21,'KAYIT LİSTESİ'!$B$4:$H$1047,4,0)),"",(VLOOKUP(B21,'KAYIT LİSTESİ'!$B$4:$H$1047,4,0)))</f>
        <v>27382</v>
      </c>
      <c r="E21" s="96" t="str">
        <f>IF(ISERROR(VLOOKUP(B21,'KAYIT LİSTESİ'!$B$4:$N$10047,13,0)),"",(VLOOKUP(B21,'KAYIT LİSTESİ'!$B$4:$N$10047,13,0)))</f>
        <v>B1</v>
      </c>
      <c r="F21" s="192" t="str">
        <f>IF(ISERROR(VLOOKUP(B21,'KAYIT LİSTESİ'!$B$4:$H$1047,5,0)),"",(VLOOKUP(B21,'KAYIT LİSTESİ'!$B$4:$H$1047,5,0)))</f>
        <v>ABDULLAH AKSOY</v>
      </c>
      <c r="G21" s="192" t="str">
        <f>IF(ISERROR(VLOOKUP(B21,'KAYIT LİSTESİ'!$B$4:$H$1047,6,0)),"",(VLOOKUP(B21,'KAYIT LİSTESİ'!$B$4:$H$1047,6,0)))</f>
        <v>ANTALYA-ENGEL TAN.SPOR KULUBÜ</v>
      </c>
      <c r="H21" s="183"/>
      <c r="I21" s="183"/>
      <c r="J21" s="183"/>
      <c r="K21" s="229" t="str">
        <f t="shared" si="1"/>
        <v/>
      </c>
      <c r="L21" s="230"/>
      <c r="M21" s="230"/>
      <c r="N21" s="230"/>
      <c r="O21" s="229" t="s">
        <v>869</v>
      </c>
      <c r="P21" s="97"/>
    </row>
    <row r="22" spans="1:17" s="80" customFormat="1" ht="37.15" customHeight="1" x14ac:dyDescent="0.2">
      <c r="A22" s="93" t="s">
        <v>870</v>
      </c>
      <c r="B22" s="94" t="s">
        <v>472</v>
      </c>
      <c r="C22" s="95">
        <f>IF(ISERROR(VLOOKUP(B22,'KAYIT LİSTESİ'!$B$4:$H$1047,2,0)),"",(VLOOKUP(B22,'KAYIT LİSTESİ'!$B$4:$H$1047,2,0)))</f>
        <v>73</v>
      </c>
      <c r="D22" s="96">
        <f>IF(ISERROR(VLOOKUP(B22,'KAYIT LİSTESİ'!$B$4:$H$1047,4,0)),"",(VLOOKUP(B22,'KAYIT LİSTESİ'!$B$4:$H$1047,4,0)))</f>
        <v>36421</v>
      </c>
      <c r="E22" s="96" t="str">
        <f>IF(ISERROR(VLOOKUP(B22,'KAYIT LİSTESİ'!$B$4:$N$10047,13,0)),"",(VLOOKUP(B22,'KAYIT LİSTESİ'!$B$4:$N$10047,13,0)))</f>
        <v>B1</v>
      </c>
      <c r="F22" s="192" t="str">
        <f>IF(ISERROR(VLOOKUP(B22,'KAYIT LİSTESİ'!$B$4:$H$1047,5,0)),"",(VLOOKUP(B22,'KAYIT LİSTESİ'!$B$4:$H$1047,5,0)))</f>
        <v>ŞEMSETTİN İSTER</v>
      </c>
      <c r="G22" s="192" t="str">
        <f>IF(ISERROR(VLOOKUP(B22,'KAYIT LİSTESİ'!$B$4:$H$1047,6,0)),"",(VLOOKUP(B22,'KAYIT LİSTESİ'!$B$4:$H$1047,6,0)))</f>
        <v>BURSA-NİLÜFER BELEDİYESİ GÖRME ENGELLİLER SPOR KULÜBÜ</v>
      </c>
      <c r="H22" s="183"/>
      <c r="I22" s="183"/>
      <c r="J22" s="183"/>
      <c r="K22" s="229" t="str">
        <f t="shared" si="1"/>
        <v/>
      </c>
      <c r="L22" s="230"/>
      <c r="M22" s="230"/>
      <c r="N22" s="230"/>
      <c r="O22" s="229" t="s">
        <v>869</v>
      </c>
      <c r="P22" s="97"/>
    </row>
    <row r="23" spans="1:17" s="80" customFormat="1" ht="37.15" customHeight="1" x14ac:dyDescent="0.2">
      <c r="A23" s="93" t="s">
        <v>870</v>
      </c>
      <c r="B23" s="94" t="s">
        <v>473</v>
      </c>
      <c r="C23" s="95">
        <f>IF(ISERROR(VLOOKUP(B23,'KAYIT LİSTESİ'!$B$4:$H$1047,2,0)),"",(VLOOKUP(B23,'KAYIT LİSTESİ'!$B$4:$H$1047,2,0)))</f>
        <v>78</v>
      </c>
      <c r="D23" s="96">
        <f>IF(ISERROR(VLOOKUP(B23,'KAYIT LİSTESİ'!$B$4:$H$1047,4,0)),"",(VLOOKUP(B23,'KAYIT LİSTESİ'!$B$4:$H$1047,4,0)))</f>
        <v>35355</v>
      </c>
      <c r="E23" s="96" t="str">
        <f>IF(ISERROR(VLOOKUP(B23,'KAYIT LİSTESİ'!$B$4:$N$10047,13,0)),"",(VLOOKUP(B23,'KAYIT LİSTESİ'!$B$4:$N$10047,13,0)))</f>
        <v>B1</v>
      </c>
      <c r="F23" s="192" t="str">
        <f>IF(ISERROR(VLOOKUP(B23,'KAYIT LİSTESİ'!$B$4:$H$1047,5,0)),"",(VLOOKUP(B23,'KAYIT LİSTESİ'!$B$4:$H$1047,5,0)))</f>
        <v>Samet Boztepe</v>
      </c>
      <c r="G23" s="192" t="str">
        <f>IF(ISERROR(VLOOKUP(B23,'KAYIT LİSTESİ'!$B$4:$H$1047,6,0)),"",(VLOOKUP(B23,'KAYIT LİSTESİ'!$B$4:$H$1047,6,0)))</f>
        <v>ÇANAKKALE-1915 Ç.Kale Sp.Klb.Der</v>
      </c>
      <c r="H23" s="183"/>
      <c r="I23" s="183"/>
      <c r="J23" s="183"/>
      <c r="K23" s="229" t="str">
        <f t="shared" si="1"/>
        <v/>
      </c>
      <c r="L23" s="230"/>
      <c r="M23" s="230"/>
      <c r="N23" s="230"/>
      <c r="O23" s="229" t="s">
        <v>869</v>
      </c>
      <c r="P23" s="97"/>
    </row>
    <row r="24" spans="1:17" s="80" customFormat="1" ht="37.15" customHeight="1" x14ac:dyDescent="0.2">
      <c r="A24" s="93" t="s">
        <v>870</v>
      </c>
      <c r="B24" s="94" t="s">
        <v>478</v>
      </c>
      <c r="C24" s="95">
        <f>IF(ISERROR(VLOOKUP(B24,'KAYIT LİSTESİ'!$B$4:$H$1047,2,0)),"",(VLOOKUP(B24,'KAYIT LİSTESİ'!$B$4:$H$1047,2,0)))</f>
        <v>58</v>
      </c>
      <c r="D24" s="96">
        <f>IF(ISERROR(VLOOKUP(B24,'KAYIT LİSTESİ'!$B$4:$H$1047,4,0)),"",(VLOOKUP(B24,'KAYIT LİSTESİ'!$B$4:$H$1047,4,0)))</f>
        <v>28320</v>
      </c>
      <c r="E24" s="96" t="str">
        <f>IF(ISERROR(VLOOKUP(B24,'KAYIT LİSTESİ'!$B$4:$N$10047,13,0)),"",(VLOOKUP(B24,'KAYIT LİSTESİ'!$B$4:$N$10047,13,0)))</f>
        <v>B1</v>
      </c>
      <c r="F24" s="192" t="str">
        <f>IF(ISERROR(VLOOKUP(B24,'KAYIT LİSTESİ'!$B$4:$H$1047,5,0)),"",(VLOOKUP(B24,'KAYIT LİSTESİ'!$B$4:$H$1047,5,0)))</f>
        <v>FAHRETTİN ALBAY</v>
      </c>
      <c r="G24" s="192" t="str">
        <f>IF(ISERROR(VLOOKUP(B24,'KAYIT LİSTESİ'!$B$4:$H$1047,6,0)),"",(VLOOKUP(B24,'KAYIT LİSTESİ'!$B$4:$H$1047,6,0)))</f>
        <v>BURSA-BURSA ALTINOKTA GÖR.ENG.SPOR KUL.</v>
      </c>
      <c r="H24" s="183"/>
      <c r="I24" s="183"/>
      <c r="J24" s="183"/>
      <c r="K24" s="229" t="str">
        <f t="shared" si="1"/>
        <v/>
      </c>
      <c r="L24" s="230"/>
      <c r="M24" s="230"/>
      <c r="N24" s="230"/>
      <c r="O24" s="229" t="s">
        <v>869</v>
      </c>
      <c r="P24" s="97"/>
    </row>
    <row r="25" spans="1:17" s="80" customFormat="1" ht="37.15" customHeight="1" x14ac:dyDescent="0.2">
      <c r="A25" s="93" t="s">
        <v>870</v>
      </c>
      <c r="B25" s="94" t="s">
        <v>479</v>
      </c>
      <c r="C25" s="95">
        <f>IF(ISERROR(VLOOKUP(B25,'KAYIT LİSTESİ'!$B$4:$H$1047,2,0)),"",(VLOOKUP(B25,'KAYIT LİSTESİ'!$B$4:$H$1047,2,0)))</f>
        <v>63</v>
      </c>
      <c r="D25" s="96">
        <f>IF(ISERROR(VLOOKUP(B25,'KAYIT LİSTESİ'!$B$4:$H$1047,4,0)),"",(VLOOKUP(B25,'KAYIT LİSTESİ'!$B$4:$H$1047,4,0)))</f>
        <v>36832</v>
      </c>
      <c r="E25" s="96" t="str">
        <f>IF(ISERROR(VLOOKUP(B25,'KAYIT LİSTESİ'!$B$4:$N$10047,13,0)),"",(VLOOKUP(B25,'KAYIT LİSTESİ'!$B$4:$N$10047,13,0)))</f>
        <v>B1</v>
      </c>
      <c r="F25" s="192" t="str">
        <f>IF(ISERROR(VLOOKUP(B25,'KAYIT LİSTESİ'!$B$4:$H$1047,5,0)),"",(VLOOKUP(B25,'KAYIT LİSTESİ'!$B$4:$H$1047,5,0)))</f>
        <v>ATAKAN NALBANT</v>
      </c>
      <c r="G25" s="192" t="str">
        <f>IF(ISERROR(VLOOKUP(B25,'KAYIT LİSTESİ'!$B$4:$H$1047,6,0)),"",(VLOOKUP(B25,'KAYIT LİSTESİ'!$B$4:$H$1047,6,0)))</f>
        <v>BURSA-NİLÜFER BELEDİYESİ GÖRME ENGELLİLER SPOR KULÜBÜ</v>
      </c>
      <c r="H25" s="183"/>
      <c r="I25" s="183"/>
      <c r="J25" s="183"/>
      <c r="K25" s="229" t="str">
        <f t="shared" si="1"/>
        <v/>
      </c>
      <c r="L25" s="230"/>
      <c r="M25" s="230"/>
      <c r="N25" s="230"/>
      <c r="O25" s="229" t="s">
        <v>869</v>
      </c>
      <c r="P25" s="97"/>
    </row>
    <row r="26" spans="1:17" s="80" customFormat="1" ht="37.15" customHeight="1" x14ac:dyDescent="0.2">
      <c r="A26" s="93"/>
      <c r="B26" s="94" t="s">
        <v>826</v>
      </c>
      <c r="C26" s="95" t="str">
        <f>IF(ISERROR(VLOOKUP(B26,'KAYIT LİSTESİ'!$B$4:$H$1047,2,0)),"",(VLOOKUP(B26,'KAYIT LİSTESİ'!$B$4:$H$1047,2,0)))</f>
        <v/>
      </c>
      <c r="D26" s="96" t="str">
        <f>IF(ISERROR(VLOOKUP(B26,'KAYIT LİSTESİ'!$B$4:$H$1047,4,0)),"",(VLOOKUP(B26,'KAYIT LİSTESİ'!$B$4:$H$1047,4,0)))</f>
        <v/>
      </c>
      <c r="E26" s="96" t="str">
        <f>IF(ISERROR(VLOOKUP(B26,'KAYIT LİSTESİ'!$B$4:$N$10047,13,0)),"",(VLOOKUP(B26,'KAYIT LİSTESİ'!$B$4:$N$10047,13,0)))</f>
        <v/>
      </c>
      <c r="F26" s="192" t="str">
        <f>IF(ISERROR(VLOOKUP(B26,'KAYIT LİSTESİ'!$B$4:$H$1047,5,0)),"",(VLOOKUP(B26,'KAYIT LİSTESİ'!$B$4:$H$1047,5,0)))</f>
        <v/>
      </c>
      <c r="G26" s="192" t="str">
        <f>IF(ISERROR(VLOOKUP(B26,'KAYIT LİSTESİ'!$B$4:$H$1047,6,0)),"",(VLOOKUP(B26,'KAYIT LİSTESİ'!$B$4:$H$1047,6,0)))</f>
        <v/>
      </c>
      <c r="H26" s="183"/>
      <c r="I26" s="183"/>
      <c r="J26" s="183"/>
      <c r="K26" s="229" t="str">
        <f t="shared" ref="K26:K27" si="2">IF(COUNT(H26:J26)=0,"",MAX(H26:J26))</f>
        <v/>
      </c>
      <c r="L26" s="230"/>
      <c r="M26" s="230"/>
      <c r="N26" s="230"/>
      <c r="O26" s="229" t="str">
        <f t="shared" ref="O26:O27" si="3">IF(COUNT(H26:N26)=0,"",MAX(H26:N26))</f>
        <v/>
      </c>
      <c r="P26" s="97"/>
      <c r="Q26" s="81"/>
    </row>
    <row r="27" spans="1:17" s="80" customFormat="1" ht="37.15" customHeight="1" x14ac:dyDescent="0.2">
      <c r="A27" s="93"/>
      <c r="B27" s="94" t="s">
        <v>480</v>
      </c>
      <c r="C27" s="95" t="str">
        <f>IF(ISERROR(VLOOKUP(B27,'KAYIT LİSTESİ'!$B$4:$H$1047,2,0)),"",(VLOOKUP(B27,'KAYIT LİSTESİ'!$B$4:$H$1047,2,0)))</f>
        <v/>
      </c>
      <c r="D27" s="96" t="str">
        <f>IF(ISERROR(VLOOKUP(B27,'KAYIT LİSTESİ'!$B$4:$H$1047,4,0)),"",(VLOOKUP(B27,'KAYIT LİSTESİ'!$B$4:$H$1047,4,0)))</f>
        <v/>
      </c>
      <c r="E27" s="96" t="str">
        <f>IF(ISERROR(VLOOKUP(B27,'KAYIT LİSTESİ'!$B$4:$N$10047,13,0)),"",(VLOOKUP(B27,'KAYIT LİSTESİ'!$B$4:$N$10047,13,0)))</f>
        <v/>
      </c>
      <c r="F27" s="192" t="str">
        <f>IF(ISERROR(VLOOKUP(B27,'KAYIT LİSTESİ'!$B$4:$H$1047,5,0)),"",(VLOOKUP(B27,'KAYIT LİSTESİ'!$B$4:$H$1047,5,0)))</f>
        <v/>
      </c>
      <c r="G27" s="192" t="str">
        <f>IF(ISERROR(VLOOKUP(B27,'KAYIT LİSTESİ'!$B$4:$H$1047,6,0)),"",(VLOOKUP(B27,'KAYIT LİSTESİ'!$B$4:$H$1047,6,0)))</f>
        <v/>
      </c>
      <c r="H27" s="183"/>
      <c r="I27" s="183"/>
      <c r="J27" s="183"/>
      <c r="K27" s="229" t="str">
        <f t="shared" si="2"/>
        <v/>
      </c>
      <c r="L27" s="230"/>
      <c r="M27" s="230"/>
      <c r="N27" s="230"/>
      <c r="O27" s="229" t="str">
        <f t="shared" si="3"/>
        <v/>
      </c>
      <c r="P27" s="97"/>
      <c r="Q27" s="81"/>
    </row>
    <row r="28" spans="1:17" ht="19.149999999999999" customHeight="1" x14ac:dyDescent="0.2">
      <c r="A28" s="407" t="s">
        <v>6</v>
      </c>
      <c r="B28" s="407"/>
      <c r="C28" s="410" t="s">
        <v>111</v>
      </c>
      <c r="D28" s="410" t="s">
        <v>130</v>
      </c>
      <c r="E28" s="411" t="s">
        <v>327</v>
      </c>
      <c r="F28" s="407" t="s">
        <v>7</v>
      </c>
      <c r="G28" s="407" t="s">
        <v>45</v>
      </c>
      <c r="H28" s="413" t="s">
        <v>408</v>
      </c>
      <c r="I28" s="413"/>
      <c r="J28" s="413"/>
      <c r="K28" s="413"/>
      <c r="L28" s="413"/>
      <c r="M28" s="413"/>
      <c r="N28" s="413"/>
      <c r="O28" s="408" t="s">
        <v>8</v>
      </c>
      <c r="P28" s="408" t="s">
        <v>207</v>
      </c>
    </row>
    <row r="29" spans="1:17" ht="19.149999999999999" customHeight="1" x14ac:dyDescent="0.2">
      <c r="A29" s="407"/>
      <c r="B29" s="407"/>
      <c r="C29" s="410"/>
      <c r="D29" s="410"/>
      <c r="E29" s="412"/>
      <c r="F29" s="407"/>
      <c r="G29" s="407"/>
      <c r="H29" s="290">
        <v>1</v>
      </c>
      <c r="I29" s="290">
        <v>2</v>
      </c>
      <c r="J29" s="290">
        <v>3</v>
      </c>
      <c r="K29" s="228" t="s">
        <v>208</v>
      </c>
      <c r="L29" s="290">
        <v>4</v>
      </c>
      <c r="M29" s="290">
        <v>5</v>
      </c>
      <c r="N29" s="290">
        <v>6</v>
      </c>
      <c r="O29" s="409"/>
      <c r="P29" s="409"/>
    </row>
    <row r="30" spans="1:17" s="80" customFormat="1" ht="37.15" customHeight="1" x14ac:dyDescent="0.2">
      <c r="A30" s="93">
        <v>2</v>
      </c>
      <c r="B30" s="94" t="s">
        <v>875</v>
      </c>
      <c r="C30" s="95">
        <f>IF(ISERROR(VLOOKUP(B30,'KAYIT LİSTESİ'!$B$4:$H$1047,2,0)),"",(VLOOKUP(B30,'KAYIT LİSTESİ'!$B$4:$H$1047,2,0)))</f>
        <v>25</v>
      </c>
      <c r="D30" s="96">
        <f>IF(ISERROR(VLOOKUP(B30,'KAYIT LİSTESİ'!$B$4:$H$1047,4,0)),"",(VLOOKUP(B30,'KAYIT LİSTESİ'!$B$4:$H$1047,4,0)))</f>
        <v>28449</v>
      </c>
      <c r="E30" s="96" t="str">
        <f>IF(ISERROR(VLOOKUP(B30,'KAYIT LİSTESİ'!$B$4:$N$10047,13,0)),"",(VLOOKUP(B30,'KAYIT LİSTESİ'!$B$4:$N$10047,13,0)))</f>
        <v>B2</v>
      </c>
      <c r="F30" s="192" t="str">
        <f>IF(ISERROR(VLOOKUP(B30,'KAYIT LİSTESİ'!$B$4:$H$1047,5,0)),"",(VLOOKUP(B30,'KAYIT LİSTESİ'!$B$4:$H$1047,5,0)))</f>
        <v>AYHAN GÜRSOY</v>
      </c>
      <c r="G30" s="192" t="str">
        <f>IF(ISERROR(VLOOKUP(B30,'KAYIT LİSTESİ'!$B$4:$H$1047,6,0)),"",(VLOOKUP(B30,'KAYIT LİSTESİ'!$B$4:$H$1047,6,0)))</f>
        <v>ANKARA-ÇANKAYA BEL.GÖR.ENG.SPOR KUL.</v>
      </c>
      <c r="H30" s="183" t="s">
        <v>868</v>
      </c>
      <c r="I30" s="183">
        <v>1480</v>
      </c>
      <c r="J30" s="183" t="s">
        <v>868</v>
      </c>
      <c r="K30" s="229">
        <f t="shared" ref="K30:K43" si="4">IF(COUNT(H30:J30)=0,"",MAX(H30:J30))</f>
        <v>1480</v>
      </c>
      <c r="L30" s="230">
        <v>1750</v>
      </c>
      <c r="M30" s="230">
        <v>1847</v>
      </c>
      <c r="N30" s="230">
        <v>2089</v>
      </c>
      <c r="O30" s="229">
        <f t="shared" ref="O30:O37" si="5">IF(COUNT(H30:N30)=0,"",MAX(H30:N30))</f>
        <v>2089</v>
      </c>
      <c r="P30" s="97"/>
    </row>
    <row r="31" spans="1:17" s="80" customFormat="1" ht="37.15" customHeight="1" x14ac:dyDescent="0.2">
      <c r="A31" s="93">
        <v>14</v>
      </c>
      <c r="B31" s="94" t="s">
        <v>830</v>
      </c>
      <c r="C31" s="95">
        <f>IF(ISERROR(VLOOKUP(B31,'KAYIT LİSTESİ'!$B$4:$H$1047,2,0)),"",(VLOOKUP(B31,'KAYIT LİSTESİ'!$B$4:$H$1047,2,0)))</f>
        <v>76</v>
      </c>
      <c r="D31" s="96">
        <f>IF(ISERROR(VLOOKUP(B31,'KAYIT LİSTESİ'!$B$4:$H$1047,4,0)),"",(VLOOKUP(B31,'KAYIT LİSTESİ'!$B$4:$H$1047,4,0)))</f>
        <v>34732</v>
      </c>
      <c r="E31" s="96" t="str">
        <f>IF(ISERROR(VLOOKUP(B31,'KAYIT LİSTESİ'!$B$4:$N$10047,13,0)),"",(VLOOKUP(B31,'KAYIT LİSTESİ'!$B$4:$N$10047,13,0)))</f>
        <v>B2</v>
      </c>
      <c r="F31" s="192" t="str">
        <f>IF(ISERROR(VLOOKUP(B31,'KAYIT LİSTESİ'!$B$4:$H$1047,5,0)),"",(VLOOKUP(B31,'KAYIT LİSTESİ'!$B$4:$H$1047,5,0)))</f>
        <v>MURAT MALGAZ</v>
      </c>
      <c r="G31" s="192" t="str">
        <f>IF(ISERROR(VLOOKUP(B31,'KAYIT LİSTESİ'!$B$4:$H$1047,6,0)),"",(VLOOKUP(B31,'KAYIT LİSTESİ'!$B$4:$H$1047,6,0)))</f>
        <v>BURSA-TİMSAHLAR GÖR.ENG.GENÇ.VE SPOR KUL.DER</v>
      </c>
      <c r="H31" s="183" t="s">
        <v>868</v>
      </c>
      <c r="I31" s="183">
        <v>1682</v>
      </c>
      <c r="J31" s="183">
        <v>1457</v>
      </c>
      <c r="K31" s="229">
        <f t="shared" si="4"/>
        <v>1682</v>
      </c>
      <c r="L31" s="230">
        <v>1641</v>
      </c>
      <c r="M31" s="230">
        <v>1653</v>
      </c>
      <c r="N31" s="230">
        <v>1492</v>
      </c>
      <c r="O31" s="229">
        <f t="shared" si="5"/>
        <v>1682</v>
      </c>
      <c r="P31" s="97"/>
    </row>
    <row r="32" spans="1:17" s="80" customFormat="1" ht="37.15" customHeight="1" x14ac:dyDescent="0.2">
      <c r="A32" s="93">
        <v>1</v>
      </c>
      <c r="B32" s="94" t="s">
        <v>874</v>
      </c>
      <c r="C32" s="95">
        <f>IF(ISERROR(VLOOKUP(B32,'KAYIT LİSTESİ'!$B$4:$H$1047,2,0)),"",(VLOOKUP(B32,'KAYIT LİSTESİ'!$B$4:$H$1047,2,0)))</f>
        <v>12</v>
      </c>
      <c r="D32" s="96">
        <f>IF(ISERROR(VLOOKUP(B32,'KAYIT LİSTESİ'!$B$4:$H$1047,4,0)),"",(VLOOKUP(B32,'KAYIT LİSTESİ'!$B$4:$H$1047,4,0)))</f>
        <v>30227</v>
      </c>
      <c r="E32" s="96" t="str">
        <f>IF(ISERROR(VLOOKUP(B32,'KAYIT LİSTESİ'!$B$4:$N$10047,13,0)),"",(VLOOKUP(B32,'KAYIT LİSTESİ'!$B$4:$N$10047,13,0)))</f>
        <v>B2</v>
      </c>
      <c r="F32" s="192" t="str">
        <f>IF(ISERROR(VLOOKUP(B32,'KAYIT LİSTESİ'!$B$4:$H$1047,5,0)),"",(VLOOKUP(B32,'KAYIT LİSTESİ'!$B$4:$H$1047,5,0)))</f>
        <v>ÇETİN SARIGÜL</v>
      </c>
      <c r="G32" s="192" t="str">
        <f>IF(ISERROR(VLOOKUP(B32,'KAYIT LİSTESİ'!$B$4:$H$1047,6,0)),"",(VLOOKUP(B32,'KAYIT LİSTESİ'!$B$4:$H$1047,6,0)))</f>
        <v>AFYONKARAHİSAR-AFYONK.ENG.GENÇLİK VE SPOR KUL.</v>
      </c>
      <c r="H32" s="183" t="s">
        <v>868</v>
      </c>
      <c r="I32" s="183">
        <v>1507</v>
      </c>
      <c r="J32" s="183">
        <v>1653</v>
      </c>
      <c r="K32" s="229">
        <f t="shared" si="4"/>
        <v>1653</v>
      </c>
      <c r="L32" s="230">
        <v>1665</v>
      </c>
      <c r="M32" s="230">
        <v>1653</v>
      </c>
      <c r="N32" s="230">
        <v>1562</v>
      </c>
      <c r="O32" s="229">
        <f t="shared" si="5"/>
        <v>1665</v>
      </c>
      <c r="P32" s="97"/>
    </row>
    <row r="33" spans="1:17" s="80" customFormat="1" ht="37.15" customHeight="1" x14ac:dyDescent="0.2">
      <c r="A33" s="93">
        <v>8</v>
      </c>
      <c r="B33" s="94" t="s">
        <v>881</v>
      </c>
      <c r="C33" s="95">
        <f>IF(ISERROR(VLOOKUP(B33,'KAYIT LİSTESİ'!$B$4:$H$1047,2,0)),"",(VLOOKUP(B33,'KAYIT LİSTESİ'!$B$4:$H$1047,2,0)))</f>
        <v>179</v>
      </c>
      <c r="D33" s="96">
        <f>IF(ISERROR(VLOOKUP(B33,'KAYIT LİSTESİ'!$B$4:$H$1047,4,0)),"",(VLOOKUP(B33,'KAYIT LİSTESİ'!$B$4:$H$1047,4,0)))</f>
        <v>32874</v>
      </c>
      <c r="E33" s="96" t="str">
        <f>IF(ISERROR(VLOOKUP(B33,'KAYIT LİSTESİ'!$B$4:$N$10047,13,0)),"",(VLOOKUP(B33,'KAYIT LİSTESİ'!$B$4:$N$10047,13,0)))</f>
        <v>B2</v>
      </c>
      <c r="F33" s="192" t="str">
        <f>IF(ISERROR(VLOOKUP(B33,'KAYIT LİSTESİ'!$B$4:$H$1047,5,0)),"",(VLOOKUP(B33,'KAYIT LİSTESİ'!$B$4:$H$1047,5,0)))</f>
        <v>ABDULVAHAP ARPACI</v>
      </c>
      <c r="G33" s="192" t="str">
        <f>IF(ISERROR(VLOOKUP(B33,'KAYIT LİSTESİ'!$B$4:$H$1047,6,0)),"",(VLOOKUP(B33,'KAYIT LİSTESİ'!$B$4:$H$1047,6,0)))</f>
        <v>MALATYA</v>
      </c>
      <c r="H33" s="183">
        <v>1522</v>
      </c>
      <c r="I33" s="183">
        <v>1426</v>
      </c>
      <c r="J33" s="183">
        <v>1590</v>
      </c>
      <c r="K33" s="229">
        <f t="shared" si="4"/>
        <v>1590</v>
      </c>
      <c r="L33" s="230">
        <v>1396</v>
      </c>
      <c r="M33" s="230">
        <v>1605</v>
      </c>
      <c r="N33" s="230">
        <v>1543</v>
      </c>
      <c r="O33" s="229">
        <f t="shared" si="5"/>
        <v>1605</v>
      </c>
      <c r="P33" s="97"/>
    </row>
    <row r="34" spans="1:17" s="80" customFormat="1" ht="37.15" customHeight="1" x14ac:dyDescent="0.2">
      <c r="A34" s="93">
        <v>6</v>
      </c>
      <c r="B34" s="94" t="s">
        <v>879</v>
      </c>
      <c r="C34" s="95">
        <f>IF(ISERROR(VLOOKUP(B34,'KAYIT LİSTESİ'!$B$4:$H$1047,2,0)),"",(VLOOKUP(B34,'KAYIT LİSTESİ'!$B$4:$H$1047,2,0)))</f>
        <v>126</v>
      </c>
      <c r="D34" s="96">
        <f>IF(ISERROR(VLOOKUP(B34,'KAYIT LİSTESİ'!$B$4:$H$1047,4,0)),"",(VLOOKUP(B34,'KAYIT LİSTESİ'!$B$4:$H$1047,4,0)))</f>
        <v>33534</v>
      </c>
      <c r="E34" s="96" t="str">
        <f>IF(ISERROR(VLOOKUP(B34,'KAYIT LİSTESİ'!$B$4:$N$10047,13,0)),"",(VLOOKUP(B34,'KAYIT LİSTESİ'!$B$4:$N$10047,13,0)))</f>
        <v>B2</v>
      </c>
      <c r="F34" s="192" t="str">
        <f>IF(ISERROR(VLOOKUP(B34,'KAYIT LİSTESİ'!$B$4:$H$1047,5,0)),"",(VLOOKUP(B34,'KAYIT LİSTESİ'!$B$4:$H$1047,5,0)))</f>
        <v>ONUR TAŞTAN</v>
      </c>
      <c r="G34" s="192" t="str">
        <f>IF(ISERROR(VLOOKUP(B34,'KAYIT LİSTESİ'!$B$4:$H$1047,6,0)),"",(VLOOKUP(B34,'KAYIT LİSTESİ'!$B$4:$H$1047,6,0)))</f>
        <v>İZMİR-İZMİR BÜYÜKŞEHİR BELEDİYESİ GENÇLİK VE SPOR KULÜBÜ</v>
      </c>
      <c r="H34" s="183" t="s">
        <v>868</v>
      </c>
      <c r="I34" s="183" t="s">
        <v>868</v>
      </c>
      <c r="J34" s="183">
        <v>1246</v>
      </c>
      <c r="K34" s="229">
        <f t="shared" si="4"/>
        <v>1246</v>
      </c>
      <c r="L34" s="230">
        <v>1481</v>
      </c>
      <c r="M34" s="230" t="s">
        <v>868</v>
      </c>
      <c r="N34" s="230">
        <v>1587</v>
      </c>
      <c r="O34" s="229">
        <f t="shared" si="5"/>
        <v>1587</v>
      </c>
      <c r="P34" s="97"/>
    </row>
    <row r="35" spans="1:17" s="80" customFormat="1" ht="37.15" customHeight="1" x14ac:dyDescent="0.2">
      <c r="A35" s="93">
        <v>13</v>
      </c>
      <c r="B35" s="94" t="s">
        <v>829</v>
      </c>
      <c r="C35" s="95">
        <f>IF(ISERROR(VLOOKUP(B35,'KAYIT LİSTESİ'!$B$4:$H$1047,2,0)),"",(VLOOKUP(B35,'KAYIT LİSTESİ'!$B$4:$H$1047,2,0)))</f>
        <v>74</v>
      </c>
      <c r="D35" s="96">
        <f>IF(ISERROR(VLOOKUP(B35,'KAYIT LİSTESİ'!$B$4:$H$1047,4,0)),"",(VLOOKUP(B35,'KAYIT LİSTESİ'!$B$4:$H$1047,4,0)))</f>
        <v>25416</v>
      </c>
      <c r="E35" s="96" t="str">
        <f>IF(ISERROR(VLOOKUP(B35,'KAYIT LİSTESİ'!$B$4:$N$10047,13,0)),"",(VLOOKUP(B35,'KAYIT LİSTESİ'!$B$4:$N$10047,13,0)))</f>
        <v>B2</v>
      </c>
      <c r="F35" s="192" t="str">
        <f>IF(ISERROR(VLOOKUP(B35,'KAYIT LİSTESİ'!$B$4:$H$1047,5,0)),"",(VLOOKUP(B35,'KAYIT LİSTESİ'!$B$4:$H$1047,5,0)))</f>
        <v>MEHMET ŞİMŞEK</v>
      </c>
      <c r="G35" s="192" t="str">
        <f>IF(ISERROR(VLOOKUP(B35,'KAYIT LİSTESİ'!$B$4:$H$1047,6,0)),"",(VLOOKUP(B35,'KAYIT LİSTESİ'!$B$4:$H$1047,6,0)))</f>
        <v>BURSA-TİMSAHLAR GÖR.ENG.GENÇ.VE SPOR KUL.DER</v>
      </c>
      <c r="H35" s="183">
        <v>1297</v>
      </c>
      <c r="I35" s="183">
        <v>1386</v>
      </c>
      <c r="J35" s="183">
        <v>1414</v>
      </c>
      <c r="K35" s="229">
        <f t="shared" si="4"/>
        <v>1414</v>
      </c>
      <c r="L35" s="230">
        <v>1374</v>
      </c>
      <c r="M35" s="230">
        <v>1314</v>
      </c>
      <c r="N35" s="230">
        <v>1512</v>
      </c>
      <c r="O35" s="229">
        <f t="shared" si="5"/>
        <v>1512</v>
      </c>
      <c r="P35" s="97"/>
    </row>
    <row r="36" spans="1:17" s="80" customFormat="1" ht="37.15" customHeight="1" x14ac:dyDescent="0.2">
      <c r="A36" s="93">
        <v>3</v>
      </c>
      <c r="B36" s="94" t="s">
        <v>876</v>
      </c>
      <c r="C36" s="95">
        <f>IF(ISERROR(VLOOKUP(B36,'KAYIT LİSTESİ'!$B$4:$H$1047,2,0)),"",(VLOOKUP(B36,'KAYIT LİSTESİ'!$B$4:$H$1047,2,0)))</f>
        <v>32</v>
      </c>
      <c r="D36" s="96">
        <f>IF(ISERROR(VLOOKUP(B36,'KAYIT LİSTESİ'!$B$4:$H$1047,4,0)),"",(VLOOKUP(B36,'KAYIT LİSTESİ'!$B$4:$H$1047,4,0)))</f>
        <v>32832</v>
      </c>
      <c r="E36" s="96" t="str">
        <f>IF(ISERROR(VLOOKUP(B36,'KAYIT LİSTESİ'!$B$4:$N$10047,13,0)),"",(VLOOKUP(B36,'KAYIT LİSTESİ'!$B$4:$N$10047,13,0)))</f>
        <v>B2</v>
      </c>
      <c r="F36" s="192" t="str">
        <f>IF(ISERROR(VLOOKUP(B36,'KAYIT LİSTESİ'!$B$4:$H$1047,5,0)),"",(VLOOKUP(B36,'KAYIT LİSTESİ'!$B$4:$H$1047,5,0)))</f>
        <v>GÖKHAN TERLETME</v>
      </c>
      <c r="G36" s="192" t="str">
        <f>IF(ISERROR(VLOOKUP(B36,'KAYIT LİSTESİ'!$B$4:$H$1047,6,0)),"",(VLOOKUP(B36,'KAYIT LİSTESİ'!$B$4:$H$1047,6,0)))</f>
        <v>ANKARA-GALİP ENGELLİLER SPOR KULÜBÜ</v>
      </c>
      <c r="H36" s="183" t="s">
        <v>868</v>
      </c>
      <c r="I36" s="183" t="s">
        <v>868</v>
      </c>
      <c r="J36" s="183">
        <v>1360</v>
      </c>
      <c r="K36" s="229">
        <f t="shared" si="4"/>
        <v>1360</v>
      </c>
      <c r="L36" s="230">
        <v>1469</v>
      </c>
      <c r="M36" s="230">
        <v>1321</v>
      </c>
      <c r="N36" s="230">
        <v>1292</v>
      </c>
      <c r="O36" s="229">
        <f t="shared" si="5"/>
        <v>1469</v>
      </c>
      <c r="P36" s="97"/>
    </row>
    <row r="37" spans="1:17" s="80" customFormat="1" ht="37.15" customHeight="1" x14ac:dyDescent="0.2">
      <c r="A37" s="93">
        <v>7</v>
      </c>
      <c r="B37" s="94" t="s">
        <v>880</v>
      </c>
      <c r="C37" s="95">
        <f>IF(ISERROR(VLOOKUP(B37,'KAYIT LİSTESİ'!$B$4:$H$1047,2,0)),"",(VLOOKUP(B37,'KAYIT LİSTESİ'!$B$4:$H$1047,2,0)))</f>
        <v>158</v>
      </c>
      <c r="D37" s="96">
        <f>IF(ISERROR(VLOOKUP(B37,'KAYIT LİSTESİ'!$B$4:$H$1047,4,0)),"",(VLOOKUP(B37,'KAYIT LİSTESİ'!$B$4:$H$1047,4,0)))</f>
        <v>33846</v>
      </c>
      <c r="E37" s="96" t="str">
        <f>IF(ISERROR(VLOOKUP(B37,'KAYIT LİSTESİ'!$B$4:$N$10047,13,0)),"",(VLOOKUP(B37,'KAYIT LİSTESİ'!$B$4:$N$10047,13,0)))</f>
        <v>B2</v>
      </c>
      <c r="F37" s="192" t="str">
        <f>IF(ISERROR(VLOOKUP(B37,'KAYIT LİSTESİ'!$B$4:$H$1047,5,0)),"",(VLOOKUP(B37,'KAYIT LİSTESİ'!$B$4:$H$1047,5,0)))</f>
        <v>RECEP NURETTİN BAŞYİĞİT</v>
      </c>
      <c r="G37" s="192" t="str">
        <f>IF(ISERROR(VLOOKUP(B37,'KAYIT LİSTESİ'!$B$4:$H$1047,6,0)),"",(VLOOKUP(B37,'KAYIT LİSTESİ'!$B$4:$H$1047,6,0)))</f>
        <v>MANİSA-MANİSA SPİL ENGELLİLER SPOR KULÜBÜ</v>
      </c>
      <c r="H37" s="183">
        <v>1224</v>
      </c>
      <c r="I37" s="183" t="s">
        <v>868</v>
      </c>
      <c r="J37" s="183">
        <v>1334</v>
      </c>
      <c r="K37" s="229">
        <f t="shared" si="4"/>
        <v>1334</v>
      </c>
      <c r="L37" s="230">
        <v>1300</v>
      </c>
      <c r="M37" s="230">
        <v>1325</v>
      </c>
      <c r="N37" s="230">
        <v>1427</v>
      </c>
      <c r="O37" s="229">
        <f t="shared" si="5"/>
        <v>1427</v>
      </c>
      <c r="P37" s="97"/>
    </row>
    <row r="38" spans="1:17" s="80" customFormat="1" ht="37.15" customHeight="1" x14ac:dyDescent="0.2">
      <c r="A38" s="93" t="s">
        <v>870</v>
      </c>
      <c r="B38" s="94" t="s">
        <v>828</v>
      </c>
      <c r="C38" s="95">
        <f>IF(ISERROR(VLOOKUP(B38,'KAYIT LİSTESİ'!$B$4:$H$1047,2,0)),"",(VLOOKUP(B38,'KAYIT LİSTESİ'!$B$4:$H$1047,2,0)))</f>
        <v>165</v>
      </c>
      <c r="D38" s="96">
        <f>IF(ISERROR(VLOOKUP(B38,'KAYIT LİSTESİ'!$B$4:$H$1047,4,0)),"",(VLOOKUP(B38,'KAYIT LİSTESİ'!$B$4:$H$1047,4,0)))</f>
        <v>30442</v>
      </c>
      <c r="E38" s="96" t="str">
        <f>IF(ISERROR(VLOOKUP(B38,'KAYIT LİSTESİ'!$B$4:$N$10047,13,0)),"",(VLOOKUP(B38,'KAYIT LİSTESİ'!$B$4:$N$10047,13,0)))</f>
        <v>B2</v>
      </c>
      <c r="F38" s="192" t="str">
        <f>IF(ISERROR(VLOOKUP(B38,'KAYIT LİSTESİ'!$B$4:$H$1047,5,0)),"",(VLOOKUP(B38,'KAYIT LİSTESİ'!$B$4:$H$1047,5,0)))</f>
        <v>SEDAR KOÇ</v>
      </c>
      <c r="G38" s="192" t="str">
        <f>IF(ISERROR(VLOOKUP(B38,'KAYIT LİSTESİ'!$B$4:$H$1047,6,0)),"",(VLOOKUP(B38,'KAYIT LİSTESİ'!$B$4:$H$1047,6,0)))</f>
        <v>SAMSUN-SAMSUN 1919 GÖR.ENG.GENÇLİK VE SPOR KUL</v>
      </c>
      <c r="H38" s="183" t="s">
        <v>868</v>
      </c>
      <c r="I38" s="183" t="s">
        <v>868</v>
      </c>
      <c r="J38" s="183" t="s">
        <v>868</v>
      </c>
      <c r="K38" s="229" t="str">
        <f t="shared" si="4"/>
        <v/>
      </c>
      <c r="L38" s="230"/>
      <c r="M38" s="230"/>
      <c r="N38" s="230"/>
      <c r="O38" s="229" t="s">
        <v>871</v>
      </c>
      <c r="P38" s="97"/>
    </row>
    <row r="39" spans="1:17" s="80" customFormat="1" ht="37.15" customHeight="1" x14ac:dyDescent="0.2">
      <c r="A39" s="93" t="s">
        <v>870</v>
      </c>
      <c r="B39" s="94" t="s">
        <v>877</v>
      </c>
      <c r="C39" s="95">
        <f>IF(ISERROR(VLOOKUP(B39,'KAYIT LİSTESİ'!$B$4:$H$1047,2,0)),"",(VLOOKUP(B39,'KAYIT LİSTESİ'!$B$4:$H$1047,2,0)))</f>
        <v>40</v>
      </c>
      <c r="D39" s="96">
        <f>IF(ISERROR(VLOOKUP(B39,'KAYIT LİSTESİ'!$B$4:$H$1047,4,0)),"",(VLOOKUP(B39,'KAYIT LİSTESİ'!$B$4:$H$1047,4,0)))</f>
        <v>34261</v>
      </c>
      <c r="E39" s="96" t="str">
        <f>IF(ISERROR(VLOOKUP(B39,'KAYIT LİSTESİ'!$B$4:$N$10047,13,0)),"",(VLOOKUP(B39,'KAYIT LİSTESİ'!$B$4:$N$10047,13,0)))</f>
        <v>B2</v>
      </c>
      <c r="F39" s="192" t="str">
        <f>IF(ISERROR(VLOOKUP(B39,'KAYIT LİSTESİ'!$B$4:$H$1047,5,0)),"",(VLOOKUP(B39,'KAYIT LİSTESİ'!$B$4:$H$1047,5,0)))</f>
        <v>ENİS FURKAN AYDIN</v>
      </c>
      <c r="G39" s="192" t="str">
        <f>IF(ISERROR(VLOOKUP(B39,'KAYIT LİSTESİ'!$B$4:$H$1047,6,0)),"",(VLOOKUP(B39,'KAYIT LİSTESİ'!$B$4:$H$1047,6,0)))</f>
        <v>ANKARA-YENİMAHLLE GÖR.ENG.SPOR KUL.</v>
      </c>
      <c r="H39" s="183"/>
      <c r="I39" s="183"/>
      <c r="J39" s="183"/>
      <c r="K39" s="229" t="str">
        <f t="shared" si="4"/>
        <v/>
      </c>
      <c r="L39" s="230"/>
      <c r="M39" s="230"/>
      <c r="N39" s="230"/>
      <c r="O39" s="229" t="s">
        <v>869</v>
      </c>
      <c r="P39" s="97"/>
    </row>
    <row r="40" spans="1:17" s="80" customFormat="1" ht="37.15" customHeight="1" x14ac:dyDescent="0.2">
      <c r="A40" s="93" t="s">
        <v>870</v>
      </c>
      <c r="B40" s="94" t="s">
        <v>878</v>
      </c>
      <c r="C40" s="95">
        <f>IF(ISERROR(VLOOKUP(B40,'KAYIT LİSTESİ'!$B$4:$H$1047,2,0)),"",(VLOOKUP(B40,'KAYIT LİSTESİ'!$B$4:$H$1047,2,0)))</f>
        <v>51</v>
      </c>
      <c r="D40" s="96">
        <f>IF(ISERROR(VLOOKUP(B40,'KAYIT LİSTESİ'!$B$4:$H$1047,4,0)),"",(VLOOKUP(B40,'KAYIT LİSTESİ'!$B$4:$H$1047,4,0)))</f>
        <v>28840</v>
      </c>
      <c r="E40" s="96" t="str">
        <f>IF(ISERROR(VLOOKUP(B40,'KAYIT LİSTESİ'!$B$4:$N$10047,13,0)),"",(VLOOKUP(B40,'KAYIT LİSTESİ'!$B$4:$N$10047,13,0)))</f>
        <v>B2</v>
      </c>
      <c r="F40" s="192" t="str">
        <f>IF(ISERROR(VLOOKUP(B40,'KAYIT LİSTESİ'!$B$4:$H$1047,5,0)),"",(VLOOKUP(B40,'KAYIT LİSTESİ'!$B$4:$H$1047,5,0)))</f>
        <v>AHMET OKTAY</v>
      </c>
      <c r="G40" s="192" t="str">
        <f>IF(ISERROR(VLOOKUP(B40,'KAYIT LİSTESİ'!$B$4:$H$1047,6,0)),"",(VLOOKUP(B40,'KAYIT LİSTESİ'!$B$4:$H$1047,6,0)))</f>
        <v>ANTALYA-ENGEL TAN.SPOR KULUBÜ</v>
      </c>
      <c r="H40" s="183"/>
      <c r="I40" s="183"/>
      <c r="J40" s="183"/>
      <c r="K40" s="229" t="str">
        <f t="shared" si="4"/>
        <v/>
      </c>
      <c r="L40" s="230"/>
      <c r="M40" s="230"/>
      <c r="N40" s="230"/>
      <c r="O40" s="229" t="s">
        <v>869</v>
      </c>
      <c r="P40" s="97"/>
    </row>
    <row r="41" spans="1:17" s="80" customFormat="1" ht="37.15" customHeight="1" x14ac:dyDescent="0.2">
      <c r="A41" s="93" t="s">
        <v>870</v>
      </c>
      <c r="B41" s="94" t="s">
        <v>882</v>
      </c>
      <c r="C41" s="95">
        <f>IF(ISERROR(VLOOKUP(B41,'KAYIT LİSTESİ'!$B$4:$H$1047,2,0)),"",(VLOOKUP(B41,'KAYIT LİSTESİ'!$B$4:$H$1047,2,0)))</f>
        <v>29</v>
      </c>
      <c r="D41" s="96">
        <f>IF(ISERROR(VLOOKUP(B41,'KAYIT LİSTESİ'!$B$4:$H$1047,4,0)),"",(VLOOKUP(B41,'KAYIT LİSTESİ'!$B$4:$H$1047,4,0)))</f>
        <v>35053</v>
      </c>
      <c r="E41" s="96" t="str">
        <f>IF(ISERROR(VLOOKUP(B41,'KAYIT LİSTESİ'!$B$4:$N$10047,13,0)),"",(VLOOKUP(B41,'KAYIT LİSTESİ'!$B$4:$N$10047,13,0)))</f>
        <v>B2</v>
      </c>
      <c r="F41" s="192" t="str">
        <f>IF(ISERROR(VLOOKUP(B41,'KAYIT LİSTESİ'!$B$4:$H$1047,5,0)),"",(VLOOKUP(B41,'KAYIT LİSTESİ'!$B$4:$H$1047,5,0)))</f>
        <v>ŞEHMUS ÇEVİK</v>
      </c>
      <c r="G41" s="192" t="str">
        <f>IF(ISERROR(VLOOKUP(B41,'KAYIT LİSTESİ'!$B$4:$H$1047,6,0)),"",(VLOOKUP(B41,'KAYIT LİSTESİ'!$B$4:$H$1047,6,0)))</f>
        <v>ANKARA-ÇANKAYA BEL.GÖR.ENG.SPOR KUL.</v>
      </c>
      <c r="H41" s="183"/>
      <c r="I41" s="183"/>
      <c r="J41" s="183"/>
      <c r="K41" s="229" t="str">
        <f t="shared" si="4"/>
        <v/>
      </c>
      <c r="L41" s="230"/>
      <c r="M41" s="230"/>
      <c r="N41" s="230"/>
      <c r="O41" s="229" t="s">
        <v>869</v>
      </c>
      <c r="P41" s="97"/>
    </row>
    <row r="42" spans="1:17" s="80" customFormat="1" ht="37.15" customHeight="1" x14ac:dyDescent="0.2">
      <c r="A42" s="93" t="s">
        <v>870</v>
      </c>
      <c r="B42" s="94" t="s">
        <v>883</v>
      </c>
      <c r="C42" s="95">
        <f>IF(ISERROR(VLOOKUP(B42,'KAYIT LİSTESİ'!$B$4:$H$1047,2,0)),"",(VLOOKUP(B42,'KAYIT LİSTESİ'!$B$4:$H$1047,2,0)))</f>
        <v>52</v>
      </c>
      <c r="D42" s="96">
        <f>IF(ISERROR(VLOOKUP(B42,'KAYIT LİSTESİ'!$B$4:$H$1047,4,0)),"",(VLOOKUP(B42,'KAYIT LİSTESİ'!$B$4:$H$1047,4,0)))</f>
        <v>33686</v>
      </c>
      <c r="E42" s="96" t="str">
        <f>IF(ISERROR(VLOOKUP(B42,'KAYIT LİSTESİ'!$B$4:$N$10047,13,0)),"",(VLOOKUP(B42,'KAYIT LİSTESİ'!$B$4:$N$10047,13,0)))</f>
        <v>B2</v>
      </c>
      <c r="F42" s="192" t="str">
        <f>IF(ISERROR(VLOOKUP(B42,'KAYIT LİSTESİ'!$B$4:$H$1047,5,0)),"",(VLOOKUP(B42,'KAYIT LİSTESİ'!$B$4:$H$1047,5,0)))</f>
        <v>ALİ DEMİRCİ</v>
      </c>
      <c r="G42" s="192" t="str">
        <f>IF(ISERROR(VLOOKUP(B42,'KAYIT LİSTESİ'!$B$4:$H$1047,6,0)),"",(VLOOKUP(B42,'KAYIT LİSTESİ'!$B$4:$H$1047,6,0)))</f>
        <v>ANTALYA-ENGEL TAN.SPOR KULUBÜ</v>
      </c>
      <c r="H42" s="183"/>
      <c r="I42" s="183"/>
      <c r="J42" s="183"/>
      <c r="K42" s="229" t="str">
        <f t="shared" si="4"/>
        <v/>
      </c>
      <c r="L42" s="230"/>
      <c r="M42" s="230"/>
      <c r="N42" s="230"/>
      <c r="O42" s="229" t="s">
        <v>869</v>
      </c>
      <c r="P42" s="97"/>
    </row>
    <row r="43" spans="1:17" s="80" customFormat="1" ht="37.15" customHeight="1" x14ac:dyDescent="0.2">
      <c r="A43" s="93" t="s">
        <v>870</v>
      </c>
      <c r="B43" s="94" t="s">
        <v>827</v>
      </c>
      <c r="C43" s="95">
        <f>IF(ISERROR(VLOOKUP(B43,'KAYIT LİSTESİ'!$B$4:$H$1047,2,0)),"",(VLOOKUP(B43,'KAYIT LİSTESİ'!$B$4:$H$1047,2,0)))</f>
        <v>62</v>
      </c>
      <c r="D43" s="96">
        <f>IF(ISERROR(VLOOKUP(B43,'KAYIT LİSTESİ'!$B$4:$H$1047,4,0)),"",(VLOOKUP(B43,'KAYIT LİSTESİ'!$B$4:$H$1047,4,0)))</f>
        <v>27860</v>
      </c>
      <c r="E43" s="96" t="str">
        <f>IF(ISERROR(VLOOKUP(B43,'KAYIT LİSTESİ'!$B$4:$N$10047,13,0)),"",(VLOOKUP(B43,'KAYIT LİSTESİ'!$B$4:$N$10047,13,0)))</f>
        <v>B2</v>
      </c>
      <c r="F43" s="192" t="str">
        <f>IF(ISERROR(VLOOKUP(B43,'KAYIT LİSTESİ'!$B$4:$H$1047,5,0)),"",(VLOOKUP(B43,'KAYIT LİSTESİ'!$B$4:$H$1047,5,0)))</f>
        <v>ALİ GENÇ</v>
      </c>
      <c r="G43" s="192" t="str">
        <f>IF(ISERROR(VLOOKUP(B43,'KAYIT LİSTESİ'!$B$4:$H$1047,6,0)),"",(VLOOKUP(B43,'KAYIT LİSTESİ'!$B$4:$H$1047,6,0)))</f>
        <v>BURSA-NİLÜFER BELEDİYESİ GÖRME ENGELLİLER SPOR KULÜBÜ</v>
      </c>
      <c r="H43" s="183"/>
      <c r="I43" s="183"/>
      <c r="J43" s="183"/>
      <c r="K43" s="229" t="str">
        <f t="shared" si="4"/>
        <v/>
      </c>
      <c r="L43" s="230"/>
      <c r="M43" s="230"/>
      <c r="N43" s="230"/>
      <c r="O43" s="229" t="s">
        <v>869</v>
      </c>
      <c r="P43" s="97"/>
    </row>
    <row r="44" spans="1:17" s="80" customFormat="1" ht="37.15" customHeight="1" x14ac:dyDescent="0.2">
      <c r="A44" s="93"/>
      <c r="B44" s="94" t="s">
        <v>831</v>
      </c>
      <c r="C44" s="95" t="str">
        <f>IF(ISERROR(VLOOKUP(B44,'KAYIT LİSTESİ'!$B$4:$H$1047,2,0)),"",(VLOOKUP(B44,'KAYIT LİSTESİ'!$B$4:$H$1047,2,0)))</f>
        <v/>
      </c>
      <c r="D44" s="96" t="str">
        <f>IF(ISERROR(VLOOKUP(B44,'KAYIT LİSTESİ'!$B$4:$H$1047,4,0)),"",(VLOOKUP(B44,'KAYIT LİSTESİ'!$B$4:$H$1047,4,0)))</f>
        <v/>
      </c>
      <c r="E44" s="96" t="str">
        <f>IF(ISERROR(VLOOKUP(B44,'KAYIT LİSTESİ'!$B$4:$N$10047,13,0)),"",(VLOOKUP(B44,'KAYIT LİSTESİ'!$B$4:$N$10047,13,0)))</f>
        <v/>
      </c>
      <c r="F44" s="192" t="str">
        <f>IF(ISERROR(VLOOKUP(B44,'KAYIT LİSTESİ'!$B$4:$H$1047,5,0)),"",(VLOOKUP(B44,'KAYIT LİSTESİ'!$B$4:$H$1047,5,0)))</f>
        <v/>
      </c>
      <c r="G44" s="192" t="str">
        <f>IF(ISERROR(VLOOKUP(B44,'KAYIT LİSTESİ'!$B$4:$H$1047,6,0)),"",(VLOOKUP(B44,'KAYIT LİSTESİ'!$B$4:$H$1047,6,0)))</f>
        <v/>
      </c>
      <c r="H44" s="183"/>
      <c r="I44" s="183"/>
      <c r="J44" s="183"/>
      <c r="K44" s="229" t="str">
        <f t="shared" ref="K44:K45" si="6">IF(COUNT(H44:J44)=0,"",MAX(H44:J44))</f>
        <v/>
      </c>
      <c r="L44" s="230"/>
      <c r="M44" s="230"/>
      <c r="N44" s="230"/>
      <c r="O44" s="229" t="str">
        <f t="shared" ref="O44:O45" si="7">IF(COUNT(H44:N44)=0,"",MAX(H44:N44))</f>
        <v/>
      </c>
      <c r="P44" s="97"/>
    </row>
    <row r="45" spans="1:17" s="80" customFormat="1" ht="37.15" customHeight="1" x14ac:dyDescent="0.2">
      <c r="A45" s="93"/>
      <c r="B45" s="94" t="s">
        <v>832</v>
      </c>
      <c r="C45" s="95" t="str">
        <f>IF(ISERROR(VLOOKUP(B45,'KAYIT LİSTESİ'!$B$4:$H$1047,2,0)),"",(VLOOKUP(B45,'KAYIT LİSTESİ'!$B$4:$H$1047,2,0)))</f>
        <v/>
      </c>
      <c r="D45" s="96" t="str">
        <f>IF(ISERROR(VLOOKUP(B45,'KAYIT LİSTESİ'!$B$4:$H$1047,4,0)),"",(VLOOKUP(B45,'KAYIT LİSTESİ'!$B$4:$H$1047,4,0)))</f>
        <v/>
      </c>
      <c r="E45" s="96" t="str">
        <f>IF(ISERROR(VLOOKUP(B45,'KAYIT LİSTESİ'!$B$4:$N$10047,13,0)),"",(VLOOKUP(B45,'KAYIT LİSTESİ'!$B$4:$N$10047,13,0)))</f>
        <v/>
      </c>
      <c r="F45" s="192" t="str">
        <f>IF(ISERROR(VLOOKUP(B45,'KAYIT LİSTESİ'!$B$4:$H$1047,5,0)),"",(VLOOKUP(B45,'KAYIT LİSTESİ'!$B$4:$H$1047,5,0)))</f>
        <v/>
      </c>
      <c r="G45" s="192" t="str">
        <f>IF(ISERROR(VLOOKUP(B45,'KAYIT LİSTESİ'!$B$4:$H$1047,6,0)),"",(VLOOKUP(B45,'KAYIT LİSTESİ'!$B$4:$H$1047,6,0)))</f>
        <v/>
      </c>
      <c r="H45" s="183"/>
      <c r="I45" s="183"/>
      <c r="J45" s="183"/>
      <c r="K45" s="229" t="str">
        <f t="shared" si="6"/>
        <v/>
      </c>
      <c r="L45" s="230"/>
      <c r="M45" s="230"/>
      <c r="N45" s="230"/>
      <c r="O45" s="229" t="str">
        <f t="shared" si="7"/>
        <v/>
      </c>
      <c r="P45" s="97"/>
      <c r="Q45" s="81"/>
    </row>
    <row r="46" spans="1:17" s="84" customFormat="1" ht="9" customHeight="1" x14ac:dyDescent="0.2">
      <c r="A46" s="288"/>
      <c r="B46" s="288"/>
      <c r="C46" s="288"/>
      <c r="D46" s="83"/>
      <c r="E46" s="83"/>
      <c r="F46" s="288"/>
      <c r="O46" s="85"/>
      <c r="P46" s="288"/>
    </row>
    <row r="47" spans="1:17" s="84" customFormat="1" ht="25.5" customHeight="1" x14ac:dyDescent="0.2">
      <c r="A47" s="405" t="s">
        <v>4</v>
      </c>
      <c r="B47" s="405"/>
      <c r="C47" s="405"/>
      <c r="D47" s="405"/>
      <c r="E47" s="288"/>
      <c r="F47" s="289" t="s">
        <v>0</v>
      </c>
      <c r="G47" s="289" t="s">
        <v>1</v>
      </c>
      <c r="H47" s="406" t="s">
        <v>2</v>
      </c>
      <c r="I47" s="406"/>
      <c r="J47" s="406"/>
      <c r="K47" s="406"/>
      <c r="L47" s="406"/>
      <c r="M47" s="406"/>
      <c r="N47" s="406"/>
      <c r="O47" s="406" t="s">
        <v>3</v>
      </c>
      <c r="P47" s="406"/>
    </row>
  </sheetData>
  <sortState ref="A38:O43">
    <sortCondition descending="1" ref="O38:O43"/>
  </sortState>
  <mergeCells count="34">
    <mergeCell ref="D6:D7"/>
    <mergeCell ref="E6:E7"/>
    <mergeCell ref="A1:P1"/>
    <mergeCell ref="A2:P2"/>
    <mergeCell ref="A3:C3"/>
    <mergeCell ref="D3:F3"/>
    <mergeCell ref="H3:J3"/>
    <mergeCell ref="N3:P3"/>
    <mergeCell ref="A4:C4"/>
    <mergeCell ref="D4:F4"/>
    <mergeCell ref="I4:J4"/>
    <mergeCell ref="L4:M4"/>
    <mergeCell ref="N4:O4"/>
    <mergeCell ref="A47:D47"/>
    <mergeCell ref="H47:N47"/>
    <mergeCell ref="O47:P47"/>
    <mergeCell ref="F6:F7"/>
    <mergeCell ref="G6:G7"/>
    <mergeCell ref="H6:N6"/>
    <mergeCell ref="O6:O7"/>
    <mergeCell ref="P6:P7"/>
    <mergeCell ref="A28:A29"/>
    <mergeCell ref="B28:B29"/>
    <mergeCell ref="C28:C29"/>
    <mergeCell ref="D28:D29"/>
    <mergeCell ref="E28:E29"/>
    <mergeCell ref="A6:A7"/>
    <mergeCell ref="B6:B7"/>
    <mergeCell ref="C6:C7"/>
    <mergeCell ref="F28:F29"/>
    <mergeCell ref="G28:G29"/>
    <mergeCell ref="H28:N28"/>
    <mergeCell ref="O28:O29"/>
    <mergeCell ref="P28:P29"/>
  </mergeCells>
  <conditionalFormatting sqref="O8:O27 O30:O45">
    <cfRule type="cellIs" dxfId="2"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51"/>
  <sheetViews>
    <sheetView view="pageBreakPreview" topLeftCell="A34" zoomScale="90" zoomScaleNormal="100" zoomScaleSheetLayoutView="90" workbookViewId="0">
      <selection activeCell="P41" sqref="P41"/>
    </sheetView>
  </sheetViews>
  <sheetFormatPr defaultColWidth="9.140625" defaultRowHeight="12.75" x14ac:dyDescent="0.2"/>
  <cols>
    <col min="1" max="1" width="5.28515625" style="87" customWidth="1"/>
    <col min="2" max="2" width="12.28515625" style="87" hidden="1" customWidth="1"/>
    <col min="3" max="3" width="6.85546875" style="87" customWidth="1"/>
    <col min="4" max="4" width="12" style="88" bestFit="1" customWidth="1"/>
    <col min="5" max="5" width="9.28515625" style="88" customWidth="1"/>
    <col min="6" max="6" width="24.28515625" style="87" bestFit="1" customWidth="1"/>
    <col min="7" max="7" width="38" style="3" bestFit="1" customWidth="1"/>
    <col min="8" max="10" width="10.7109375" style="3" customWidth="1"/>
    <col min="11" max="11" width="12.42578125" style="3" customWidth="1"/>
    <col min="12" max="14" width="10.7109375" style="3" customWidth="1"/>
    <col min="15" max="15" width="12.5703125" style="89" customWidth="1"/>
    <col min="16" max="16" width="7.28515625" style="87" customWidth="1"/>
    <col min="17" max="17" width="9.140625" style="3" customWidth="1"/>
    <col min="18" max="16384" width="9.140625" style="3"/>
  </cols>
  <sheetData>
    <row r="1" spans="1:16" ht="48.75" customHeight="1" x14ac:dyDescent="0.2">
      <c r="A1" s="414" t="str">
        <f>'YARIŞMA BİLGİLERİ'!A2</f>
        <v>Türkiye Görme Engelliler Spor Federasyonu
İzmir Atletizm İl Temsilciliği</v>
      </c>
      <c r="B1" s="414"/>
      <c r="C1" s="414"/>
      <c r="D1" s="414"/>
      <c r="E1" s="414"/>
      <c r="F1" s="414"/>
      <c r="G1" s="414"/>
      <c r="H1" s="414"/>
      <c r="I1" s="414"/>
      <c r="J1" s="414"/>
      <c r="K1" s="414"/>
      <c r="L1" s="414"/>
      <c r="M1" s="414"/>
      <c r="N1" s="414"/>
      <c r="O1" s="414"/>
      <c r="P1" s="414"/>
    </row>
    <row r="2" spans="1:16" ht="25.5" customHeight="1" x14ac:dyDescent="0.2">
      <c r="A2" s="415" t="str">
        <f>'YARIŞMA BİLGİLERİ'!F19</f>
        <v>Görme Engelliler Türkiye Şampiyonası</v>
      </c>
      <c r="B2" s="415"/>
      <c r="C2" s="415"/>
      <c r="D2" s="415"/>
      <c r="E2" s="415"/>
      <c r="F2" s="415"/>
      <c r="G2" s="415"/>
      <c r="H2" s="415"/>
      <c r="I2" s="415"/>
      <c r="J2" s="415"/>
      <c r="K2" s="415"/>
      <c r="L2" s="415"/>
      <c r="M2" s="415"/>
      <c r="N2" s="415"/>
      <c r="O2" s="415"/>
      <c r="P2" s="415"/>
    </row>
    <row r="3" spans="1:16" s="4" customFormat="1" ht="20.25" customHeight="1" x14ac:dyDescent="0.2">
      <c r="A3" s="416" t="s">
        <v>127</v>
      </c>
      <c r="B3" s="416"/>
      <c r="C3" s="416"/>
      <c r="D3" s="417" t="s">
        <v>481</v>
      </c>
      <c r="E3" s="417"/>
      <c r="F3" s="417"/>
      <c r="G3" s="91"/>
      <c r="H3" s="419"/>
      <c r="I3" s="419"/>
      <c r="J3" s="419"/>
      <c r="K3" s="291"/>
      <c r="L3" s="291"/>
      <c r="M3" s="248"/>
      <c r="N3" s="418"/>
      <c r="O3" s="418"/>
      <c r="P3" s="418"/>
    </row>
    <row r="4" spans="1:16" s="4" customFormat="1" ht="17.25" customHeight="1" x14ac:dyDescent="0.2">
      <c r="A4" s="420" t="s">
        <v>128</v>
      </c>
      <c r="B4" s="420"/>
      <c r="C4" s="420"/>
      <c r="D4" s="423" t="s">
        <v>364</v>
      </c>
      <c r="E4" s="423"/>
      <c r="F4" s="423"/>
      <c r="G4" s="159"/>
      <c r="H4" s="285"/>
      <c r="I4" s="421"/>
      <c r="J4" s="421"/>
      <c r="K4" s="292"/>
      <c r="L4" s="420" t="s">
        <v>126</v>
      </c>
      <c r="M4" s="420"/>
      <c r="N4" s="422">
        <v>42831</v>
      </c>
      <c r="O4" s="422"/>
      <c r="P4" s="207">
        <v>0.41666666666666669</v>
      </c>
    </row>
    <row r="5" spans="1:16" ht="13.5" customHeight="1" x14ac:dyDescent="0.2">
      <c r="A5" s="5"/>
      <c r="B5" s="5"/>
      <c r="C5" s="5"/>
      <c r="D5" s="9"/>
      <c r="E5" s="9"/>
      <c r="F5" s="6"/>
      <c r="G5" s="7"/>
      <c r="H5" s="8"/>
      <c r="I5" s="8"/>
      <c r="J5" s="8"/>
      <c r="K5" s="8"/>
      <c r="L5" s="8"/>
      <c r="M5" s="8"/>
      <c r="N5" s="8"/>
      <c r="O5" s="221">
        <f ca="1">NOW()</f>
        <v>42836.465304282407</v>
      </c>
      <c r="P5" s="221"/>
    </row>
    <row r="6" spans="1:16" ht="32.25" customHeight="1" x14ac:dyDescent="0.2">
      <c r="A6" s="407" t="s">
        <v>6</v>
      </c>
      <c r="B6" s="407"/>
      <c r="C6" s="410" t="s">
        <v>111</v>
      </c>
      <c r="D6" s="410" t="s">
        <v>130</v>
      </c>
      <c r="E6" s="411" t="s">
        <v>327</v>
      </c>
      <c r="F6" s="407" t="s">
        <v>7</v>
      </c>
      <c r="G6" s="407" t="s">
        <v>45</v>
      </c>
      <c r="H6" s="413" t="s">
        <v>408</v>
      </c>
      <c r="I6" s="413"/>
      <c r="J6" s="413"/>
      <c r="K6" s="413"/>
      <c r="L6" s="413"/>
      <c r="M6" s="413"/>
      <c r="N6" s="413"/>
      <c r="O6" s="408" t="s">
        <v>8</v>
      </c>
      <c r="P6" s="408" t="s">
        <v>207</v>
      </c>
    </row>
    <row r="7" spans="1:16" ht="32.25" customHeight="1" x14ac:dyDescent="0.2">
      <c r="A7" s="407"/>
      <c r="B7" s="407"/>
      <c r="C7" s="410"/>
      <c r="D7" s="410"/>
      <c r="E7" s="412"/>
      <c r="F7" s="407"/>
      <c r="G7" s="407"/>
      <c r="H7" s="290">
        <v>1</v>
      </c>
      <c r="I7" s="290">
        <v>2</v>
      </c>
      <c r="J7" s="290">
        <v>3</v>
      </c>
      <c r="K7" s="228" t="s">
        <v>208</v>
      </c>
      <c r="L7" s="290">
        <v>4</v>
      </c>
      <c r="M7" s="290">
        <v>5</v>
      </c>
      <c r="N7" s="290">
        <v>6</v>
      </c>
      <c r="O7" s="409"/>
      <c r="P7" s="409"/>
    </row>
    <row r="8" spans="1:16" s="80" customFormat="1" ht="32.25" customHeight="1" x14ac:dyDescent="0.2">
      <c r="A8" s="93">
        <v>1</v>
      </c>
      <c r="B8" s="94" t="s">
        <v>806</v>
      </c>
      <c r="C8" s="95">
        <f>IF(ISERROR(VLOOKUP(B8,'KAYIT LİSTESİ'!$B$4:$H$1047,2,0)),"",(VLOOKUP(B8,'KAYIT LİSTESİ'!$B$4:$H$1047,2,0)))</f>
        <v>175</v>
      </c>
      <c r="D8" s="96">
        <f>IF(ISERROR(VLOOKUP(B8,'KAYIT LİSTESİ'!$B$4:$H$1047,4,0)),"",(VLOOKUP(B8,'KAYIT LİSTESİ'!$B$4:$H$1047,4,0)))</f>
        <v>24838</v>
      </c>
      <c r="E8" s="96" t="str">
        <f>IF(ISERROR(VLOOKUP(B8,'KAYIT LİSTESİ'!$B$4:$N$10047,13,0)),"",(VLOOKUP(B8,'KAYIT LİSTESİ'!$B$4:$N$10047,13,0)))</f>
        <v>B1</v>
      </c>
      <c r="F8" s="192" t="str">
        <f>IF(ISERROR(VLOOKUP(B8,'KAYIT LİSTESİ'!$B$4:$H$1047,5,0)),"",(VLOOKUP(B8,'KAYIT LİSTESİ'!$B$4:$H$1047,5,0)))</f>
        <v>NUSRETDDİN GENÇ</v>
      </c>
      <c r="G8" s="192" t="str">
        <f>IF(ISERROR(VLOOKUP(B8,'KAYIT LİSTESİ'!$B$4:$H$1047,6,0)),"",(VLOOKUP(B8,'KAYIT LİSTESİ'!$B$4:$H$1047,6,0)))</f>
        <v>ORDU</v>
      </c>
      <c r="H8" s="183">
        <v>2515</v>
      </c>
      <c r="I8" s="183">
        <v>2688</v>
      </c>
      <c r="J8" s="183">
        <v>2684</v>
      </c>
      <c r="K8" s="229">
        <f t="shared" ref="K8:K20" si="0">IF(COUNT(H8:J8)=0,"",MAX(H8:J8))</f>
        <v>2688</v>
      </c>
      <c r="L8" s="230">
        <v>2506</v>
      </c>
      <c r="M8" s="230">
        <v>2600</v>
      </c>
      <c r="N8" s="230">
        <v>2610</v>
      </c>
      <c r="O8" s="229">
        <f t="shared" ref="O8:O14" si="1">IF(COUNT(H8:N8)=0,"",MAX(H8:N8))</f>
        <v>2688</v>
      </c>
      <c r="P8" s="97"/>
    </row>
    <row r="9" spans="1:16" s="80" customFormat="1" ht="32.25" customHeight="1" x14ac:dyDescent="0.2">
      <c r="A9" s="93">
        <v>2</v>
      </c>
      <c r="B9" s="94" t="s">
        <v>487</v>
      </c>
      <c r="C9" s="95">
        <f>IF(ISERROR(VLOOKUP(B9,'KAYIT LİSTESİ'!$B$4:$H$1047,2,0)),"",(VLOOKUP(B9,'KAYIT LİSTESİ'!$B$4:$H$1047,2,0)))</f>
        <v>148</v>
      </c>
      <c r="D9" s="96">
        <f>IF(ISERROR(VLOOKUP(B9,'KAYIT LİSTESİ'!$B$4:$H$1047,4,0)),"",(VLOOKUP(B9,'KAYIT LİSTESİ'!$B$4:$H$1047,4,0)))</f>
        <v>27786</v>
      </c>
      <c r="E9" s="96" t="str">
        <f>IF(ISERROR(VLOOKUP(B9,'KAYIT LİSTESİ'!$B$4:$N$10047,13,0)),"",(VLOOKUP(B9,'KAYIT LİSTESİ'!$B$4:$N$10047,13,0)))</f>
        <v>B1</v>
      </c>
      <c r="F9" s="192" t="str">
        <f>IF(ISERROR(VLOOKUP(B9,'KAYIT LİSTESİ'!$B$4:$H$1047,5,0)),"",(VLOOKUP(B9,'KAYIT LİSTESİ'!$B$4:$H$1047,5,0)))</f>
        <v>SİNAN BÜLENT ŞİMŞEK</v>
      </c>
      <c r="G9" s="192" t="str">
        <f>IF(ISERROR(VLOOKUP(B9,'KAYIT LİSTESİ'!$B$4:$H$1047,6,0)),"",(VLOOKUP(B9,'KAYIT LİSTESİ'!$B$4:$H$1047,6,0)))</f>
        <v>KONYA-MEVLANA ENGELLİLER SPOR KULÜBÜ</v>
      </c>
      <c r="H9" s="183" t="s">
        <v>868</v>
      </c>
      <c r="I9" s="183">
        <v>2297</v>
      </c>
      <c r="J9" s="183" t="s">
        <v>868</v>
      </c>
      <c r="K9" s="229">
        <f t="shared" si="0"/>
        <v>2297</v>
      </c>
      <c r="L9" s="230" t="s">
        <v>868</v>
      </c>
      <c r="M9" s="230">
        <v>2517</v>
      </c>
      <c r="N9" s="230">
        <v>2166</v>
      </c>
      <c r="O9" s="229">
        <f t="shared" si="1"/>
        <v>2517</v>
      </c>
      <c r="P9" s="97"/>
    </row>
    <row r="10" spans="1:16" s="80" customFormat="1" ht="32.25" customHeight="1" x14ac:dyDescent="0.2">
      <c r="A10" s="93">
        <v>3</v>
      </c>
      <c r="B10" s="94" t="s">
        <v>482</v>
      </c>
      <c r="C10" s="95">
        <f>IF(ISERROR(VLOOKUP(B10,'KAYIT LİSTESİ'!$B$4:$H$1047,2,0)),"",(VLOOKUP(B10,'KAYIT LİSTESİ'!$B$4:$H$1047,2,0)))</f>
        <v>24</v>
      </c>
      <c r="D10" s="96">
        <f>IF(ISERROR(VLOOKUP(B10,'KAYIT LİSTESİ'!$B$4:$H$1047,4,0)),"",(VLOOKUP(B10,'KAYIT LİSTESİ'!$B$4:$H$1047,4,0)))</f>
        <v>29011</v>
      </c>
      <c r="E10" s="96" t="str">
        <f>IF(ISERROR(VLOOKUP(B10,'KAYIT LİSTESİ'!$B$4:$N$10047,13,0)),"",(VLOOKUP(B10,'KAYIT LİSTESİ'!$B$4:$N$10047,13,0)))</f>
        <v>B1</v>
      </c>
      <c r="F10" s="192" t="str">
        <f>IF(ISERROR(VLOOKUP(B10,'KAYIT LİSTESİ'!$B$4:$H$1047,5,0)),"",(VLOOKUP(B10,'KAYIT LİSTESİ'!$B$4:$H$1047,5,0)))</f>
        <v>AHMET KORU KESER</v>
      </c>
      <c r="G10" s="192" t="str">
        <f>IF(ISERROR(VLOOKUP(B10,'KAYIT LİSTESİ'!$B$4:$H$1047,6,0)),"",(VLOOKUP(B10,'KAYIT LİSTESİ'!$B$4:$H$1047,6,0)))</f>
        <v>ANKARA-ÇANKAYA BEL.GÖR.ENG.SPOR KUL.</v>
      </c>
      <c r="H10" s="183">
        <v>1931</v>
      </c>
      <c r="I10" s="183">
        <v>2231</v>
      </c>
      <c r="J10" s="183">
        <v>1943</v>
      </c>
      <c r="K10" s="229">
        <f t="shared" si="0"/>
        <v>2231</v>
      </c>
      <c r="L10" s="230" t="s">
        <v>868</v>
      </c>
      <c r="M10" s="230">
        <v>2193</v>
      </c>
      <c r="N10" s="230" t="s">
        <v>868</v>
      </c>
      <c r="O10" s="229">
        <f t="shared" si="1"/>
        <v>2231</v>
      </c>
      <c r="P10" s="97"/>
    </row>
    <row r="11" spans="1:16" s="80" customFormat="1" ht="32.25" customHeight="1" x14ac:dyDescent="0.2">
      <c r="A11" s="93">
        <v>4</v>
      </c>
      <c r="B11" s="94" t="s">
        <v>805</v>
      </c>
      <c r="C11" s="95">
        <f>IF(ISERROR(VLOOKUP(B11,'KAYIT LİSTESİ'!$B$4:$H$1047,2,0)),"",(VLOOKUP(B11,'KAYIT LİSTESİ'!$B$4:$H$1047,2,0)))</f>
        <v>194</v>
      </c>
      <c r="D11" s="96">
        <f>IF(ISERROR(VLOOKUP(B11,'KAYIT LİSTESİ'!$B$4:$H$1047,4,0)),"",(VLOOKUP(B11,'KAYIT LİSTESİ'!$B$4:$H$1047,4,0)))</f>
        <v>32143</v>
      </c>
      <c r="E11" s="96" t="str">
        <f>IF(ISERROR(VLOOKUP(B11,'KAYIT LİSTESİ'!$B$4:$N$10047,13,0)),"",(VLOOKUP(B11,'KAYIT LİSTESİ'!$B$4:$N$10047,13,0)))</f>
        <v>B1</v>
      </c>
      <c r="F11" s="192" t="str">
        <f>IF(ISERROR(VLOOKUP(B11,'KAYIT LİSTESİ'!$B$4:$H$1047,5,0)),"",(VLOOKUP(B11,'KAYIT LİSTESİ'!$B$4:$H$1047,5,0)))</f>
        <v>SEFA TELLİ</v>
      </c>
      <c r="G11" s="192" t="str">
        <f>IF(ISERROR(VLOOKUP(B11,'KAYIT LİSTESİ'!$B$4:$H$1047,6,0)),"",(VLOOKUP(B11,'KAYIT LİSTESİ'!$B$4:$H$1047,6,0)))</f>
        <v>İSTANBUL</v>
      </c>
      <c r="H11" s="183" t="s">
        <v>868</v>
      </c>
      <c r="I11" s="183">
        <v>1466</v>
      </c>
      <c r="J11" s="183" t="s">
        <v>868</v>
      </c>
      <c r="K11" s="229">
        <f t="shared" si="0"/>
        <v>1466</v>
      </c>
      <c r="L11" s="230"/>
      <c r="M11" s="230"/>
      <c r="N11" s="230"/>
      <c r="O11" s="229">
        <f t="shared" si="1"/>
        <v>1466</v>
      </c>
      <c r="P11" s="97"/>
    </row>
    <row r="12" spans="1:16" s="80" customFormat="1" ht="32.25" customHeight="1" x14ac:dyDescent="0.2">
      <c r="A12" s="93">
        <v>5</v>
      </c>
      <c r="B12" s="94" t="s">
        <v>488</v>
      </c>
      <c r="C12" s="95">
        <f>IF(ISERROR(VLOOKUP(B12,'KAYIT LİSTESİ'!$B$4:$H$1047,2,0)),"",(VLOOKUP(B12,'KAYIT LİSTESİ'!$B$4:$H$1047,2,0)))</f>
        <v>30</v>
      </c>
      <c r="D12" s="96">
        <f>IF(ISERROR(VLOOKUP(B12,'KAYIT LİSTESİ'!$B$4:$H$1047,4,0)),"",(VLOOKUP(B12,'KAYIT LİSTESİ'!$B$4:$H$1047,4,0)))</f>
        <v>26803</v>
      </c>
      <c r="E12" s="96" t="str">
        <f>IF(ISERROR(VLOOKUP(B12,'KAYIT LİSTESİ'!$B$4:$N$10047,13,0)),"",(VLOOKUP(B12,'KAYIT LİSTESİ'!$B$4:$N$10047,13,0)))</f>
        <v>B1</v>
      </c>
      <c r="F12" s="192" t="str">
        <f>IF(ISERROR(VLOOKUP(B12,'KAYIT LİSTESİ'!$B$4:$H$1047,5,0)),"",(VLOOKUP(B12,'KAYIT LİSTESİ'!$B$4:$H$1047,5,0)))</f>
        <v>ADEM GÜMÜŞAY</v>
      </c>
      <c r="G12" s="192" t="str">
        <f>IF(ISERROR(VLOOKUP(B12,'KAYIT LİSTESİ'!$B$4:$H$1047,6,0)),"",(VLOOKUP(B12,'KAYIT LİSTESİ'!$B$4:$H$1047,6,0)))</f>
        <v>ANKARA-DÜNYA ENG.EĞ.GENÇLİK SP.KULUBÜ</v>
      </c>
      <c r="H12" s="183" t="s">
        <v>868</v>
      </c>
      <c r="I12" s="183">
        <v>1206</v>
      </c>
      <c r="J12" s="183" t="s">
        <v>870</v>
      </c>
      <c r="K12" s="229">
        <f t="shared" si="0"/>
        <v>1206</v>
      </c>
      <c r="L12" s="230"/>
      <c r="M12" s="230"/>
      <c r="N12" s="230"/>
      <c r="O12" s="229">
        <f t="shared" si="1"/>
        <v>1206</v>
      </c>
      <c r="P12" s="97"/>
    </row>
    <row r="13" spans="1:16" s="80" customFormat="1" ht="32.25" customHeight="1" x14ac:dyDescent="0.2">
      <c r="A13" s="93">
        <v>6</v>
      </c>
      <c r="B13" s="94" t="s">
        <v>485</v>
      </c>
      <c r="C13" s="95">
        <f>IF(ISERROR(VLOOKUP(B13,'KAYIT LİSTESİ'!$B$4:$H$1047,2,0)),"",(VLOOKUP(B13,'KAYIT LİSTESİ'!$B$4:$H$1047,2,0)))</f>
        <v>73</v>
      </c>
      <c r="D13" s="96">
        <f>IF(ISERROR(VLOOKUP(B13,'KAYIT LİSTESİ'!$B$4:$H$1047,4,0)),"",(VLOOKUP(B13,'KAYIT LİSTESİ'!$B$4:$H$1047,4,0)))</f>
        <v>36421</v>
      </c>
      <c r="E13" s="96" t="str">
        <f>IF(ISERROR(VLOOKUP(B13,'KAYIT LİSTESİ'!$B$4:$N$10047,13,0)),"",(VLOOKUP(B13,'KAYIT LİSTESİ'!$B$4:$N$10047,13,0)))</f>
        <v>B1</v>
      </c>
      <c r="F13" s="192" t="str">
        <f>IF(ISERROR(VLOOKUP(B13,'KAYIT LİSTESİ'!$B$4:$H$1047,5,0)),"",(VLOOKUP(B13,'KAYIT LİSTESİ'!$B$4:$H$1047,5,0)))</f>
        <v>ŞEMSETTİN İSTER</v>
      </c>
      <c r="G13" s="192" t="str">
        <f>IF(ISERROR(VLOOKUP(B13,'KAYIT LİSTESİ'!$B$4:$H$1047,6,0)),"",(VLOOKUP(B13,'KAYIT LİSTESİ'!$B$4:$H$1047,6,0)))</f>
        <v>BURSA-NİLÜFER BELEDİYESİ GÖRME ENGELLİLER SPOR KULÜBÜ</v>
      </c>
      <c r="H13" s="183" t="s">
        <v>868</v>
      </c>
      <c r="I13" s="183" t="s">
        <v>868</v>
      </c>
      <c r="J13" s="183">
        <v>1012</v>
      </c>
      <c r="K13" s="229">
        <f t="shared" si="0"/>
        <v>1012</v>
      </c>
      <c r="L13" s="230" t="s">
        <v>868</v>
      </c>
      <c r="M13" s="230" t="s">
        <v>868</v>
      </c>
      <c r="N13" s="230">
        <v>1069</v>
      </c>
      <c r="O13" s="229">
        <f t="shared" si="1"/>
        <v>1069</v>
      </c>
      <c r="P13" s="97"/>
    </row>
    <row r="14" spans="1:16" s="80" customFormat="1" ht="32.25" customHeight="1" x14ac:dyDescent="0.2">
      <c r="A14" s="93">
        <v>7</v>
      </c>
      <c r="B14" s="94" t="s">
        <v>490</v>
      </c>
      <c r="C14" s="95">
        <f>IF(ISERROR(VLOOKUP(B14,'KAYIT LİSTESİ'!$B$4:$H$1047,2,0)),"",(VLOOKUP(B14,'KAYIT LİSTESİ'!$B$4:$H$1047,2,0)))</f>
        <v>63</v>
      </c>
      <c r="D14" s="96">
        <f>IF(ISERROR(VLOOKUP(B14,'KAYIT LİSTESİ'!$B$4:$H$1047,4,0)),"",(VLOOKUP(B14,'KAYIT LİSTESİ'!$B$4:$H$1047,4,0)))</f>
        <v>36832</v>
      </c>
      <c r="E14" s="96" t="str">
        <f>IF(ISERROR(VLOOKUP(B14,'KAYIT LİSTESİ'!$B$4:$N$10047,13,0)),"",(VLOOKUP(B14,'KAYIT LİSTESİ'!$B$4:$N$10047,13,0)))</f>
        <v>B1</v>
      </c>
      <c r="F14" s="192" t="str">
        <f>IF(ISERROR(VLOOKUP(B14,'KAYIT LİSTESİ'!$B$4:$H$1047,5,0)),"",(VLOOKUP(B14,'KAYIT LİSTESİ'!$B$4:$H$1047,5,0)))</f>
        <v>ATAKAN NALBANT</v>
      </c>
      <c r="G14" s="192" t="str">
        <f>IF(ISERROR(VLOOKUP(B14,'KAYIT LİSTESİ'!$B$4:$H$1047,6,0)),"",(VLOOKUP(B14,'KAYIT LİSTESİ'!$B$4:$H$1047,6,0)))</f>
        <v>BURSA-NİLÜFER BELEDİYESİ GÖRME ENGELLİLER SPOR KULÜBÜ</v>
      </c>
      <c r="H14" s="183">
        <v>612</v>
      </c>
      <c r="I14" s="183" t="s">
        <v>868</v>
      </c>
      <c r="J14" s="183">
        <v>644</v>
      </c>
      <c r="K14" s="229">
        <f t="shared" si="0"/>
        <v>644</v>
      </c>
      <c r="L14" s="230"/>
      <c r="M14" s="230"/>
      <c r="N14" s="230"/>
      <c r="O14" s="229">
        <f t="shared" si="1"/>
        <v>644</v>
      </c>
      <c r="P14" s="97"/>
    </row>
    <row r="15" spans="1:16" s="80" customFormat="1" ht="32.25" customHeight="1" x14ac:dyDescent="0.2">
      <c r="A15" s="93" t="s">
        <v>870</v>
      </c>
      <c r="B15" s="94" t="s">
        <v>483</v>
      </c>
      <c r="C15" s="95">
        <f>IF(ISERROR(VLOOKUP(B15,'KAYIT LİSTESİ'!$B$4:$H$1047,2,0)),"",(VLOOKUP(B15,'KAYIT LİSTESİ'!$B$4:$H$1047,2,0)))</f>
        <v>36</v>
      </c>
      <c r="D15" s="96">
        <f>IF(ISERROR(VLOOKUP(B15,'KAYIT LİSTESİ'!$B$4:$H$1047,4,0)),"",(VLOOKUP(B15,'KAYIT LİSTESİ'!$B$4:$H$1047,4,0)))</f>
        <v>33970</v>
      </c>
      <c r="E15" s="96" t="str">
        <f>IF(ISERROR(VLOOKUP(B15,'KAYIT LİSTESİ'!$B$4:$N$10047,13,0)),"",(VLOOKUP(B15,'KAYIT LİSTESİ'!$B$4:$N$10047,13,0)))</f>
        <v>B1</v>
      </c>
      <c r="F15" s="192" t="str">
        <f>IF(ISERROR(VLOOKUP(B15,'KAYIT LİSTESİ'!$B$4:$H$1047,5,0)),"",(VLOOKUP(B15,'KAYIT LİSTESİ'!$B$4:$H$1047,5,0)))</f>
        <v>SELAHATTİN ORALCAN</v>
      </c>
      <c r="G15" s="192" t="str">
        <f>IF(ISERROR(VLOOKUP(B15,'KAYIT LİSTESİ'!$B$4:$H$1047,6,0)),"",(VLOOKUP(B15,'KAYIT LİSTESİ'!$B$4:$H$1047,6,0)))</f>
        <v>ANKARA-ŞAFAK KOLEJİ SPOR KUL</v>
      </c>
      <c r="H15" s="183" t="s">
        <v>868</v>
      </c>
      <c r="I15" s="183" t="s">
        <v>872</v>
      </c>
      <c r="J15" s="183"/>
      <c r="K15" s="229" t="str">
        <f t="shared" si="0"/>
        <v/>
      </c>
      <c r="L15" s="230"/>
      <c r="M15" s="230"/>
      <c r="N15" s="230"/>
      <c r="O15" s="229" t="s">
        <v>871</v>
      </c>
      <c r="P15" s="97"/>
    </row>
    <row r="16" spans="1:16" s="80" customFormat="1" ht="32.25" customHeight="1" x14ac:dyDescent="0.2">
      <c r="A16" s="93" t="s">
        <v>870</v>
      </c>
      <c r="B16" s="94" t="s">
        <v>489</v>
      </c>
      <c r="C16" s="95">
        <f>IF(ISERROR(VLOOKUP(B16,'KAYIT LİSTESİ'!$B$4:$H$1047,2,0)),"",(VLOOKUP(B16,'KAYIT LİSTESİ'!$B$4:$H$1047,2,0)))</f>
        <v>58</v>
      </c>
      <c r="D16" s="96">
        <f>IF(ISERROR(VLOOKUP(B16,'KAYIT LİSTESİ'!$B$4:$H$1047,4,0)),"",(VLOOKUP(B16,'KAYIT LİSTESİ'!$B$4:$H$1047,4,0)))</f>
        <v>28320</v>
      </c>
      <c r="E16" s="96" t="str">
        <f>IF(ISERROR(VLOOKUP(B16,'KAYIT LİSTESİ'!$B$4:$N$10047,13,0)),"",(VLOOKUP(B16,'KAYIT LİSTESİ'!$B$4:$N$10047,13,0)))</f>
        <v>B1</v>
      </c>
      <c r="F16" s="192" t="str">
        <f>IF(ISERROR(VLOOKUP(B16,'KAYIT LİSTESİ'!$B$4:$H$1047,5,0)),"",(VLOOKUP(B16,'KAYIT LİSTESİ'!$B$4:$H$1047,5,0)))</f>
        <v>FAHRETTİN ALBAY</v>
      </c>
      <c r="G16" s="192" t="str">
        <f>IF(ISERROR(VLOOKUP(B16,'KAYIT LİSTESİ'!$B$4:$H$1047,6,0)),"",(VLOOKUP(B16,'KAYIT LİSTESİ'!$B$4:$H$1047,6,0)))</f>
        <v>BURSA-BURSA ALTINOKTA GÖR.ENG.SPOR KUL.</v>
      </c>
      <c r="H16" s="183" t="s">
        <v>868</v>
      </c>
      <c r="I16" s="183" t="s">
        <v>868</v>
      </c>
      <c r="J16" s="183" t="s">
        <v>872</v>
      </c>
      <c r="K16" s="229" t="str">
        <f t="shared" si="0"/>
        <v/>
      </c>
      <c r="L16" s="230"/>
      <c r="M16" s="230"/>
      <c r="N16" s="230"/>
      <c r="O16" s="229" t="s">
        <v>871</v>
      </c>
      <c r="P16" s="97"/>
    </row>
    <row r="17" spans="1:17" s="80" customFormat="1" ht="32.25" customHeight="1" x14ac:dyDescent="0.2">
      <c r="A17" s="93" t="s">
        <v>870</v>
      </c>
      <c r="B17" s="94" t="s">
        <v>491</v>
      </c>
      <c r="C17" s="95">
        <f>IF(ISERROR(VLOOKUP(B17,'KAYIT LİSTESİ'!$B$4:$H$1047,2,0)),"",(VLOOKUP(B17,'KAYIT LİSTESİ'!$B$4:$H$1047,2,0)))</f>
        <v>110</v>
      </c>
      <c r="D17" s="96">
        <f>IF(ISERROR(VLOOKUP(B17,'KAYIT LİSTESİ'!$B$4:$H$1047,4,0)),"",(VLOOKUP(B17,'KAYIT LİSTESİ'!$B$4:$H$1047,4,0)))</f>
        <v>27242</v>
      </c>
      <c r="E17" s="96" t="str">
        <f>IF(ISERROR(VLOOKUP(B17,'KAYIT LİSTESİ'!$B$4:$N$10047,13,0)),"",(VLOOKUP(B17,'KAYIT LİSTESİ'!$B$4:$N$10047,13,0)))</f>
        <v>B1</v>
      </c>
      <c r="F17" s="192" t="str">
        <f>IF(ISERROR(VLOOKUP(B17,'KAYIT LİSTESİ'!$B$4:$H$1047,5,0)),"",(VLOOKUP(B17,'KAYIT LİSTESİ'!$B$4:$H$1047,5,0)))</f>
        <v>MEHMET ATILGAN</v>
      </c>
      <c r="G17" s="192" t="str">
        <f>IF(ISERROR(VLOOKUP(B17,'KAYIT LİSTESİ'!$B$4:$H$1047,6,0)),"",(VLOOKUP(B17,'KAYIT LİSTESİ'!$B$4:$H$1047,6,0)))</f>
        <v>GAZİANTEP-GAZİANTEP ENGELLİLER SPOR KULÜBÜ</v>
      </c>
      <c r="H17" s="183" t="s">
        <v>870</v>
      </c>
      <c r="I17" s="183" t="s">
        <v>870</v>
      </c>
      <c r="J17" s="183" t="s">
        <v>868</v>
      </c>
      <c r="K17" s="229" t="str">
        <f t="shared" si="0"/>
        <v/>
      </c>
      <c r="L17" s="230" t="s">
        <v>872</v>
      </c>
      <c r="M17" s="230"/>
      <c r="N17" s="230"/>
      <c r="O17" s="229" t="s">
        <v>871</v>
      </c>
      <c r="P17" s="97"/>
    </row>
    <row r="18" spans="1:17" s="80" customFormat="1" ht="32.25" customHeight="1" x14ac:dyDescent="0.2">
      <c r="A18" s="93" t="s">
        <v>870</v>
      </c>
      <c r="B18" s="94" t="s">
        <v>484</v>
      </c>
      <c r="C18" s="95">
        <f>IF(ISERROR(VLOOKUP(B18,'KAYIT LİSTESİ'!$B$4:$H$1047,2,0)),"",(VLOOKUP(B18,'KAYIT LİSTESİ'!$B$4:$H$1047,2,0)))</f>
        <v>50</v>
      </c>
      <c r="D18" s="96">
        <f>IF(ISERROR(VLOOKUP(B18,'KAYIT LİSTESİ'!$B$4:$H$1047,4,0)),"",(VLOOKUP(B18,'KAYIT LİSTESİ'!$B$4:$H$1047,4,0)))</f>
        <v>27382</v>
      </c>
      <c r="E18" s="96" t="str">
        <f>IF(ISERROR(VLOOKUP(B18,'KAYIT LİSTESİ'!$B$4:$N$10047,13,0)),"",(VLOOKUP(B18,'KAYIT LİSTESİ'!$B$4:$N$10047,13,0)))</f>
        <v>B1</v>
      </c>
      <c r="F18" s="192" t="str">
        <f>IF(ISERROR(VLOOKUP(B18,'KAYIT LİSTESİ'!$B$4:$H$1047,5,0)),"",(VLOOKUP(B18,'KAYIT LİSTESİ'!$B$4:$H$1047,5,0)))</f>
        <v>ABDULLAH AKSOY</v>
      </c>
      <c r="G18" s="192" t="str">
        <f>IF(ISERROR(VLOOKUP(B18,'KAYIT LİSTESİ'!$B$4:$H$1047,6,0)),"",(VLOOKUP(B18,'KAYIT LİSTESİ'!$B$4:$H$1047,6,0)))</f>
        <v>ANTALYA-ENGEL TAN.SPOR KULUBÜ</v>
      </c>
      <c r="H18" s="183"/>
      <c r="I18" s="183"/>
      <c r="J18" s="183"/>
      <c r="K18" s="229" t="str">
        <f t="shared" si="0"/>
        <v/>
      </c>
      <c r="L18" s="230"/>
      <c r="M18" s="230"/>
      <c r="N18" s="230"/>
      <c r="O18" s="229" t="s">
        <v>869</v>
      </c>
      <c r="P18" s="97"/>
    </row>
    <row r="19" spans="1:17" s="80" customFormat="1" ht="32.25" customHeight="1" x14ac:dyDescent="0.2">
      <c r="A19" s="93" t="s">
        <v>870</v>
      </c>
      <c r="B19" s="94" t="s">
        <v>486</v>
      </c>
      <c r="C19" s="95">
        <f>IF(ISERROR(VLOOKUP(B19,'KAYIT LİSTESİ'!$B$4:$H$1047,2,0)),"",(VLOOKUP(B19,'KAYIT LİSTESİ'!$B$4:$H$1047,2,0)))</f>
        <v>78</v>
      </c>
      <c r="D19" s="96">
        <f>IF(ISERROR(VLOOKUP(B19,'KAYIT LİSTESİ'!$B$4:$H$1047,4,0)),"",(VLOOKUP(B19,'KAYIT LİSTESİ'!$B$4:$H$1047,4,0)))</f>
        <v>35355</v>
      </c>
      <c r="E19" s="96" t="str">
        <f>IF(ISERROR(VLOOKUP(B19,'KAYIT LİSTESİ'!$B$4:$N$10047,13,0)),"",(VLOOKUP(B19,'KAYIT LİSTESİ'!$B$4:$N$10047,13,0)))</f>
        <v>B1</v>
      </c>
      <c r="F19" s="192" t="str">
        <f>IF(ISERROR(VLOOKUP(B19,'KAYIT LİSTESİ'!$B$4:$H$1047,5,0)),"",(VLOOKUP(B19,'KAYIT LİSTESİ'!$B$4:$H$1047,5,0)))</f>
        <v>Samet Boztepe</v>
      </c>
      <c r="G19" s="192" t="str">
        <f>IF(ISERROR(VLOOKUP(B19,'KAYIT LİSTESİ'!$B$4:$H$1047,6,0)),"",(VLOOKUP(B19,'KAYIT LİSTESİ'!$B$4:$H$1047,6,0)))</f>
        <v>ÇANAKKALE-1915 Ç.Kale Sp.Klb.Der</v>
      </c>
      <c r="H19" s="183"/>
      <c r="I19" s="183"/>
      <c r="J19" s="183"/>
      <c r="K19" s="229" t="str">
        <f t="shared" si="0"/>
        <v/>
      </c>
      <c r="L19" s="230"/>
      <c r="M19" s="230"/>
      <c r="N19" s="230"/>
      <c r="O19" s="229" t="s">
        <v>869</v>
      </c>
      <c r="P19" s="97"/>
    </row>
    <row r="20" spans="1:17" s="80" customFormat="1" ht="32.25" customHeight="1" x14ac:dyDescent="0.2">
      <c r="A20" s="93" t="s">
        <v>870</v>
      </c>
      <c r="B20" s="94" t="s">
        <v>492</v>
      </c>
      <c r="C20" s="95">
        <f>IF(ISERROR(VLOOKUP(B20,'KAYIT LİSTESİ'!$B$4:$H$1047,2,0)),"",(VLOOKUP(B20,'KAYIT LİSTESİ'!$B$4:$H$1047,2,0)))</f>
        <v>111</v>
      </c>
      <c r="D20" s="96">
        <f>IF(ISERROR(VLOOKUP(B20,'KAYIT LİSTESİ'!$B$4:$H$1047,4,0)),"",(VLOOKUP(B20,'KAYIT LİSTESİ'!$B$4:$H$1047,4,0)))</f>
        <v>29527</v>
      </c>
      <c r="E20" s="96" t="str">
        <f>IF(ISERROR(VLOOKUP(B20,'KAYIT LİSTESİ'!$B$4:$N$10047,13,0)),"",(VLOOKUP(B20,'KAYIT LİSTESİ'!$B$4:$N$10047,13,0)))</f>
        <v>B1</v>
      </c>
      <c r="F20" s="192" t="str">
        <f>IF(ISERROR(VLOOKUP(B20,'KAYIT LİSTESİ'!$B$4:$H$1047,5,0)),"",(VLOOKUP(B20,'KAYIT LİSTESİ'!$B$4:$H$1047,5,0)))</f>
        <v>MEHMET YILDIRIM</v>
      </c>
      <c r="G20" s="192" t="str">
        <f>IF(ISERROR(VLOOKUP(B20,'KAYIT LİSTESİ'!$B$4:$H$1047,6,0)),"",(VLOOKUP(B20,'KAYIT LİSTESİ'!$B$4:$H$1047,6,0)))</f>
        <v>GAZİANTEP-GAZİANTEP ENGELLİLER SPOR KULÜBÜ</v>
      </c>
      <c r="H20" s="183"/>
      <c r="I20" s="183"/>
      <c r="J20" s="183"/>
      <c r="K20" s="229" t="str">
        <f t="shared" si="0"/>
        <v/>
      </c>
      <c r="L20" s="230"/>
      <c r="M20" s="230"/>
      <c r="N20" s="230"/>
      <c r="O20" s="229" t="s">
        <v>869</v>
      </c>
      <c r="P20" s="97"/>
    </row>
    <row r="21" spans="1:17" s="80" customFormat="1" ht="32.25" customHeight="1" x14ac:dyDescent="0.2">
      <c r="A21" s="93"/>
      <c r="B21" s="94" t="s">
        <v>807</v>
      </c>
      <c r="C21" s="95" t="str">
        <f>IF(ISERROR(VLOOKUP(B21,'KAYIT LİSTESİ'!$B$4:$H$1047,2,0)),"",(VLOOKUP(B21,'KAYIT LİSTESİ'!$B$4:$H$1047,2,0)))</f>
        <v/>
      </c>
      <c r="D21" s="96" t="str">
        <f>IF(ISERROR(VLOOKUP(B21,'KAYIT LİSTESİ'!$B$4:$H$1047,4,0)),"",(VLOOKUP(B21,'KAYIT LİSTESİ'!$B$4:$H$1047,4,0)))</f>
        <v/>
      </c>
      <c r="E21" s="96" t="str">
        <f>IF(ISERROR(VLOOKUP(B21,'KAYIT LİSTESİ'!$B$4:$N$10047,13,0)),"",(VLOOKUP(B21,'KAYIT LİSTESİ'!$B$4:$N$10047,13,0)))</f>
        <v/>
      </c>
      <c r="F21" s="192" t="str">
        <f>IF(ISERROR(VLOOKUP(B21,'KAYIT LİSTESİ'!$B$4:$H$1047,5,0)),"",(VLOOKUP(B21,'KAYIT LİSTESİ'!$B$4:$H$1047,5,0)))</f>
        <v/>
      </c>
      <c r="G21" s="192" t="str">
        <f>IF(ISERROR(VLOOKUP(B21,'KAYIT LİSTESİ'!$B$4:$H$1047,6,0)),"",(VLOOKUP(B21,'KAYIT LİSTESİ'!$B$4:$H$1047,6,0)))</f>
        <v/>
      </c>
      <c r="H21" s="183"/>
      <c r="I21" s="183"/>
      <c r="J21" s="183"/>
      <c r="K21" s="229" t="str">
        <f t="shared" ref="K21" si="2">IF(COUNT(H21:J21)=0,"",MAX(H21:J21))</f>
        <v/>
      </c>
      <c r="L21" s="230"/>
      <c r="M21" s="230"/>
      <c r="N21" s="230"/>
      <c r="O21" s="229" t="str">
        <f t="shared" ref="O21" si="3">IF(COUNT(H21:N21)=0,"",MAX(H21:N21))</f>
        <v/>
      </c>
      <c r="P21" s="97"/>
    </row>
    <row r="22" spans="1:17" ht="32.25" customHeight="1" x14ac:dyDescent="0.2">
      <c r="A22" s="407" t="s">
        <v>6</v>
      </c>
      <c r="B22" s="407"/>
      <c r="C22" s="410" t="s">
        <v>111</v>
      </c>
      <c r="D22" s="410" t="s">
        <v>130</v>
      </c>
      <c r="E22" s="411" t="s">
        <v>327</v>
      </c>
      <c r="F22" s="407" t="s">
        <v>7</v>
      </c>
      <c r="G22" s="407" t="s">
        <v>45</v>
      </c>
      <c r="H22" s="413" t="s">
        <v>408</v>
      </c>
      <c r="I22" s="413"/>
      <c r="J22" s="413"/>
      <c r="K22" s="413"/>
      <c r="L22" s="413"/>
      <c r="M22" s="413"/>
      <c r="N22" s="413"/>
      <c r="O22" s="408" t="s">
        <v>8</v>
      </c>
      <c r="P22" s="408" t="s">
        <v>207</v>
      </c>
    </row>
    <row r="23" spans="1:17" ht="32.25" customHeight="1" x14ac:dyDescent="0.2">
      <c r="A23" s="407"/>
      <c r="B23" s="407"/>
      <c r="C23" s="410"/>
      <c r="D23" s="410"/>
      <c r="E23" s="412"/>
      <c r="F23" s="407"/>
      <c r="G23" s="407"/>
      <c r="H23" s="290">
        <v>1</v>
      </c>
      <c r="I23" s="290">
        <v>2</v>
      </c>
      <c r="J23" s="290">
        <v>3</v>
      </c>
      <c r="K23" s="228" t="s">
        <v>208</v>
      </c>
      <c r="L23" s="290">
        <v>4</v>
      </c>
      <c r="M23" s="290">
        <v>5</v>
      </c>
      <c r="N23" s="290">
        <v>6</v>
      </c>
      <c r="O23" s="409"/>
      <c r="P23" s="409"/>
    </row>
    <row r="24" spans="1:17" s="80" customFormat="1" ht="32.25" customHeight="1" x14ac:dyDescent="0.2">
      <c r="A24" s="93">
        <v>1</v>
      </c>
      <c r="B24" s="94" t="s">
        <v>502</v>
      </c>
      <c r="C24" s="95">
        <f>IF(ISERROR(VLOOKUP(B24,'KAYIT LİSTESİ'!$B$4:$H$1047,2,0)),"",(VLOOKUP(B24,'KAYIT LİSTESİ'!$B$4:$H$1047,2,0)))</f>
        <v>121</v>
      </c>
      <c r="D24" s="96">
        <f>IF(ISERROR(VLOOKUP(B24,'KAYIT LİSTESİ'!$B$4:$H$1047,4,0)),"",(VLOOKUP(B24,'KAYIT LİSTESİ'!$B$4:$H$1047,4,0)))</f>
        <v>34716</v>
      </c>
      <c r="E24" s="96" t="str">
        <f>IF(ISERROR(VLOOKUP(B24,'KAYIT LİSTESİ'!$B$4:$N$10047,13,0)),"",(VLOOKUP(B24,'KAYIT LİSTESİ'!$B$4:$N$10047,13,0)))</f>
        <v>B2</v>
      </c>
      <c r="F24" s="192" t="str">
        <f>IF(ISERROR(VLOOKUP(B24,'KAYIT LİSTESİ'!$B$4:$H$1047,5,0)),"",(VLOOKUP(B24,'KAYIT LİSTESİ'!$B$4:$H$1047,5,0)))</f>
        <v>NURİ PARLAYAN</v>
      </c>
      <c r="G24" s="192" t="str">
        <f>IF(ISERROR(VLOOKUP(B24,'KAYIT LİSTESİ'!$B$4:$H$1047,6,0)),"",(VLOOKUP(B24,'KAYIT LİSTESİ'!$B$4:$H$1047,6,0)))</f>
        <v>İSTANBUL-TÜRKİYE GÖR.ENG.DER.SPOR KUL.</v>
      </c>
      <c r="H24" s="183" t="s">
        <v>868</v>
      </c>
      <c r="I24" s="183">
        <v>2750</v>
      </c>
      <c r="J24" s="183" t="s">
        <v>868</v>
      </c>
      <c r="K24" s="229">
        <f t="shared" ref="K24:K33" si="4">IF(COUNT(H24:J24)=0,"",MAX(H24:J24))</f>
        <v>2750</v>
      </c>
      <c r="L24" s="230">
        <v>2430</v>
      </c>
      <c r="M24" s="230" t="s">
        <v>868</v>
      </c>
      <c r="N24" s="230" t="s">
        <v>868</v>
      </c>
      <c r="O24" s="229">
        <f t="shared" ref="O24:O30" si="5">IF(COUNT(H24:N24)=0,"",MAX(H24:N24))</f>
        <v>2750</v>
      </c>
      <c r="P24" s="97"/>
    </row>
    <row r="25" spans="1:17" s="80" customFormat="1" ht="32.25" customHeight="1" x14ac:dyDescent="0.2">
      <c r="A25" s="93">
        <v>2</v>
      </c>
      <c r="B25" s="94" t="s">
        <v>496</v>
      </c>
      <c r="C25" s="95">
        <f>IF(ISERROR(VLOOKUP(B25,'KAYIT LİSTESİ'!$B$4:$H$1047,2,0)),"",(VLOOKUP(B25,'KAYIT LİSTESİ'!$B$4:$H$1047,2,0)))</f>
        <v>74</v>
      </c>
      <c r="D25" s="96">
        <f>IF(ISERROR(VLOOKUP(B25,'KAYIT LİSTESİ'!$B$4:$H$1047,4,0)),"",(VLOOKUP(B25,'KAYIT LİSTESİ'!$B$4:$H$1047,4,0)))</f>
        <v>25416</v>
      </c>
      <c r="E25" s="96" t="str">
        <f>IF(ISERROR(VLOOKUP(B25,'KAYIT LİSTESİ'!$B$4:$N$10047,13,0)),"",(VLOOKUP(B25,'KAYIT LİSTESİ'!$B$4:$N$10047,13,0)))</f>
        <v>B2</v>
      </c>
      <c r="F25" s="192" t="str">
        <f>IF(ISERROR(VLOOKUP(B25,'KAYIT LİSTESİ'!$B$4:$H$1047,5,0)),"",(VLOOKUP(B25,'KAYIT LİSTESİ'!$B$4:$H$1047,5,0)))</f>
        <v>MEHMET ŞİMŞEK</v>
      </c>
      <c r="G25" s="192" t="str">
        <f>IF(ISERROR(VLOOKUP(B25,'KAYIT LİSTESİ'!$B$4:$H$1047,6,0)),"",(VLOOKUP(B25,'KAYIT LİSTESİ'!$B$4:$H$1047,6,0)))</f>
        <v>BURSA-TİMSAHLAR GÖR.ENG.GENÇ.VE SPOR KUL.DER</v>
      </c>
      <c r="H25" s="183">
        <v>2208</v>
      </c>
      <c r="I25" s="183">
        <v>2128</v>
      </c>
      <c r="J25" s="183">
        <v>2215</v>
      </c>
      <c r="K25" s="229">
        <f t="shared" si="4"/>
        <v>2215</v>
      </c>
      <c r="L25" s="230">
        <v>2246</v>
      </c>
      <c r="M25" s="230">
        <v>2450</v>
      </c>
      <c r="N25" s="230">
        <v>2264</v>
      </c>
      <c r="O25" s="229">
        <f t="shared" si="5"/>
        <v>2450</v>
      </c>
      <c r="P25" s="97"/>
    </row>
    <row r="26" spans="1:17" s="80" customFormat="1" ht="32.25" customHeight="1" x14ac:dyDescent="0.2">
      <c r="A26" s="93">
        <v>3</v>
      </c>
      <c r="B26" s="94" t="s">
        <v>495</v>
      </c>
      <c r="C26" s="95">
        <f>IF(ISERROR(VLOOKUP(B26,'KAYIT LİSTESİ'!$B$4:$H$1047,2,0)),"",(VLOOKUP(B26,'KAYIT LİSTESİ'!$B$4:$H$1047,2,0)))</f>
        <v>62</v>
      </c>
      <c r="D26" s="96">
        <f>IF(ISERROR(VLOOKUP(B26,'KAYIT LİSTESİ'!$B$4:$H$1047,4,0)),"",(VLOOKUP(B26,'KAYIT LİSTESİ'!$B$4:$H$1047,4,0)))</f>
        <v>27860</v>
      </c>
      <c r="E26" s="96" t="str">
        <f>IF(ISERROR(VLOOKUP(B26,'KAYIT LİSTESİ'!$B$4:$N$10047,13,0)),"",(VLOOKUP(B26,'KAYIT LİSTESİ'!$B$4:$N$10047,13,0)))</f>
        <v>B2</v>
      </c>
      <c r="F26" s="192" t="str">
        <f>IF(ISERROR(VLOOKUP(B26,'KAYIT LİSTESİ'!$B$4:$H$1047,5,0)),"",(VLOOKUP(B26,'KAYIT LİSTESİ'!$B$4:$H$1047,5,0)))</f>
        <v>ALİ GENÇ</v>
      </c>
      <c r="G26" s="192" t="str">
        <f>IF(ISERROR(VLOOKUP(B26,'KAYIT LİSTESİ'!$B$4:$H$1047,6,0)),"",(VLOOKUP(B26,'KAYIT LİSTESİ'!$B$4:$H$1047,6,0)))</f>
        <v>BURSA-NİLÜFER BELEDİYESİ GÖRME ENGELLİLER SPOR KULÜBÜ</v>
      </c>
      <c r="H26" s="183" t="s">
        <v>870</v>
      </c>
      <c r="I26" s="183">
        <v>1475</v>
      </c>
      <c r="J26" s="183">
        <v>1560</v>
      </c>
      <c r="K26" s="229">
        <f t="shared" si="4"/>
        <v>1560</v>
      </c>
      <c r="L26" s="230">
        <v>1377</v>
      </c>
      <c r="M26" s="230">
        <v>1856</v>
      </c>
      <c r="N26" s="230">
        <v>1774</v>
      </c>
      <c r="O26" s="229">
        <f t="shared" si="5"/>
        <v>1856</v>
      </c>
      <c r="P26" s="97"/>
    </row>
    <row r="27" spans="1:17" s="80" customFormat="1" ht="32.25" customHeight="1" x14ac:dyDescent="0.2">
      <c r="A27" s="93">
        <v>4</v>
      </c>
      <c r="B27" s="94" t="s">
        <v>500</v>
      </c>
      <c r="C27" s="95">
        <f>IF(ISERROR(VLOOKUP(B27,'KAYIT LİSTESİ'!$B$4:$H$1047,2,0)),"",(VLOOKUP(B27,'KAYIT LİSTESİ'!$B$4:$H$1047,2,0)))</f>
        <v>168</v>
      </c>
      <c r="D27" s="96">
        <f>IF(ISERROR(VLOOKUP(B27,'KAYIT LİSTESİ'!$B$4:$H$1047,4,0)),"",(VLOOKUP(B27,'KAYIT LİSTESİ'!$B$4:$H$1047,4,0)))</f>
        <v>32769</v>
      </c>
      <c r="E27" s="96" t="str">
        <f>IF(ISERROR(VLOOKUP(B27,'KAYIT LİSTESİ'!$B$4:$N$10047,13,0)),"",(VLOOKUP(B27,'KAYIT LİSTESİ'!$B$4:$N$10047,13,0)))</f>
        <v>B2</v>
      </c>
      <c r="F27" s="192" t="str">
        <f>IF(ISERROR(VLOOKUP(B27,'KAYIT LİSTESİ'!$B$4:$H$1047,5,0)),"",(VLOOKUP(B27,'KAYIT LİSTESİ'!$B$4:$H$1047,5,0)))</f>
        <v>YASİN ÇINAR</v>
      </c>
      <c r="G27" s="192" t="str">
        <f>IF(ISERROR(VLOOKUP(B27,'KAYIT LİSTESİ'!$B$4:$H$1047,6,0)),"",(VLOOKUP(B27,'KAYIT LİSTESİ'!$B$4:$H$1047,6,0)))</f>
        <v>SAMSUN-SAMSUN GÖRME ENG.ENG.SPOR KUL</v>
      </c>
      <c r="H27" s="183">
        <v>1362</v>
      </c>
      <c r="I27" s="183">
        <v>1478</v>
      </c>
      <c r="J27" s="183">
        <v>1178</v>
      </c>
      <c r="K27" s="229">
        <f t="shared" si="4"/>
        <v>1478</v>
      </c>
      <c r="L27" s="230" t="s">
        <v>872</v>
      </c>
      <c r="M27" s="230"/>
      <c r="N27" s="230"/>
      <c r="O27" s="229">
        <f t="shared" si="5"/>
        <v>1478</v>
      </c>
      <c r="P27" s="97"/>
    </row>
    <row r="28" spans="1:17" s="80" customFormat="1" ht="32.25" customHeight="1" x14ac:dyDescent="0.2">
      <c r="A28" s="93">
        <v>5</v>
      </c>
      <c r="B28" s="94" t="s">
        <v>499</v>
      </c>
      <c r="C28" s="95">
        <f>IF(ISERROR(VLOOKUP(B28,'KAYIT LİSTESİ'!$B$4:$H$1047,2,0)),"",(VLOOKUP(B28,'KAYIT LİSTESİ'!$B$4:$H$1047,2,0)))</f>
        <v>156</v>
      </c>
      <c r="D28" s="96">
        <f>IF(ISERROR(VLOOKUP(B28,'KAYIT LİSTESİ'!$B$4:$H$1047,4,0)),"",(VLOOKUP(B28,'KAYIT LİSTESİ'!$B$4:$H$1047,4,0)))</f>
        <v>34956</v>
      </c>
      <c r="E28" s="96" t="str">
        <f>IF(ISERROR(VLOOKUP(B28,'KAYIT LİSTESİ'!$B$4:$N$10047,13,0)),"",(VLOOKUP(B28,'KAYIT LİSTESİ'!$B$4:$N$10047,13,0)))</f>
        <v>B2</v>
      </c>
      <c r="F28" s="192" t="str">
        <f>IF(ISERROR(VLOOKUP(B28,'KAYIT LİSTESİ'!$B$4:$H$1047,5,0)),"",(VLOOKUP(B28,'KAYIT LİSTESİ'!$B$4:$H$1047,5,0)))</f>
        <v>TURGUT UYSAL</v>
      </c>
      <c r="G28" s="192" t="str">
        <f>IF(ISERROR(VLOOKUP(B28,'KAYIT LİSTESİ'!$B$4:$H$1047,6,0)),"",(VLOOKUP(B28,'KAYIT LİSTESİ'!$B$4:$H$1047,6,0)))</f>
        <v>MANİSA-MANİSA GÖRME ENGELLİLER SPOR KULÜBÜ</v>
      </c>
      <c r="H28" s="183" t="s">
        <v>868</v>
      </c>
      <c r="I28" s="183">
        <v>1382</v>
      </c>
      <c r="J28" s="183">
        <v>1233</v>
      </c>
      <c r="K28" s="229">
        <f t="shared" si="4"/>
        <v>1382</v>
      </c>
      <c r="L28" s="230" t="s">
        <v>868</v>
      </c>
      <c r="M28" s="230" t="s">
        <v>868</v>
      </c>
      <c r="N28" s="230">
        <v>1371</v>
      </c>
      <c r="O28" s="229">
        <f t="shared" si="5"/>
        <v>1382</v>
      </c>
      <c r="P28" s="97"/>
    </row>
    <row r="29" spans="1:17" s="80" customFormat="1" ht="32.25" customHeight="1" x14ac:dyDescent="0.2">
      <c r="A29" s="93">
        <v>6</v>
      </c>
      <c r="B29" s="94" t="s">
        <v>497</v>
      </c>
      <c r="C29" s="95">
        <f>IF(ISERROR(VLOOKUP(B29,'KAYIT LİSTESİ'!$B$4:$H$1047,2,0)),"",(VLOOKUP(B29,'KAYIT LİSTESİ'!$B$4:$H$1047,2,0)))</f>
        <v>76</v>
      </c>
      <c r="D29" s="96">
        <f>IF(ISERROR(VLOOKUP(B29,'KAYIT LİSTESİ'!$B$4:$H$1047,4,0)),"",(VLOOKUP(B29,'KAYIT LİSTESİ'!$B$4:$H$1047,4,0)))</f>
        <v>34732</v>
      </c>
      <c r="E29" s="96" t="str">
        <f>IF(ISERROR(VLOOKUP(B29,'KAYIT LİSTESİ'!$B$4:$N$10047,13,0)),"",(VLOOKUP(B29,'KAYIT LİSTESİ'!$B$4:$N$10047,13,0)))</f>
        <v>B2</v>
      </c>
      <c r="F29" s="192" t="str">
        <f>IF(ISERROR(VLOOKUP(B29,'KAYIT LİSTESİ'!$B$4:$H$1047,5,0)),"",(VLOOKUP(B29,'KAYIT LİSTESİ'!$B$4:$H$1047,5,0)))</f>
        <v>MURAT MALGAZ</v>
      </c>
      <c r="G29" s="192" t="str">
        <f>IF(ISERROR(VLOOKUP(B29,'KAYIT LİSTESİ'!$B$4:$H$1047,6,0)),"",(VLOOKUP(B29,'KAYIT LİSTESİ'!$B$4:$H$1047,6,0)))</f>
        <v>BURSA-TİMSAHLAR GÖR.ENG.GENÇ.VE SPOR KUL.DER</v>
      </c>
      <c r="H29" s="183">
        <v>1375</v>
      </c>
      <c r="I29" s="183">
        <v>1266</v>
      </c>
      <c r="J29" s="183" t="s">
        <v>872</v>
      </c>
      <c r="K29" s="229">
        <f t="shared" si="4"/>
        <v>1375</v>
      </c>
      <c r="L29" s="230"/>
      <c r="M29" s="230"/>
      <c r="N29" s="230"/>
      <c r="O29" s="229">
        <f t="shared" si="5"/>
        <v>1375</v>
      </c>
      <c r="P29" s="97"/>
    </row>
    <row r="30" spans="1:17" s="80" customFormat="1" ht="32.25" customHeight="1" x14ac:dyDescent="0.2">
      <c r="A30" s="93">
        <v>7</v>
      </c>
      <c r="B30" s="94" t="s">
        <v>493</v>
      </c>
      <c r="C30" s="95">
        <f>IF(ISERROR(VLOOKUP(B30,'KAYIT LİSTESİ'!$B$4:$H$1047,2,0)),"",(VLOOKUP(B30,'KAYIT LİSTESİ'!$B$4:$H$1047,2,0)))</f>
        <v>19</v>
      </c>
      <c r="D30" s="96">
        <f>IF(ISERROR(VLOOKUP(B30,'KAYIT LİSTESİ'!$B$4:$H$1047,4,0)),"",(VLOOKUP(B30,'KAYIT LİSTESİ'!$B$4:$H$1047,4,0)))</f>
        <v>34951</v>
      </c>
      <c r="E30" s="96" t="str">
        <f>IF(ISERROR(VLOOKUP(B30,'KAYIT LİSTESİ'!$B$4:$N$10047,13,0)),"",(VLOOKUP(B30,'KAYIT LİSTESİ'!$B$4:$N$10047,13,0)))</f>
        <v>B2</v>
      </c>
      <c r="F30" s="192" t="str">
        <f>IF(ISERROR(VLOOKUP(B30,'KAYIT LİSTESİ'!$B$4:$H$1047,5,0)),"",(VLOOKUP(B30,'KAYIT LİSTESİ'!$B$4:$H$1047,5,0)))</f>
        <v>HÜSEYİN CİHAT UYANIKOĞLU</v>
      </c>
      <c r="G30" s="192" t="str">
        <f>IF(ISERROR(VLOOKUP(B30,'KAYIT LİSTESİ'!$B$4:$H$1047,6,0)),"",(VLOOKUP(B30,'KAYIT LİSTESİ'!$B$4:$H$1047,6,0)))</f>
        <v>ANKARA-ANKARA AKTİF GENÇ SP.KULU</v>
      </c>
      <c r="H30" s="183">
        <v>1253</v>
      </c>
      <c r="I30" s="183" t="s">
        <v>868</v>
      </c>
      <c r="J30" s="183" t="s">
        <v>872</v>
      </c>
      <c r="K30" s="229">
        <f t="shared" si="4"/>
        <v>1253</v>
      </c>
      <c r="L30" s="230"/>
      <c r="M30" s="230"/>
      <c r="N30" s="230"/>
      <c r="O30" s="229">
        <f t="shared" si="5"/>
        <v>1253</v>
      </c>
      <c r="P30" s="97"/>
      <c r="Q30" s="81"/>
    </row>
    <row r="31" spans="1:17" s="80" customFormat="1" ht="32.25" customHeight="1" x14ac:dyDescent="0.2">
      <c r="A31" s="93" t="s">
        <v>870</v>
      </c>
      <c r="B31" s="94" t="s">
        <v>494</v>
      </c>
      <c r="C31" s="95">
        <f>IF(ISERROR(VLOOKUP(B31,'KAYIT LİSTESİ'!$B$4:$H$1047,2,0)),"",(VLOOKUP(B31,'KAYIT LİSTESİ'!$B$4:$H$1047,2,0)))</f>
        <v>52</v>
      </c>
      <c r="D31" s="96">
        <f>IF(ISERROR(VLOOKUP(B31,'KAYIT LİSTESİ'!$B$4:$H$1047,4,0)),"",(VLOOKUP(B31,'KAYIT LİSTESİ'!$B$4:$H$1047,4,0)))</f>
        <v>33686</v>
      </c>
      <c r="E31" s="96" t="str">
        <f>IF(ISERROR(VLOOKUP(B31,'KAYIT LİSTESİ'!$B$4:$N$10047,13,0)),"",(VLOOKUP(B31,'KAYIT LİSTESİ'!$B$4:$N$10047,13,0)))</f>
        <v>B2</v>
      </c>
      <c r="F31" s="192" t="str">
        <f>IF(ISERROR(VLOOKUP(B31,'KAYIT LİSTESİ'!$B$4:$H$1047,5,0)),"",(VLOOKUP(B31,'KAYIT LİSTESİ'!$B$4:$H$1047,5,0)))</f>
        <v>ALİ DEMİRCİ</v>
      </c>
      <c r="G31" s="192" t="str">
        <f>IF(ISERROR(VLOOKUP(B31,'KAYIT LİSTESİ'!$B$4:$H$1047,6,0)),"",(VLOOKUP(B31,'KAYIT LİSTESİ'!$B$4:$H$1047,6,0)))</f>
        <v>ANTALYA-ENGEL TAN.SPOR KULUBÜ</v>
      </c>
      <c r="H31" s="183"/>
      <c r="I31" s="183"/>
      <c r="J31" s="183"/>
      <c r="K31" s="229" t="str">
        <f t="shared" si="4"/>
        <v/>
      </c>
      <c r="L31" s="230"/>
      <c r="M31" s="230"/>
      <c r="N31" s="230"/>
      <c r="O31" s="229" t="s">
        <v>869</v>
      </c>
      <c r="P31" s="97"/>
    </row>
    <row r="32" spans="1:17" s="80" customFormat="1" ht="32.25" customHeight="1" x14ac:dyDescent="0.2">
      <c r="A32" s="93" t="s">
        <v>870</v>
      </c>
      <c r="B32" s="94" t="s">
        <v>498</v>
      </c>
      <c r="C32" s="95">
        <f>IF(ISERROR(VLOOKUP(B32,'KAYIT LİSTESİ'!$B$4:$H$1047,2,0)),"",(VLOOKUP(B32,'KAYIT LİSTESİ'!$B$4:$H$1047,2,0)))</f>
        <v>139</v>
      </c>
      <c r="D32" s="96">
        <f>IF(ISERROR(VLOOKUP(B32,'KAYIT LİSTESİ'!$B$4:$H$1047,4,0)),"",(VLOOKUP(B32,'KAYIT LİSTESİ'!$B$4:$H$1047,4,0)))</f>
        <v>31756</v>
      </c>
      <c r="E32" s="96" t="str">
        <f>IF(ISERROR(VLOOKUP(B32,'KAYIT LİSTESİ'!$B$4:$N$10047,13,0)),"",(VLOOKUP(B32,'KAYIT LİSTESİ'!$B$4:$N$10047,13,0)))</f>
        <v>B2</v>
      </c>
      <c r="F32" s="192" t="str">
        <f>IF(ISERROR(VLOOKUP(B32,'KAYIT LİSTESİ'!$B$4:$H$1047,5,0)),"",(VLOOKUP(B32,'KAYIT LİSTESİ'!$B$4:$H$1047,5,0)))</f>
        <v>HAMİT YILMAZ</v>
      </c>
      <c r="G32" s="192" t="str">
        <f>IF(ISERROR(VLOOKUP(B32,'KAYIT LİSTESİ'!$B$4:$H$1047,6,0)),"",(VLOOKUP(B32,'KAYIT LİSTESİ'!$B$4:$H$1047,6,0)))</f>
        <v>KAYSERİ-KAYSERİ GÖRME ENGELLİLER SPOR KULÜBÜ</v>
      </c>
      <c r="H32" s="183"/>
      <c r="I32" s="183"/>
      <c r="J32" s="183"/>
      <c r="K32" s="229" t="str">
        <f t="shared" si="4"/>
        <v/>
      </c>
      <c r="L32" s="230"/>
      <c r="M32" s="230"/>
      <c r="N32" s="230"/>
      <c r="O32" s="229" t="s">
        <v>869</v>
      </c>
      <c r="P32" s="97"/>
    </row>
    <row r="33" spans="1:16" s="80" customFormat="1" ht="32.25" customHeight="1" x14ac:dyDescent="0.2">
      <c r="A33" s="93" t="s">
        <v>870</v>
      </c>
      <c r="B33" s="94" t="s">
        <v>501</v>
      </c>
      <c r="C33" s="95">
        <f>IF(ISERROR(VLOOKUP(B33,'KAYIT LİSTESİ'!$B$4:$H$1047,2,0)),"",(VLOOKUP(B33,'KAYIT LİSTESİ'!$B$4:$H$1047,2,0)))</f>
        <v>179</v>
      </c>
      <c r="D33" s="96">
        <f>IF(ISERROR(VLOOKUP(B33,'KAYIT LİSTESİ'!$B$4:$H$1047,4,0)),"",(VLOOKUP(B33,'KAYIT LİSTESİ'!$B$4:$H$1047,4,0)))</f>
        <v>32874</v>
      </c>
      <c r="E33" s="96" t="str">
        <f>IF(ISERROR(VLOOKUP(B33,'KAYIT LİSTESİ'!$B$4:$N$10047,13,0)),"",(VLOOKUP(B33,'KAYIT LİSTESİ'!$B$4:$N$10047,13,0)))</f>
        <v>B2</v>
      </c>
      <c r="F33" s="192" t="str">
        <f>IF(ISERROR(VLOOKUP(B33,'KAYIT LİSTESİ'!$B$4:$H$1047,5,0)),"",(VLOOKUP(B33,'KAYIT LİSTESİ'!$B$4:$H$1047,5,0)))</f>
        <v>ABDULVAHAP ARPACI</v>
      </c>
      <c r="G33" s="192" t="str">
        <f>IF(ISERROR(VLOOKUP(B33,'KAYIT LİSTESİ'!$B$4:$H$1047,6,0)),"",(VLOOKUP(B33,'KAYIT LİSTESİ'!$B$4:$H$1047,6,0)))</f>
        <v>MALATYA</v>
      </c>
      <c r="H33" s="183"/>
      <c r="I33" s="183"/>
      <c r="J33" s="183"/>
      <c r="K33" s="229" t="str">
        <f t="shared" si="4"/>
        <v/>
      </c>
      <c r="L33" s="230"/>
      <c r="M33" s="230"/>
      <c r="N33" s="230"/>
      <c r="O33" s="229" t="s">
        <v>869</v>
      </c>
      <c r="P33" s="97"/>
    </row>
    <row r="34" spans="1:16" s="80" customFormat="1" ht="32.25" customHeight="1" x14ac:dyDescent="0.2">
      <c r="A34" s="93"/>
      <c r="B34" s="94" t="s">
        <v>503</v>
      </c>
      <c r="C34" s="95" t="str">
        <f>IF(ISERROR(VLOOKUP(B34,'KAYIT LİSTESİ'!$B$4:$H$1047,2,0)),"",(VLOOKUP(B34,'KAYIT LİSTESİ'!$B$4:$H$1047,2,0)))</f>
        <v/>
      </c>
      <c r="D34" s="96" t="str">
        <f>IF(ISERROR(VLOOKUP(B34,'KAYIT LİSTESİ'!$B$4:$H$1047,4,0)),"",(VLOOKUP(B34,'KAYIT LİSTESİ'!$B$4:$H$1047,4,0)))</f>
        <v/>
      </c>
      <c r="E34" s="96" t="str">
        <f>IF(ISERROR(VLOOKUP(B34,'KAYIT LİSTESİ'!$B$4:$N$10047,13,0)),"",(VLOOKUP(B34,'KAYIT LİSTESİ'!$B$4:$N$10047,13,0)))</f>
        <v/>
      </c>
      <c r="F34" s="192" t="str">
        <f>IF(ISERROR(VLOOKUP(B34,'KAYIT LİSTESİ'!$B$4:$H$1047,5,0)),"",(VLOOKUP(B34,'KAYIT LİSTESİ'!$B$4:$H$1047,5,0)))</f>
        <v/>
      </c>
      <c r="G34" s="192" t="str">
        <f>IF(ISERROR(VLOOKUP(B34,'KAYIT LİSTESİ'!$B$4:$H$1047,6,0)),"",(VLOOKUP(B34,'KAYIT LİSTESİ'!$B$4:$H$1047,6,0)))</f>
        <v/>
      </c>
      <c r="H34" s="183"/>
      <c r="I34" s="183"/>
      <c r="J34" s="183"/>
      <c r="K34" s="229" t="str">
        <f t="shared" ref="K34" si="6">IF(COUNT(H34:J34)=0,"",MAX(H34:J34))</f>
        <v/>
      </c>
      <c r="L34" s="230"/>
      <c r="M34" s="230"/>
      <c r="N34" s="230"/>
      <c r="O34" s="229" t="str">
        <f t="shared" ref="O34" si="7">IF(COUNT(H34:N34)=0,"",MAX(H34:N34))</f>
        <v/>
      </c>
      <c r="P34" s="97"/>
    </row>
    <row r="35" spans="1:16" ht="32.25" customHeight="1" x14ac:dyDescent="0.2">
      <c r="A35" s="407"/>
      <c r="B35" s="407"/>
      <c r="C35" s="410" t="s">
        <v>111</v>
      </c>
      <c r="D35" s="410" t="s">
        <v>130</v>
      </c>
      <c r="E35" s="411" t="s">
        <v>327</v>
      </c>
      <c r="F35" s="407" t="s">
        <v>7</v>
      </c>
      <c r="G35" s="407" t="s">
        <v>45</v>
      </c>
      <c r="H35" s="413" t="s">
        <v>408</v>
      </c>
      <c r="I35" s="413"/>
      <c r="J35" s="413"/>
      <c r="K35" s="413"/>
      <c r="L35" s="413"/>
      <c r="M35" s="413"/>
      <c r="N35" s="413"/>
      <c r="O35" s="408" t="s">
        <v>8</v>
      </c>
      <c r="P35" s="408" t="s">
        <v>207</v>
      </c>
    </row>
    <row r="36" spans="1:16" ht="32.25" customHeight="1" x14ac:dyDescent="0.2">
      <c r="A36" s="407"/>
      <c r="B36" s="407"/>
      <c r="C36" s="410"/>
      <c r="D36" s="410"/>
      <c r="E36" s="412"/>
      <c r="F36" s="407"/>
      <c r="G36" s="407"/>
      <c r="H36" s="290">
        <v>1</v>
      </c>
      <c r="I36" s="290">
        <v>2</v>
      </c>
      <c r="J36" s="290">
        <v>3</v>
      </c>
      <c r="K36" s="228" t="s">
        <v>208</v>
      </c>
      <c r="L36" s="290">
        <v>4</v>
      </c>
      <c r="M36" s="290">
        <v>5</v>
      </c>
      <c r="N36" s="290">
        <v>6</v>
      </c>
      <c r="O36" s="409"/>
      <c r="P36" s="409"/>
    </row>
    <row r="37" spans="1:16" s="80" customFormat="1" ht="32.25" customHeight="1" x14ac:dyDescent="0.2">
      <c r="A37" s="93">
        <v>1</v>
      </c>
      <c r="B37" s="94" t="s">
        <v>508</v>
      </c>
      <c r="C37" s="95">
        <f>IF(ISERROR(VLOOKUP(B37,'KAYIT LİSTESİ'!$B$4:$H$1047,2,0)),"",(VLOOKUP(B37,'KAYIT LİSTESİ'!$B$4:$H$1047,2,0)))</f>
        <v>178</v>
      </c>
      <c r="D37" s="96">
        <f>IF(ISERROR(VLOOKUP(B37,'KAYIT LİSTESİ'!$B$4:$H$1047,4,0)),"",(VLOOKUP(B37,'KAYIT LİSTESİ'!$B$4:$H$1047,4,0)))</f>
        <v>32874</v>
      </c>
      <c r="E37" s="96" t="str">
        <f>IF(ISERROR(VLOOKUP(B37,'KAYIT LİSTESİ'!$B$4:$N$10047,13,0)),"",(VLOOKUP(B37,'KAYIT LİSTESİ'!$B$4:$N$10047,13,0)))</f>
        <v>B3</v>
      </c>
      <c r="F37" s="192" t="str">
        <f>IF(ISERROR(VLOOKUP(B37,'KAYIT LİSTESİ'!$B$4:$H$1047,5,0)),"",(VLOOKUP(B37,'KAYIT LİSTESİ'!$B$4:$H$1047,5,0)))</f>
        <v>ABUZER KARADAĞ</v>
      </c>
      <c r="G37" s="192" t="str">
        <f>IF(ISERROR(VLOOKUP(B37,'KAYIT LİSTESİ'!$B$4:$H$1047,6,0)),"",(VLOOKUP(B37,'KAYIT LİSTESİ'!$B$4:$H$1047,6,0)))</f>
        <v>MALATYA</v>
      </c>
      <c r="H37" s="183">
        <v>2660</v>
      </c>
      <c r="I37" s="183">
        <v>2892</v>
      </c>
      <c r="J37" s="183">
        <v>2353</v>
      </c>
      <c r="K37" s="229">
        <f t="shared" ref="K37:K48" si="8">IF(COUNT(H37:J37)=0,"",MAX(H37:J37))</f>
        <v>2892</v>
      </c>
      <c r="L37" s="230">
        <v>2599</v>
      </c>
      <c r="M37" s="230">
        <v>2239</v>
      </c>
      <c r="N37" s="230">
        <v>2980</v>
      </c>
      <c r="O37" s="229">
        <f t="shared" ref="O37:O43" si="9">IF(COUNT(H37:N37)=0,"",MAX(H37:N37))</f>
        <v>2980</v>
      </c>
      <c r="P37" s="97"/>
    </row>
    <row r="38" spans="1:16" s="80" customFormat="1" ht="32.25" customHeight="1" x14ac:dyDescent="0.2">
      <c r="A38" s="93">
        <v>2</v>
      </c>
      <c r="B38" s="94" t="s">
        <v>505</v>
      </c>
      <c r="C38" s="95">
        <f>IF(ISERROR(VLOOKUP(B38,'KAYIT LİSTESİ'!$B$4:$H$1047,2,0)),"",(VLOOKUP(B38,'KAYIT LİSTESİ'!$B$4:$H$1047,2,0)))</f>
        <v>119</v>
      </c>
      <c r="D38" s="96">
        <f>IF(ISERROR(VLOOKUP(B38,'KAYIT LİSTESİ'!$B$4:$H$1047,4,0)),"",(VLOOKUP(B38,'KAYIT LİSTESİ'!$B$4:$H$1047,4,0)))</f>
        <v>31289</v>
      </c>
      <c r="E38" s="96" t="str">
        <f>IF(ISERROR(VLOOKUP(B38,'KAYIT LİSTESİ'!$B$4:$N$10047,13,0)),"",(VLOOKUP(B38,'KAYIT LİSTESİ'!$B$4:$N$10047,13,0)))</f>
        <v>B3</v>
      </c>
      <c r="F38" s="192" t="str">
        <f>IF(ISERROR(VLOOKUP(B38,'KAYIT LİSTESİ'!$B$4:$H$1047,5,0)),"",(VLOOKUP(B38,'KAYIT LİSTESİ'!$B$4:$H$1047,5,0)))</f>
        <v>FATİH GÜNEY</v>
      </c>
      <c r="G38" s="192" t="str">
        <f>IF(ISERROR(VLOOKUP(B38,'KAYIT LİSTESİ'!$B$4:$H$1047,6,0)),"",(VLOOKUP(B38,'KAYIT LİSTESİ'!$B$4:$H$1047,6,0)))</f>
        <v>İSTANBUL-İSTANBUL ALTINOKTA SPOR KULÜBÜ</v>
      </c>
      <c r="H38" s="183">
        <v>2256</v>
      </c>
      <c r="I38" s="183">
        <v>2154</v>
      </c>
      <c r="J38" s="183">
        <v>2533</v>
      </c>
      <c r="K38" s="229">
        <f t="shared" si="8"/>
        <v>2533</v>
      </c>
      <c r="L38" s="230">
        <v>2099</v>
      </c>
      <c r="M38" s="230">
        <v>2848</v>
      </c>
      <c r="N38" s="230">
        <v>2501</v>
      </c>
      <c r="O38" s="229">
        <f t="shared" si="9"/>
        <v>2848</v>
      </c>
      <c r="P38" s="97"/>
    </row>
    <row r="39" spans="1:16" s="80" customFormat="1" ht="32.25" customHeight="1" x14ac:dyDescent="0.2">
      <c r="A39" s="93">
        <v>3</v>
      </c>
      <c r="B39" s="94" t="s">
        <v>515</v>
      </c>
      <c r="C39" s="95">
        <f>IF(ISERROR(VLOOKUP(B39,'KAYIT LİSTESİ'!$B$4:$H$1047,2,0)),"",(VLOOKUP(B39,'KAYIT LİSTESİ'!$B$4:$H$1047,2,0)))</f>
        <v>161</v>
      </c>
      <c r="D39" s="96">
        <f>IF(ISERROR(VLOOKUP(B39,'KAYIT LİSTESİ'!$B$4:$H$1047,4,0)),"",(VLOOKUP(B39,'KAYIT LİSTESİ'!$B$4:$H$1047,4,0)))</f>
        <v>29221</v>
      </c>
      <c r="E39" s="96" t="str">
        <f>IF(ISERROR(VLOOKUP(B39,'KAYIT LİSTESİ'!$B$4:$N$10047,13,0)),"",(VLOOKUP(B39,'KAYIT LİSTESİ'!$B$4:$N$10047,13,0)))</f>
        <v>B3</v>
      </c>
      <c r="F39" s="192" t="str">
        <f>IF(ISERROR(VLOOKUP(B39,'KAYIT LİSTESİ'!$B$4:$H$1047,5,0)),"",(VLOOKUP(B39,'KAYIT LİSTESİ'!$B$4:$H$1047,5,0)))</f>
        <v>ADEM KARADENİZ</v>
      </c>
      <c r="G39" s="192" t="str">
        <f>IF(ISERROR(VLOOKUP(B39,'KAYIT LİSTESİ'!$B$4:$H$1047,6,0)),"",(VLOOKUP(B39,'KAYIT LİSTESİ'!$B$4:$H$1047,6,0)))</f>
        <v>ORDU-ORDUSPOR GÖRME ENGELLİLER DERNEĞİ</v>
      </c>
      <c r="H39" s="183">
        <v>2705</v>
      </c>
      <c r="I39" s="183">
        <v>2597</v>
      </c>
      <c r="J39" s="183">
        <v>2557</v>
      </c>
      <c r="K39" s="229">
        <f t="shared" si="8"/>
        <v>2705</v>
      </c>
      <c r="L39" s="230">
        <v>2352</v>
      </c>
      <c r="M39" s="230">
        <v>2704</v>
      </c>
      <c r="N39" s="230">
        <v>2682</v>
      </c>
      <c r="O39" s="229">
        <f t="shared" si="9"/>
        <v>2705</v>
      </c>
      <c r="P39" s="97"/>
    </row>
    <row r="40" spans="1:16" s="80" customFormat="1" ht="32.25" customHeight="1" x14ac:dyDescent="0.2">
      <c r="A40" s="93">
        <v>4</v>
      </c>
      <c r="B40" s="94" t="s">
        <v>514</v>
      </c>
      <c r="C40" s="95">
        <f>IF(ISERROR(VLOOKUP(B40,'KAYIT LİSTESİ'!$B$4:$H$1047,2,0)),"",(VLOOKUP(B40,'KAYIT LİSTESİ'!$B$4:$H$1047,2,0)))</f>
        <v>101</v>
      </c>
      <c r="D40" s="96">
        <f>IF(ISERROR(VLOOKUP(B40,'KAYIT LİSTESİ'!$B$4:$H$1047,4,0)),"",(VLOOKUP(B40,'KAYIT LİSTESİ'!$B$4:$H$1047,4,0)))</f>
        <v>30317</v>
      </c>
      <c r="E40" s="96" t="str">
        <f>IF(ISERROR(VLOOKUP(B40,'KAYIT LİSTESİ'!$B$4:$N$10047,13,0)),"",(VLOOKUP(B40,'KAYIT LİSTESİ'!$B$4:$N$10047,13,0)))</f>
        <v>B3</v>
      </c>
      <c r="F40" s="192" t="str">
        <f>IF(ISERROR(VLOOKUP(B40,'KAYIT LİSTESİ'!$B$4:$H$1047,5,0)),"",(VLOOKUP(B40,'KAYIT LİSTESİ'!$B$4:$H$1047,5,0)))</f>
        <v>ŞEREF DİLEK</v>
      </c>
      <c r="G40" s="192" t="str">
        <f>IF(ISERROR(VLOOKUP(B40,'KAYIT LİSTESİ'!$B$4:$H$1047,6,0)),"",(VLOOKUP(B40,'KAYIT LİSTESİ'!$B$4:$H$1047,6,0)))</f>
        <v>DİYARBAKIR-DİYARBAKIR GÖR.SPOR KULUBÜ</v>
      </c>
      <c r="H40" s="183" t="s">
        <v>870</v>
      </c>
      <c r="I40" s="183">
        <v>2167</v>
      </c>
      <c r="J40" s="183" t="s">
        <v>868</v>
      </c>
      <c r="K40" s="229">
        <f t="shared" si="8"/>
        <v>2167</v>
      </c>
      <c r="L40" s="230">
        <v>1817</v>
      </c>
      <c r="M40" s="230">
        <v>1920</v>
      </c>
      <c r="N40" s="230">
        <v>1966</v>
      </c>
      <c r="O40" s="229">
        <f t="shared" si="9"/>
        <v>2167</v>
      </c>
      <c r="P40" s="97"/>
    </row>
    <row r="41" spans="1:16" s="80" customFormat="1" ht="32.25" customHeight="1" x14ac:dyDescent="0.2">
      <c r="A41" s="93">
        <v>5</v>
      </c>
      <c r="B41" s="94" t="s">
        <v>506</v>
      </c>
      <c r="C41" s="95">
        <f>IF(ISERROR(VLOOKUP(B41,'KAYIT LİSTESİ'!$B$4:$H$1047,2,0)),"",(VLOOKUP(B41,'KAYIT LİSTESİ'!$B$4:$H$1047,2,0)))</f>
        <v>141</v>
      </c>
      <c r="D41" s="96">
        <f>IF(ISERROR(VLOOKUP(B41,'KAYIT LİSTESİ'!$B$4:$H$1047,4,0)),"",(VLOOKUP(B41,'KAYIT LİSTESİ'!$B$4:$H$1047,4,0)))</f>
        <v>26890</v>
      </c>
      <c r="E41" s="96" t="str">
        <f>IF(ISERROR(VLOOKUP(B41,'KAYIT LİSTESİ'!$B$4:$N$10047,13,0)),"",(VLOOKUP(B41,'KAYIT LİSTESİ'!$B$4:$N$10047,13,0)))</f>
        <v>B3</v>
      </c>
      <c r="F41" s="192" t="str">
        <f>IF(ISERROR(VLOOKUP(B41,'KAYIT LİSTESİ'!$B$4:$H$1047,5,0)),"",(VLOOKUP(B41,'KAYIT LİSTESİ'!$B$4:$H$1047,5,0)))</f>
        <v>SİNAN KİLİT</v>
      </c>
      <c r="G41" s="192" t="str">
        <f>IF(ISERROR(VLOOKUP(B41,'KAYIT LİSTESİ'!$B$4:$H$1047,6,0)),"",(VLOOKUP(B41,'KAYIT LİSTESİ'!$B$4:$H$1047,6,0)))</f>
        <v>KOCAELİ-KOCAELİ HÜRGÖR SPOR KULÜBÜ DERNEĞİ</v>
      </c>
      <c r="H41" s="183">
        <v>1973</v>
      </c>
      <c r="I41" s="183" t="s">
        <v>872</v>
      </c>
      <c r="J41" s="183"/>
      <c r="K41" s="229">
        <f t="shared" si="8"/>
        <v>1973</v>
      </c>
      <c r="L41" s="230"/>
      <c r="M41" s="230"/>
      <c r="N41" s="230"/>
      <c r="O41" s="229">
        <f t="shared" si="9"/>
        <v>1973</v>
      </c>
      <c r="P41" s="97"/>
    </row>
    <row r="42" spans="1:16" s="80" customFormat="1" ht="32.25" customHeight="1" x14ac:dyDescent="0.2">
      <c r="A42" s="93">
        <v>6</v>
      </c>
      <c r="B42" s="94" t="s">
        <v>511</v>
      </c>
      <c r="C42" s="95">
        <f>IF(ISERROR(VLOOKUP(B42,'KAYIT LİSTESİ'!$B$4:$H$1047,2,0)),"",(VLOOKUP(B42,'KAYIT LİSTESİ'!$B$4:$H$1047,2,0)))</f>
        <v>60</v>
      </c>
      <c r="D42" s="96">
        <f>IF(ISERROR(VLOOKUP(B42,'KAYIT LİSTESİ'!$B$4:$H$1047,4,0)),"",(VLOOKUP(B42,'KAYIT LİSTESİ'!$B$4:$H$1047,4,0)))</f>
        <v>31006</v>
      </c>
      <c r="E42" s="96" t="str">
        <f>IF(ISERROR(VLOOKUP(B42,'KAYIT LİSTESİ'!$B$4:$N$10047,13,0)),"",(VLOOKUP(B42,'KAYIT LİSTESİ'!$B$4:$N$10047,13,0)))</f>
        <v>B3</v>
      </c>
      <c r="F42" s="192" t="str">
        <f>IF(ISERROR(VLOOKUP(B42,'KAYIT LİSTESİ'!$B$4:$H$1047,5,0)),"",(VLOOKUP(B42,'KAYIT LİSTESİ'!$B$4:$H$1047,5,0)))</f>
        <v>İSMAİL AYDIN</v>
      </c>
      <c r="G42" s="192" t="str">
        <f>IF(ISERROR(VLOOKUP(B42,'KAYIT LİSTESİ'!$B$4:$H$1047,6,0)),"",(VLOOKUP(B42,'KAYIT LİSTESİ'!$B$4:$H$1047,6,0)))</f>
        <v>BURSA-GENÇ OSMANGAZİ GÖRME ENGELLİLER SPOR KULÜBÜ</v>
      </c>
      <c r="H42" s="183" t="s">
        <v>868</v>
      </c>
      <c r="I42" s="183">
        <v>1840</v>
      </c>
      <c r="J42" s="183">
        <v>1614</v>
      </c>
      <c r="K42" s="229">
        <f t="shared" si="8"/>
        <v>1840</v>
      </c>
      <c r="L42" s="230">
        <v>1820</v>
      </c>
      <c r="M42" s="230" t="s">
        <v>868</v>
      </c>
      <c r="N42" s="230">
        <v>1690</v>
      </c>
      <c r="O42" s="229">
        <f t="shared" si="9"/>
        <v>1840</v>
      </c>
      <c r="P42" s="97"/>
    </row>
    <row r="43" spans="1:16" s="80" customFormat="1" ht="32.25" customHeight="1" x14ac:dyDescent="0.2">
      <c r="A43" s="93">
        <v>7</v>
      </c>
      <c r="B43" s="94" t="s">
        <v>504</v>
      </c>
      <c r="C43" s="95">
        <f>IF(ISERROR(VLOOKUP(B43,'KAYIT LİSTESİ'!$B$4:$H$1047,2,0)),"",(VLOOKUP(B43,'KAYIT LİSTESİ'!$B$4:$H$1047,2,0)))</f>
        <v>102</v>
      </c>
      <c r="D43" s="96">
        <f>IF(ISERROR(VLOOKUP(B43,'KAYIT LİSTESİ'!$B$4:$H$1047,4,0)),"",(VLOOKUP(B43,'KAYIT LİSTESİ'!$B$4:$H$1047,4,0)))</f>
        <v>33064</v>
      </c>
      <c r="E43" s="96" t="str">
        <f>IF(ISERROR(VLOOKUP(B43,'KAYIT LİSTESİ'!$B$4:$N$10047,13,0)),"",(VLOOKUP(B43,'KAYIT LİSTESİ'!$B$4:$N$10047,13,0)))</f>
        <v>B3</v>
      </c>
      <c r="F43" s="192" t="str">
        <f>IF(ISERROR(VLOOKUP(B43,'KAYIT LİSTESİ'!$B$4:$H$1047,5,0)),"",(VLOOKUP(B43,'KAYIT LİSTESİ'!$B$4:$H$1047,5,0)))</f>
        <v>FEHMİ GÜLER</v>
      </c>
      <c r="G43" s="192" t="str">
        <f>IF(ISERROR(VLOOKUP(B43,'KAYIT LİSTESİ'!$B$4:$H$1047,6,0)),"",(VLOOKUP(B43,'KAYIT LİSTESİ'!$B$4:$H$1047,6,0)))</f>
        <v>ELAZIĞ-ELAZIĞ HARPUT GÖR.ENG.SPOR KUL.</v>
      </c>
      <c r="H43" s="183">
        <v>1218</v>
      </c>
      <c r="I43" s="183">
        <v>832</v>
      </c>
      <c r="J43" s="183">
        <v>1301</v>
      </c>
      <c r="K43" s="229">
        <f t="shared" si="8"/>
        <v>1301</v>
      </c>
      <c r="L43" s="230">
        <v>1358</v>
      </c>
      <c r="M43" s="230">
        <v>1501</v>
      </c>
      <c r="N43" s="230">
        <v>1355</v>
      </c>
      <c r="O43" s="229">
        <f t="shared" si="9"/>
        <v>1501</v>
      </c>
      <c r="P43" s="97"/>
    </row>
    <row r="44" spans="1:16" s="80" customFormat="1" ht="32.25" customHeight="1" x14ac:dyDescent="0.2">
      <c r="A44" s="93" t="s">
        <v>870</v>
      </c>
      <c r="B44" s="94" t="s">
        <v>513</v>
      </c>
      <c r="C44" s="95">
        <f>IF(ISERROR(VLOOKUP(B44,'KAYIT LİSTESİ'!$B$4:$H$1047,2,0)),"",(VLOOKUP(B44,'KAYIT LİSTESİ'!$B$4:$H$1047,2,0)))</f>
        <v>180</v>
      </c>
      <c r="D44" s="96">
        <f>IF(ISERROR(VLOOKUP(B44,'KAYIT LİSTESİ'!$B$4:$H$1047,4,0)),"",(VLOOKUP(B44,'KAYIT LİSTESİ'!$B$4:$H$1047,4,0)))</f>
        <v>36004</v>
      </c>
      <c r="E44" s="96" t="str">
        <f>IF(ISERROR(VLOOKUP(B44,'KAYIT LİSTESİ'!$B$4:$N$10047,13,0)),"",(VLOOKUP(B44,'KAYIT LİSTESİ'!$B$4:$N$10047,13,0)))</f>
        <v>B3</v>
      </c>
      <c r="F44" s="192" t="str">
        <f>IF(ISERROR(VLOOKUP(B44,'KAYIT LİSTESİ'!$B$4:$H$1047,5,0)),"",(VLOOKUP(B44,'KAYIT LİSTESİ'!$B$4:$H$1047,5,0)))</f>
        <v>BEKİR ULU</v>
      </c>
      <c r="G44" s="192" t="str">
        <f>IF(ISERROR(VLOOKUP(B44,'KAYIT LİSTESİ'!$B$4:$H$1047,6,0)),"",(VLOOKUP(B44,'KAYIT LİSTESİ'!$B$4:$H$1047,6,0)))</f>
        <v>KAYSERİ</v>
      </c>
      <c r="H44" s="183" t="s">
        <v>870</v>
      </c>
      <c r="I44" s="183" t="s">
        <v>868</v>
      </c>
      <c r="J44" s="183" t="s">
        <v>868</v>
      </c>
      <c r="K44" s="229" t="str">
        <f t="shared" si="8"/>
        <v/>
      </c>
      <c r="L44" s="230"/>
      <c r="M44" s="230"/>
      <c r="N44" s="230"/>
      <c r="O44" s="229" t="s">
        <v>871</v>
      </c>
      <c r="P44" s="97"/>
    </row>
    <row r="45" spans="1:16" s="80" customFormat="1" ht="32.25" customHeight="1" x14ac:dyDescent="0.2">
      <c r="A45" s="93" t="s">
        <v>870</v>
      </c>
      <c r="B45" s="94" t="s">
        <v>507</v>
      </c>
      <c r="C45" s="95">
        <f>IF(ISERROR(VLOOKUP(B45,'KAYIT LİSTESİ'!$B$4:$H$1047,2,0)),"",(VLOOKUP(B45,'KAYIT LİSTESİ'!$B$4:$H$1047,2,0)))</f>
        <v>170</v>
      </c>
      <c r="D45" s="96">
        <f>IF(ISERROR(VLOOKUP(B45,'KAYIT LİSTESİ'!$B$4:$H$1047,4,0)),"",(VLOOKUP(B45,'KAYIT LİSTESİ'!$B$4:$H$1047,4,0)))</f>
        <v>32957</v>
      </c>
      <c r="E45" s="96" t="str">
        <f>IF(ISERROR(VLOOKUP(B45,'KAYIT LİSTESİ'!$B$4:$N$10047,13,0)),"",(VLOOKUP(B45,'KAYIT LİSTESİ'!$B$4:$N$10047,13,0)))</f>
        <v>B3</v>
      </c>
      <c r="F45" s="192" t="str">
        <f>IF(ISERROR(VLOOKUP(B45,'KAYIT LİSTESİ'!$B$4:$H$1047,5,0)),"",(VLOOKUP(B45,'KAYIT LİSTESİ'!$B$4:$H$1047,5,0)))</f>
        <v>BURAK AYDIN</v>
      </c>
      <c r="G45" s="192" t="str">
        <f>IF(ISERROR(VLOOKUP(B45,'KAYIT LİSTESİ'!$B$4:$H$1047,6,0)),"",(VLOOKUP(B45,'KAYIT LİSTESİ'!$B$4:$H$1047,6,0)))</f>
        <v>SİVAS-SİVAS ENG.SPOR KUL.</v>
      </c>
      <c r="H45" s="183"/>
      <c r="I45" s="183"/>
      <c r="J45" s="183"/>
      <c r="K45" s="229" t="str">
        <f t="shared" si="8"/>
        <v/>
      </c>
      <c r="L45" s="230"/>
      <c r="M45" s="230"/>
      <c r="N45" s="230"/>
      <c r="O45" s="229" t="s">
        <v>869</v>
      </c>
      <c r="P45" s="97"/>
    </row>
    <row r="46" spans="1:16" s="80" customFormat="1" ht="32.25" customHeight="1" x14ac:dyDescent="0.2">
      <c r="A46" s="93" t="s">
        <v>870</v>
      </c>
      <c r="B46" s="94" t="s">
        <v>509</v>
      </c>
      <c r="C46" s="95">
        <f>IF(ISERROR(VLOOKUP(B46,'KAYIT LİSTESİ'!$B$4:$H$1047,2,0)),"",(VLOOKUP(B46,'KAYIT LİSTESİ'!$B$4:$H$1047,2,0)))</f>
        <v>53</v>
      </c>
      <c r="D46" s="96">
        <f>IF(ISERROR(VLOOKUP(B46,'KAYIT LİSTESİ'!$B$4:$H$1047,4,0)),"",(VLOOKUP(B46,'KAYIT LİSTESİ'!$B$4:$H$1047,4,0)))</f>
        <v>35193</v>
      </c>
      <c r="E46" s="96" t="str">
        <f>IF(ISERROR(VLOOKUP(B46,'KAYIT LİSTESİ'!$B$4:$N$10047,13,0)),"",(VLOOKUP(B46,'KAYIT LİSTESİ'!$B$4:$N$10047,13,0)))</f>
        <v>B3</v>
      </c>
      <c r="F46" s="192" t="str">
        <f>IF(ISERROR(VLOOKUP(B46,'KAYIT LİSTESİ'!$B$4:$H$1047,5,0)),"",(VLOOKUP(B46,'KAYIT LİSTESİ'!$B$4:$H$1047,5,0)))</f>
        <v>SAMET İNCE</v>
      </c>
      <c r="G46" s="192" t="str">
        <f>IF(ISERROR(VLOOKUP(B46,'KAYIT LİSTESİ'!$B$4:$H$1047,6,0)),"",(VLOOKUP(B46,'KAYIT LİSTESİ'!$B$4:$H$1047,6,0)))</f>
        <v>ANTALYA-ENGEL TAN.SPOR KULUBÜ</v>
      </c>
      <c r="H46" s="183"/>
      <c r="I46" s="183"/>
      <c r="J46" s="183"/>
      <c r="K46" s="229" t="str">
        <f t="shared" si="8"/>
        <v/>
      </c>
      <c r="L46" s="230"/>
      <c r="M46" s="230"/>
      <c r="N46" s="230"/>
      <c r="O46" s="229" t="s">
        <v>869</v>
      </c>
      <c r="P46" s="97"/>
    </row>
    <row r="47" spans="1:16" s="80" customFormat="1" ht="32.25" customHeight="1" x14ac:dyDescent="0.2">
      <c r="A47" s="93" t="s">
        <v>870</v>
      </c>
      <c r="B47" s="94" t="s">
        <v>510</v>
      </c>
      <c r="C47" s="95">
        <f>IF(ISERROR(VLOOKUP(B47,'KAYIT LİSTESİ'!$B$4:$H$1047,2,0)),"",(VLOOKUP(B47,'KAYIT LİSTESİ'!$B$4:$H$1047,2,0)))</f>
        <v>54</v>
      </c>
      <c r="D47" s="96">
        <f>IF(ISERROR(VLOOKUP(B47,'KAYIT LİSTESİ'!$B$4:$H$1047,4,0)),"",(VLOOKUP(B47,'KAYIT LİSTESİ'!$B$4:$H$1047,4,0)))</f>
        <v>32386</v>
      </c>
      <c r="E47" s="96" t="str">
        <f>IF(ISERROR(VLOOKUP(B47,'KAYIT LİSTESİ'!$B$4:$N$10047,13,0)),"",(VLOOKUP(B47,'KAYIT LİSTESİ'!$B$4:$N$10047,13,0)))</f>
        <v>B3</v>
      </c>
      <c r="F47" s="192" t="str">
        <f>IF(ISERROR(VLOOKUP(B47,'KAYIT LİSTESİ'!$B$4:$H$1047,5,0)),"",(VLOOKUP(B47,'KAYIT LİSTESİ'!$B$4:$H$1047,5,0)))</f>
        <v>TARIK KELEŞ</v>
      </c>
      <c r="G47" s="192" t="str">
        <f>IF(ISERROR(VLOOKUP(B47,'KAYIT LİSTESİ'!$B$4:$H$1047,6,0)),"",(VLOOKUP(B47,'KAYIT LİSTESİ'!$B$4:$H$1047,6,0)))</f>
        <v>ANTALYA-ENGEL TAN.SPOR KULUBÜ</v>
      </c>
      <c r="H47" s="183"/>
      <c r="I47" s="183"/>
      <c r="J47" s="183"/>
      <c r="K47" s="229" t="str">
        <f t="shared" si="8"/>
        <v/>
      </c>
      <c r="L47" s="230"/>
      <c r="M47" s="230"/>
      <c r="N47" s="230"/>
      <c r="O47" s="229" t="s">
        <v>869</v>
      </c>
      <c r="P47" s="97"/>
    </row>
    <row r="48" spans="1:16" s="80" customFormat="1" ht="32.25" customHeight="1" x14ac:dyDescent="0.2">
      <c r="A48" s="93" t="s">
        <v>870</v>
      </c>
      <c r="B48" s="94" t="s">
        <v>512</v>
      </c>
      <c r="C48" s="95">
        <f>IF(ISERROR(VLOOKUP(B48,'KAYIT LİSTESİ'!$B$4:$H$1047,2,0)),"",(VLOOKUP(B48,'KAYIT LİSTESİ'!$B$4:$H$1047,2,0)))</f>
        <v>131</v>
      </c>
      <c r="D48" s="96">
        <f>IF(ISERROR(VLOOKUP(B48,'KAYIT LİSTESİ'!$B$4:$H$1047,4,0)),"",(VLOOKUP(B48,'KAYIT LİSTESİ'!$B$4:$H$1047,4,0)))</f>
        <v>32004</v>
      </c>
      <c r="E48" s="96" t="str">
        <f>IF(ISERROR(VLOOKUP(B48,'KAYIT LİSTESİ'!$B$4:$N$10047,13,0)),"",(VLOOKUP(B48,'KAYIT LİSTESİ'!$B$4:$N$10047,13,0)))</f>
        <v>B3</v>
      </c>
      <c r="F48" s="192" t="str">
        <f>IF(ISERROR(VLOOKUP(B48,'KAYIT LİSTESİ'!$B$4:$H$1047,5,0)),"",(VLOOKUP(B48,'KAYIT LİSTESİ'!$B$4:$H$1047,5,0)))</f>
        <v>DİNÇER KURNAZ</v>
      </c>
      <c r="G48" s="192" t="str">
        <f>IF(ISERROR(VLOOKUP(B48,'KAYIT LİSTESİ'!$B$4:$H$1047,6,0)),"",(VLOOKUP(B48,'KAYIT LİSTESİ'!$B$4:$H$1047,6,0)))</f>
        <v>KAHRAMANMARAŞ-KAHRAMANMARAŞ GENÇLİKGÜCÜ SPOR KULÜBÜ</v>
      </c>
      <c r="H48" s="183"/>
      <c r="I48" s="183"/>
      <c r="J48" s="183"/>
      <c r="K48" s="229" t="str">
        <f t="shared" si="8"/>
        <v/>
      </c>
      <c r="L48" s="230"/>
      <c r="M48" s="230"/>
      <c r="N48" s="230"/>
      <c r="O48" s="229" t="s">
        <v>869</v>
      </c>
      <c r="P48" s="97"/>
    </row>
    <row r="49" spans="1:16" s="80" customFormat="1" ht="32.25" customHeight="1" x14ac:dyDescent="0.2">
      <c r="A49" s="93"/>
      <c r="B49" s="94" t="s">
        <v>516</v>
      </c>
      <c r="C49" s="95" t="str">
        <f>IF(ISERROR(VLOOKUP(B49,'KAYIT LİSTESİ'!$B$4:$H$1047,2,0)),"",(VLOOKUP(B49,'KAYIT LİSTESİ'!$B$4:$H$1047,2,0)))</f>
        <v/>
      </c>
      <c r="D49" s="96" t="str">
        <f>IF(ISERROR(VLOOKUP(B49,'KAYIT LİSTESİ'!$B$4:$H$1047,4,0)),"",(VLOOKUP(B49,'KAYIT LİSTESİ'!$B$4:$H$1047,4,0)))</f>
        <v/>
      </c>
      <c r="E49" s="96" t="str">
        <f>IF(ISERROR(VLOOKUP(B49,'KAYIT LİSTESİ'!$B$4:$N$10047,13,0)),"",(VLOOKUP(B49,'KAYIT LİSTESİ'!$B$4:$N$10047,13,0)))</f>
        <v/>
      </c>
      <c r="F49" s="192" t="str">
        <f>IF(ISERROR(VLOOKUP(B49,'KAYIT LİSTESİ'!$B$4:$H$1047,5,0)),"",(VLOOKUP(B49,'KAYIT LİSTESİ'!$B$4:$H$1047,5,0)))</f>
        <v/>
      </c>
      <c r="G49" s="192" t="str">
        <f>IF(ISERROR(VLOOKUP(B49,'KAYIT LİSTESİ'!$B$4:$H$1047,6,0)),"",(VLOOKUP(B49,'KAYIT LİSTESİ'!$B$4:$H$1047,6,0)))</f>
        <v/>
      </c>
      <c r="H49" s="183"/>
      <c r="I49" s="183"/>
      <c r="J49" s="183"/>
      <c r="K49" s="229" t="str">
        <f t="shared" ref="K49" si="10">IF(COUNT(H49:J49)=0,"",MAX(H49:J49))</f>
        <v/>
      </c>
      <c r="L49" s="230"/>
      <c r="M49" s="230"/>
      <c r="N49" s="230"/>
      <c r="O49" s="229" t="str">
        <f t="shared" ref="O49" si="11">IF(COUNT(H49:N49)=0,"",MAX(H49:N49))</f>
        <v/>
      </c>
      <c r="P49" s="97"/>
    </row>
    <row r="50" spans="1:16" s="84" customFormat="1" ht="9" customHeight="1" x14ac:dyDescent="0.2">
      <c r="A50" s="288"/>
      <c r="B50" s="288"/>
      <c r="C50" s="288"/>
      <c r="D50" s="83"/>
      <c r="E50" s="83"/>
      <c r="F50" s="288"/>
      <c r="O50" s="85"/>
      <c r="P50" s="288"/>
    </row>
    <row r="51" spans="1:16" s="84" customFormat="1" ht="25.5" customHeight="1" x14ac:dyDescent="0.2">
      <c r="A51" s="405" t="s">
        <v>4</v>
      </c>
      <c r="B51" s="405"/>
      <c r="C51" s="405"/>
      <c r="D51" s="405"/>
      <c r="E51" s="288"/>
      <c r="F51" s="289" t="s">
        <v>0</v>
      </c>
      <c r="G51" s="289" t="s">
        <v>1</v>
      </c>
      <c r="H51" s="406" t="s">
        <v>2</v>
      </c>
      <c r="I51" s="406"/>
      <c r="J51" s="406"/>
      <c r="K51" s="406"/>
      <c r="L51" s="406"/>
      <c r="M51" s="406"/>
      <c r="N51" s="406"/>
      <c r="O51" s="406" t="s">
        <v>3</v>
      </c>
      <c r="P51" s="406"/>
    </row>
  </sheetData>
  <sortState ref="A44:O48">
    <sortCondition ref="A44"/>
  </sortState>
  <mergeCells count="44">
    <mergeCell ref="A1:P1"/>
    <mergeCell ref="A2:P2"/>
    <mergeCell ref="A3:C3"/>
    <mergeCell ref="D3:F3"/>
    <mergeCell ref="H3:J3"/>
    <mergeCell ref="N3:P3"/>
    <mergeCell ref="A6:A7"/>
    <mergeCell ref="B6:B7"/>
    <mergeCell ref="C6:C7"/>
    <mergeCell ref="D6:D7"/>
    <mergeCell ref="E6:E7"/>
    <mergeCell ref="A4:C4"/>
    <mergeCell ref="D4:F4"/>
    <mergeCell ref="I4:J4"/>
    <mergeCell ref="L4:M4"/>
    <mergeCell ref="N4:O4"/>
    <mergeCell ref="A22:A23"/>
    <mergeCell ref="B22:B23"/>
    <mergeCell ref="C22:C23"/>
    <mergeCell ref="D22:D23"/>
    <mergeCell ref="E22:E23"/>
    <mergeCell ref="F6:F7"/>
    <mergeCell ref="G6:G7"/>
    <mergeCell ref="H6:N6"/>
    <mergeCell ref="O6:O7"/>
    <mergeCell ref="P6:P7"/>
    <mergeCell ref="A51:D51"/>
    <mergeCell ref="H51:N51"/>
    <mergeCell ref="O51:P51"/>
    <mergeCell ref="A35:A36"/>
    <mergeCell ref="B35:B36"/>
    <mergeCell ref="O35:O36"/>
    <mergeCell ref="P35:P36"/>
    <mergeCell ref="C35:C36"/>
    <mergeCell ref="D35:D36"/>
    <mergeCell ref="E35:E36"/>
    <mergeCell ref="F35:F36"/>
    <mergeCell ref="G35:G36"/>
    <mergeCell ref="H35:N35"/>
    <mergeCell ref="F22:F23"/>
    <mergeCell ref="G22:G23"/>
    <mergeCell ref="H22:N22"/>
    <mergeCell ref="O22:O23"/>
    <mergeCell ref="P22:P23"/>
  </mergeCells>
  <conditionalFormatting sqref="O8:O10 O24:O34 O37:O49 O12:O21">
    <cfRule type="cellIs" dxfId="1" priority="2" operator="equal">
      <formula>0</formula>
    </cfRule>
  </conditionalFormatting>
  <conditionalFormatting sqref="O11">
    <cfRule type="cellIs" dxfId="0"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3" zoomScale="78" zoomScaleNormal="78" workbookViewId="0">
      <selection activeCell="C22" sqref="C22"/>
    </sheetView>
  </sheetViews>
  <sheetFormatPr defaultColWidth="9.140625" defaultRowHeight="15.75" x14ac:dyDescent="0.2"/>
  <cols>
    <col min="1" max="1" width="2.5703125" style="101" customWidth="1"/>
    <col min="2" max="2" width="24.140625" style="204" bestFit="1" customWidth="1"/>
    <col min="3" max="3" width="13.28515625" style="199" customWidth="1"/>
    <col min="4" max="4" width="28.42578125" style="101" bestFit="1" customWidth="1"/>
    <col min="5" max="5" width="27" style="101" customWidth="1"/>
    <col min="6" max="6" width="36.28515625" style="101" customWidth="1"/>
    <col min="7" max="7" width="2.42578125" style="101" customWidth="1"/>
    <col min="8" max="8" width="2.5703125" style="101" customWidth="1"/>
    <col min="9" max="9" width="119.85546875" style="101" customWidth="1"/>
    <col min="10" max="16384" width="9.140625" style="101"/>
  </cols>
  <sheetData>
    <row r="1" spans="1:14" ht="12" customHeight="1" x14ac:dyDescent="0.2">
      <c r="A1" s="100"/>
      <c r="B1" s="200"/>
      <c r="C1" s="195"/>
      <c r="D1" s="100"/>
      <c r="E1" s="100"/>
      <c r="F1" s="100"/>
      <c r="G1" s="100"/>
      <c r="H1" s="98"/>
      <c r="I1" s="361" t="s">
        <v>167</v>
      </c>
    </row>
    <row r="2" spans="1:14" ht="51" customHeight="1" x14ac:dyDescent="0.2">
      <c r="A2" s="100"/>
      <c r="B2" s="370" t="str">
        <f>'YARIŞMA BİLGİLERİ'!F19</f>
        <v>Görme Engelliler Türkiye Şampiyonası</v>
      </c>
      <c r="C2" s="371"/>
      <c r="D2" s="371"/>
      <c r="E2" s="371"/>
      <c r="F2" s="372"/>
      <c r="G2" s="100"/>
      <c r="I2" s="362"/>
      <c r="J2" s="99"/>
      <c r="K2" s="99"/>
      <c r="L2" s="99"/>
      <c r="M2" s="99"/>
      <c r="N2" s="102"/>
    </row>
    <row r="3" spans="1:14" ht="20.25" customHeight="1" x14ac:dyDescent="0.2">
      <c r="A3" s="100"/>
      <c r="B3" s="367" t="s">
        <v>20</v>
      </c>
      <c r="C3" s="368"/>
      <c r="D3" s="368"/>
      <c r="E3" s="368"/>
      <c r="F3" s="369"/>
      <c r="G3" s="100"/>
      <c r="I3" s="362"/>
      <c r="J3" s="103"/>
      <c r="K3" s="103"/>
      <c r="L3" s="103"/>
      <c r="M3" s="103"/>
    </row>
    <row r="4" spans="1:14" ht="48" x14ac:dyDescent="0.2">
      <c r="A4" s="100"/>
      <c r="B4" s="373" t="s">
        <v>168</v>
      </c>
      <c r="C4" s="374"/>
      <c r="D4" s="374"/>
      <c r="E4" s="374"/>
      <c r="F4" s="375"/>
      <c r="G4" s="100"/>
      <c r="I4" s="104" t="s">
        <v>155</v>
      </c>
      <c r="J4" s="105"/>
      <c r="K4" s="105"/>
      <c r="L4" s="105"/>
      <c r="M4" s="105"/>
    </row>
    <row r="5" spans="1:14" ht="45" customHeight="1" x14ac:dyDescent="0.2">
      <c r="A5" s="100"/>
      <c r="B5" s="363" t="str">
        <f>'YARIŞMA BİLGİLERİ'!F21</f>
        <v>Büyük Erkek</v>
      </c>
      <c r="C5" s="364"/>
      <c r="D5" s="364"/>
      <c r="E5" s="365" t="s">
        <v>122</v>
      </c>
      <c r="F5" s="366"/>
      <c r="G5" s="100"/>
      <c r="I5" s="104" t="s">
        <v>156</v>
      </c>
      <c r="J5" s="105"/>
      <c r="K5" s="105"/>
      <c r="L5" s="105"/>
      <c r="M5" s="105"/>
    </row>
    <row r="6" spans="1:14" ht="39.75" customHeight="1" x14ac:dyDescent="0.2">
      <c r="A6" s="100"/>
      <c r="B6" s="201" t="s">
        <v>206</v>
      </c>
      <c r="C6" s="196" t="s">
        <v>10</v>
      </c>
      <c r="D6" s="134" t="s">
        <v>11</v>
      </c>
      <c r="E6" s="134" t="s">
        <v>47</v>
      </c>
      <c r="F6" s="134" t="s">
        <v>114</v>
      </c>
      <c r="G6" s="100"/>
      <c r="I6" s="104" t="s">
        <v>157</v>
      </c>
      <c r="J6" s="105"/>
      <c r="K6" s="105"/>
      <c r="L6" s="105"/>
      <c r="M6" s="105"/>
    </row>
    <row r="7" spans="1:14" s="108" customFormat="1" ht="41.25" customHeight="1" x14ac:dyDescent="0.2">
      <c r="A7" s="106"/>
      <c r="B7" s="212">
        <v>42049</v>
      </c>
      <c r="C7" s="213">
        <v>0.44444444444444442</v>
      </c>
      <c r="D7" s="132" t="s">
        <v>187</v>
      </c>
      <c r="E7" s="227" t="s">
        <v>237</v>
      </c>
      <c r="F7" s="107" t="s">
        <v>249</v>
      </c>
      <c r="G7" s="106"/>
      <c r="I7" s="104" t="s">
        <v>158</v>
      </c>
      <c r="J7" s="105"/>
      <c r="K7" s="105"/>
      <c r="L7" s="105"/>
      <c r="M7" s="105"/>
    </row>
    <row r="8" spans="1:14" s="108" customFormat="1" ht="41.25" customHeight="1" x14ac:dyDescent="0.2">
      <c r="A8" s="106"/>
      <c r="B8" s="212">
        <v>42049</v>
      </c>
      <c r="C8" s="213"/>
      <c r="D8" s="132" t="s">
        <v>106</v>
      </c>
      <c r="E8" s="227" t="s">
        <v>237</v>
      </c>
      <c r="F8" s="107" t="s">
        <v>249</v>
      </c>
      <c r="G8" s="106"/>
      <c r="I8" s="104" t="s">
        <v>159</v>
      </c>
      <c r="J8" s="105"/>
      <c r="K8" s="105"/>
      <c r="L8" s="105"/>
      <c r="M8" s="105"/>
    </row>
    <row r="9" spans="1:14" s="108" customFormat="1" ht="41.25" customHeight="1" x14ac:dyDescent="0.2">
      <c r="A9" s="106"/>
      <c r="B9" s="212">
        <v>42049</v>
      </c>
      <c r="C9" s="213">
        <v>0.41666666666666669</v>
      </c>
      <c r="D9" s="132" t="s">
        <v>213</v>
      </c>
      <c r="E9" s="227" t="s">
        <v>244</v>
      </c>
      <c r="F9" s="107" t="s">
        <v>250</v>
      </c>
      <c r="G9" s="106"/>
      <c r="I9" s="104" t="s">
        <v>160</v>
      </c>
      <c r="J9" s="105"/>
      <c r="K9" s="105"/>
      <c r="L9" s="105"/>
      <c r="M9" s="105"/>
    </row>
    <row r="10" spans="1:14" s="108" customFormat="1" ht="41.25" customHeight="1" x14ac:dyDescent="0.2">
      <c r="A10" s="106"/>
      <c r="B10" s="212">
        <v>42049</v>
      </c>
      <c r="C10" s="213">
        <v>0.4375</v>
      </c>
      <c r="D10" s="132" t="s">
        <v>107</v>
      </c>
      <c r="E10" s="227" t="s">
        <v>246</v>
      </c>
      <c r="F10" s="107" t="s">
        <v>251</v>
      </c>
      <c r="G10" s="106"/>
      <c r="I10" s="104" t="s">
        <v>161</v>
      </c>
      <c r="J10" s="105"/>
      <c r="K10" s="105"/>
      <c r="L10" s="105"/>
      <c r="M10" s="105"/>
    </row>
    <row r="11" spans="1:14" s="108" customFormat="1" ht="41.25" customHeight="1" x14ac:dyDescent="0.2">
      <c r="A11" s="106"/>
      <c r="B11" s="212">
        <v>42049</v>
      </c>
      <c r="C11" s="213">
        <v>0.5</v>
      </c>
      <c r="D11" s="132" t="s">
        <v>104</v>
      </c>
      <c r="E11" s="227" t="s">
        <v>238</v>
      </c>
      <c r="F11" s="107" t="s">
        <v>252</v>
      </c>
      <c r="G11" s="106"/>
      <c r="I11" s="104" t="s">
        <v>162</v>
      </c>
      <c r="J11" s="105"/>
      <c r="K11" s="105"/>
      <c r="L11" s="105"/>
      <c r="M11" s="105"/>
    </row>
    <row r="12" spans="1:14" s="108" customFormat="1" ht="41.25" customHeight="1" x14ac:dyDescent="0.2">
      <c r="A12" s="106"/>
      <c r="B12" s="212">
        <v>42049</v>
      </c>
      <c r="C12" s="213">
        <v>0.46875</v>
      </c>
      <c r="D12" s="133" t="s">
        <v>105</v>
      </c>
      <c r="E12" s="227" t="s">
        <v>240</v>
      </c>
      <c r="F12" s="107" t="s">
        <v>253</v>
      </c>
      <c r="G12" s="106"/>
      <c r="I12" s="104" t="s">
        <v>163</v>
      </c>
      <c r="J12" s="105"/>
      <c r="K12" s="105"/>
      <c r="L12" s="105"/>
      <c r="M12" s="105"/>
    </row>
    <row r="13" spans="1:14" s="108" customFormat="1" ht="41.25" customHeight="1" x14ac:dyDescent="0.2">
      <c r="A13" s="211"/>
      <c r="B13" s="212">
        <v>42049</v>
      </c>
      <c r="C13" s="213">
        <v>0.83680555555555547</v>
      </c>
      <c r="D13" s="133" t="s">
        <v>271</v>
      </c>
      <c r="E13" s="227" t="s">
        <v>243</v>
      </c>
      <c r="F13" s="107"/>
      <c r="G13" s="211"/>
      <c r="I13" s="104" t="s">
        <v>164</v>
      </c>
      <c r="J13" s="105"/>
      <c r="K13" s="105"/>
      <c r="L13" s="105"/>
      <c r="M13" s="105"/>
    </row>
    <row r="14" spans="1:14" s="108" customFormat="1" ht="41.25" customHeight="1" x14ac:dyDescent="0.2">
      <c r="A14" s="106"/>
      <c r="B14" s="363" t="str">
        <f>'YARIŞMA BİLGİLERİ'!F21</f>
        <v>Büyük Erkek</v>
      </c>
      <c r="C14" s="364"/>
      <c r="D14" s="364"/>
      <c r="E14" s="365" t="s">
        <v>123</v>
      </c>
      <c r="F14" s="366"/>
      <c r="G14" s="106"/>
      <c r="I14" s="104" t="s">
        <v>165</v>
      </c>
      <c r="J14" s="105"/>
      <c r="K14" s="105"/>
      <c r="L14" s="105"/>
      <c r="M14" s="105"/>
    </row>
    <row r="15" spans="1:14" s="108" customFormat="1" ht="42" customHeight="1" x14ac:dyDescent="0.2">
      <c r="A15" s="106"/>
      <c r="B15" s="201" t="s">
        <v>10</v>
      </c>
      <c r="C15" s="196" t="s">
        <v>10</v>
      </c>
      <c r="D15" s="134" t="s">
        <v>11</v>
      </c>
      <c r="E15" s="134" t="s">
        <v>47</v>
      </c>
      <c r="F15" s="134" t="s">
        <v>114</v>
      </c>
      <c r="G15" s="106"/>
      <c r="I15" s="104" t="s">
        <v>166</v>
      </c>
      <c r="J15" s="105"/>
      <c r="K15" s="105"/>
      <c r="L15" s="105"/>
      <c r="M15" s="105"/>
    </row>
    <row r="16" spans="1:14" s="108" customFormat="1" ht="43.5" customHeight="1" x14ac:dyDescent="0.2">
      <c r="A16" s="106"/>
      <c r="B16" s="212">
        <v>42050</v>
      </c>
      <c r="C16" s="213">
        <v>0.4236111111111111</v>
      </c>
      <c r="D16" s="132" t="s">
        <v>302</v>
      </c>
      <c r="E16" s="227" t="s">
        <v>242</v>
      </c>
      <c r="F16" s="107" t="s">
        <v>258</v>
      </c>
      <c r="G16" s="106"/>
      <c r="I16" s="120" t="s">
        <v>39</v>
      </c>
      <c r="J16" s="109"/>
      <c r="K16" s="109"/>
      <c r="L16" s="109"/>
      <c r="M16" s="109"/>
    </row>
    <row r="17" spans="1:13" s="108" customFormat="1" ht="43.5" customHeight="1" x14ac:dyDescent="0.2">
      <c r="A17" s="106"/>
      <c r="B17" s="212">
        <v>42050</v>
      </c>
      <c r="C17" s="213"/>
      <c r="D17" s="132" t="s">
        <v>110</v>
      </c>
      <c r="E17" s="227" t="s">
        <v>242</v>
      </c>
      <c r="F17" s="107" t="s">
        <v>258</v>
      </c>
      <c r="G17" s="106"/>
      <c r="I17" s="119" t="s">
        <v>35</v>
      </c>
      <c r="J17" s="109"/>
      <c r="K17" s="109"/>
      <c r="L17" s="109"/>
      <c r="M17" s="109"/>
    </row>
    <row r="18" spans="1:13" s="108" customFormat="1" ht="43.5" customHeight="1" x14ac:dyDescent="0.2">
      <c r="A18" s="211"/>
      <c r="B18" s="212">
        <v>42050</v>
      </c>
      <c r="C18" s="213">
        <v>0.41666666666666669</v>
      </c>
      <c r="D18" s="132" t="s">
        <v>108</v>
      </c>
      <c r="E18" s="227" t="s">
        <v>245</v>
      </c>
      <c r="F18" s="107" t="s">
        <v>256</v>
      </c>
      <c r="G18" s="211"/>
      <c r="I18" s="119" t="s">
        <v>36</v>
      </c>
      <c r="J18" s="109"/>
      <c r="K18" s="109"/>
      <c r="L18" s="109"/>
      <c r="M18" s="109"/>
    </row>
    <row r="19" spans="1:13" s="108" customFormat="1" ht="43.5" customHeight="1" x14ac:dyDescent="0.2">
      <c r="A19" s="211"/>
      <c r="B19" s="212">
        <v>42050</v>
      </c>
      <c r="C19" s="213">
        <v>0.44791666666666669</v>
      </c>
      <c r="D19" s="132" t="s">
        <v>103</v>
      </c>
      <c r="E19" s="227" t="s">
        <v>247</v>
      </c>
      <c r="F19" s="107" t="s">
        <v>254</v>
      </c>
      <c r="G19" s="211"/>
      <c r="I19" s="119" t="s">
        <v>37</v>
      </c>
      <c r="J19" s="109"/>
      <c r="K19" s="109"/>
      <c r="L19" s="109"/>
      <c r="M19" s="109"/>
    </row>
    <row r="20" spans="1:13" s="108" customFormat="1" ht="43.5" customHeight="1" x14ac:dyDescent="0.2">
      <c r="A20" s="211"/>
      <c r="B20" s="212">
        <v>42049</v>
      </c>
      <c r="C20" s="213">
        <v>0.46875</v>
      </c>
      <c r="D20" s="132" t="s">
        <v>154</v>
      </c>
      <c r="E20" s="227" t="s">
        <v>248</v>
      </c>
      <c r="F20" s="107" t="s">
        <v>257</v>
      </c>
      <c r="G20" s="211"/>
      <c r="I20" s="119" t="s">
        <v>38</v>
      </c>
      <c r="J20" s="109"/>
      <c r="K20" s="109"/>
      <c r="L20" s="109"/>
      <c r="M20" s="109"/>
    </row>
    <row r="21" spans="1:13" s="108" customFormat="1" ht="43.5" customHeight="1" x14ac:dyDescent="0.2">
      <c r="A21" s="211"/>
      <c r="B21" s="212">
        <v>42050</v>
      </c>
      <c r="C21" s="213">
        <v>0.78125</v>
      </c>
      <c r="D21" s="133" t="s">
        <v>235</v>
      </c>
      <c r="E21" s="227" t="s">
        <v>241</v>
      </c>
      <c r="F21" s="107" t="s">
        <v>255</v>
      </c>
      <c r="G21" s="211"/>
      <c r="I21" s="120" t="s">
        <v>41</v>
      </c>
      <c r="J21" s="109"/>
      <c r="K21" s="109"/>
      <c r="L21" s="109"/>
      <c r="M21" s="109"/>
    </row>
    <row r="22" spans="1:13" s="108" customFormat="1" ht="43.5" customHeight="1" x14ac:dyDescent="0.2">
      <c r="A22" s="110"/>
      <c r="B22" s="212">
        <v>42050</v>
      </c>
      <c r="C22" s="213">
        <v>0.43055555555555558</v>
      </c>
      <c r="D22" s="132" t="s">
        <v>109</v>
      </c>
      <c r="E22" s="227" t="s">
        <v>239</v>
      </c>
      <c r="F22" s="107" t="s">
        <v>236</v>
      </c>
      <c r="G22" s="110"/>
      <c r="I22" s="118" t="s">
        <v>40</v>
      </c>
      <c r="J22" s="109"/>
      <c r="K22" s="109"/>
      <c r="L22" s="109"/>
      <c r="M22" s="109"/>
    </row>
    <row r="23" spans="1:13" s="111" customFormat="1" ht="43.5" customHeight="1" x14ac:dyDescent="0.2">
      <c r="A23" s="110"/>
      <c r="B23" s="202"/>
      <c r="C23" s="197"/>
      <c r="D23" s="100"/>
      <c r="E23" s="100"/>
      <c r="F23" s="100"/>
      <c r="G23" s="110"/>
      <c r="I23" s="118" t="s">
        <v>210</v>
      </c>
      <c r="J23" s="109"/>
      <c r="K23" s="109"/>
      <c r="L23" s="109"/>
      <c r="M23" s="109"/>
    </row>
    <row r="24" spans="1:13" s="111" customFormat="1" ht="43.5" customHeight="1" x14ac:dyDescent="0.2">
      <c r="A24" s="117"/>
      <c r="B24" s="203"/>
      <c r="C24" s="198"/>
      <c r="D24" s="116"/>
      <c r="E24" s="116"/>
      <c r="F24" s="115"/>
      <c r="G24" s="117"/>
      <c r="I24" s="118" t="s">
        <v>211</v>
      </c>
      <c r="J24" s="109"/>
      <c r="K24" s="112"/>
      <c r="L24" s="112"/>
      <c r="M24" s="112"/>
    </row>
    <row r="25" spans="1:13" s="111" customFormat="1" ht="43.5" customHeight="1" x14ac:dyDescent="0.2">
      <c r="A25" s="117"/>
      <c r="B25" s="203"/>
      <c r="C25" s="198"/>
      <c r="D25" s="116"/>
      <c r="E25" s="116"/>
      <c r="F25" s="116"/>
      <c r="G25" s="117"/>
      <c r="I25" s="108"/>
      <c r="J25" s="113"/>
      <c r="K25" s="112"/>
      <c r="L25" s="112"/>
      <c r="M25" s="112"/>
    </row>
    <row r="26" spans="1:13" s="108" customFormat="1" ht="43.5" customHeight="1" x14ac:dyDescent="0.2">
      <c r="A26" s="116"/>
      <c r="B26" s="203"/>
      <c r="C26" s="198"/>
      <c r="D26" s="116"/>
      <c r="E26" s="116"/>
      <c r="F26" s="116"/>
      <c r="G26" s="116"/>
      <c r="J26" s="113"/>
      <c r="K26" s="112"/>
      <c r="L26" s="112"/>
      <c r="M26" s="112"/>
    </row>
    <row r="27" spans="1:13" s="108" customFormat="1" ht="44.25" customHeight="1" x14ac:dyDescent="0.2">
      <c r="A27" s="116"/>
      <c r="B27" s="203"/>
      <c r="C27" s="198"/>
      <c r="D27" s="116"/>
      <c r="E27" s="116"/>
      <c r="F27" s="116"/>
      <c r="G27" s="116"/>
      <c r="J27" s="113"/>
      <c r="K27" s="112"/>
      <c r="L27" s="112"/>
      <c r="M27" s="112"/>
    </row>
    <row r="28" spans="1:13" s="108" customFormat="1" ht="30.75" customHeight="1" x14ac:dyDescent="0.2">
      <c r="A28" s="116"/>
      <c r="B28" s="203"/>
      <c r="C28" s="198"/>
      <c r="D28" s="116"/>
      <c r="E28" s="116"/>
      <c r="F28" s="116"/>
      <c r="G28" s="116"/>
      <c r="H28" s="102"/>
      <c r="I28" s="115"/>
      <c r="K28" s="114"/>
      <c r="L28" s="114"/>
      <c r="M28" s="114"/>
    </row>
    <row r="29" spans="1:13" s="108" customFormat="1" ht="36.75" customHeight="1" x14ac:dyDescent="0.2">
      <c r="A29" s="116"/>
      <c r="B29" s="203"/>
      <c r="C29" s="198"/>
      <c r="D29" s="116"/>
      <c r="E29" s="116"/>
      <c r="F29" s="116"/>
      <c r="G29" s="116"/>
      <c r="I29" s="115"/>
    </row>
    <row r="30" spans="1:13" s="108" customFormat="1" ht="16.5" customHeight="1" x14ac:dyDescent="0.2">
      <c r="A30" s="116"/>
      <c r="B30" s="204"/>
      <c r="C30" s="199"/>
      <c r="D30" s="101"/>
      <c r="E30" s="101"/>
      <c r="F30" s="116"/>
      <c r="G30" s="116"/>
      <c r="I30" s="115"/>
    </row>
    <row r="31" spans="1:13" s="108" customFormat="1" ht="72" customHeight="1" x14ac:dyDescent="0.2">
      <c r="A31" s="116"/>
      <c r="B31" s="204"/>
      <c r="C31" s="199"/>
      <c r="D31" s="101"/>
      <c r="E31" s="101"/>
      <c r="F31" s="116"/>
      <c r="G31" s="116"/>
      <c r="I31" s="115"/>
      <c r="J31" s="115"/>
      <c r="K31" s="115"/>
      <c r="L31" s="115"/>
      <c r="M31" s="115"/>
    </row>
    <row r="32" spans="1:13" s="115" customFormat="1" ht="78.75" customHeight="1" x14ac:dyDescent="0.2">
      <c r="A32" s="101"/>
      <c r="B32" s="204"/>
      <c r="C32" s="199"/>
      <c r="D32" s="101"/>
      <c r="E32" s="101"/>
      <c r="F32" s="116"/>
      <c r="G32" s="101"/>
      <c r="I32" s="116"/>
    </row>
    <row r="33" spans="1:13" s="115" customFormat="1" ht="48.75" customHeight="1" x14ac:dyDescent="0.2">
      <c r="A33" s="101"/>
      <c r="B33" s="204"/>
      <c r="C33" s="199"/>
      <c r="D33" s="101"/>
      <c r="E33" s="101"/>
      <c r="F33" s="101"/>
      <c r="G33" s="101"/>
      <c r="I33" s="116"/>
    </row>
    <row r="34" spans="1:13" s="115" customFormat="1" ht="38.25" customHeight="1" x14ac:dyDescent="0.2">
      <c r="A34" s="101"/>
      <c r="B34" s="204"/>
      <c r="C34" s="199"/>
      <c r="D34" s="101"/>
      <c r="E34" s="101"/>
      <c r="F34" s="101"/>
      <c r="G34" s="101"/>
      <c r="I34" s="116"/>
    </row>
    <row r="35" spans="1:13" s="115" customFormat="1" ht="52.5" customHeight="1" x14ac:dyDescent="0.2">
      <c r="A35" s="101"/>
      <c r="B35" s="204"/>
      <c r="C35" s="199"/>
      <c r="D35" s="101"/>
      <c r="E35" s="101"/>
      <c r="F35" s="101"/>
      <c r="G35" s="101"/>
      <c r="I35" s="116"/>
      <c r="J35" s="116"/>
      <c r="K35" s="116"/>
      <c r="L35" s="116"/>
      <c r="M35" s="116"/>
    </row>
    <row r="36" spans="1:13" s="116" customFormat="1" ht="94.5" customHeight="1" x14ac:dyDescent="0.2">
      <c r="A36" s="101"/>
      <c r="B36" s="204"/>
      <c r="C36" s="199"/>
      <c r="D36" s="101"/>
      <c r="E36" s="101"/>
      <c r="F36" s="101"/>
      <c r="G36" s="101"/>
    </row>
    <row r="37" spans="1:13" s="116" customFormat="1" ht="34.5" customHeight="1" x14ac:dyDescent="0.2">
      <c r="A37" s="101"/>
      <c r="B37" s="204"/>
      <c r="C37" s="199"/>
      <c r="D37" s="101"/>
      <c r="E37" s="101"/>
      <c r="F37" s="101"/>
      <c r="G37" s="101"/>
    </row>
    <row r="38" spans="1:13" s="116" customFormat="1" ht="47.25" customHeight="1" x14ac:dyDescent="0.2">
      <c r="A38" s="101"/>
      <c r="B38" s="204"/>
      <c r="C38" s="199"/>
      <c r="D38" s="101"/>
      <c r="E38" s="101"/>
      <c r="F38" s="101"/>
      <c r="G38" s="101"/>
    </row>
    <row r="39" spans="1:13" s="116" customFormat="1" ht="36.75" customHeight="1" x14ac:dyDescent="0.2">
      <c r="A39" s="101"/>
      <c r="B39" s="204"/>
      <c r="C39" s="199"/>
      <c r="D39" s="101"/>
      <c r="E39" s="101"/>
      <c r="F39" s="101"/>
      <c r="G39" s="101"/>
    </row>
    <row r="40" spans="1:13" s="116" customFormat="1" ht="47.25" customHeight="1" x14ac:dyDescent="0.2">
      <c r="A40" s="101"/>
      <c r="B40" s="204"/>
      <c r="C40" s="199"/>
      <c r="D40" s="101"/>
      <c r="E40" s="101"/>
      <c r="F40" s="101"/>
      <c r="G40" s="101"/>
      <c r="I40" s="101"/>
    </row>
    <row r="41" spans="1:13" s="116" customFormat="1" ht="51" customHeight="1" x14ac:dyDescent="0.2">
      <c r="A41" s="101"/>
      <c r="B41" s="204"/>
      <c r="C41" s="199"/>
      <c r="D41" s="101"/>
      <c r="E41" s="101"/>
      <c r="F41" s="101"/>
      <c r="G41" s="101"/>
      <c r="I41" s="101"/>
    </row>
    <row r="42" spans="1:13" s="116" customFormat="1" ht="56.25" customHeight="1" x14ac:dyDescent="0.2">
      <c r="A42" s="101"/>
      <c r="B42" s="204"/>
      <c r="C42" s="199"/>
      <c r="D42" s="101"/>
      <c r="E42" s="101"/>
      <c r="F42" s="101"/>
      <c r="G42" s="101"/>
      <c r="I42" s="101"/>
    </row>
    <row r="43" spans="1:13" s="116" customFormat="1" ht="49.5" customHeight="1" x14ac:dyDescent="0.2">
      <c r="A43" s="101"/>
      <c r="B43" s="204"/>
      <c r="C43" s="199"/>
      <c r="D43" s="101"/>
      <c r="E43" s="101"/>
      <c r="F43" s="101"/>
      <c r="G43" s="101"/>
      <c r="I43" s="101"/>
      <c r="J43" s="101"/>
      <c r="K43" s="101"/>
      <c r="L43" s="101"/>
      <c r="M43" s="10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9"/>
  <sheetViews>
    <sheetView view="pageBreakPreview" zoomScale="80" zoomScaleNormal="100" zoomScaleSheetLayoutView="80" workbookViewId="0">
      <selection activeCell="P41" sqref="P41"/>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42.7109375" style="48" customWidth="1"/>
    <col min="7" max="7" width="11.140625" style="48" customWidth="1"/>
    <col min="8" max="8" width="2.140625" style="22" customWidth="1"/>
    <col min="9" max="9" width="6.85546875" style="29" customWidth="1"/>
    <col min="10" max="10" width="19.42578125" style="29" hidden="1" customWidth="1"/>
    <col min="11" max="11" width="6.7109375" style="29" customWidth="1"/>
    <col min="12" max="12" width="13.140625" style="31" customWidth="1"/>
    <col min="13" max="13" width="10.140625" style="31" customWidth="1"/>
    <col min="14" max="14" width="24.42578125" style="51" bestFit="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312"/>
      <c r="E3" s="387" t="s">
        <v>885</v>
      </c>
      <c r="F3" s="387"/>
      <c r="G3" s="248"/>
      <c r="H3" s="11"/>
      <c r="I3" s="389"/>
      <c r="J3" s="389"/>
      <c r="K3" s="389"/>
      <c r="L3" s="12"/>
      <c r="M3" s="12"/>
      <c r="N3" s="248"/>
      <c r="O3" s="382"/>
      <c r="P3" s="382"/>
      <c r="Q3" s="382"/>
    </row>
    <row r="4" spans="1:19" s="13" customFormat="1" ht="17.25" customHeight="1" x14ac:dyDescent="0.2">
      <c r="A4" s="388" t="s">
        <v>117</v>
      </c>
      <c r="B4" s="388"/>
      <c r="C4" s="388"/>
      <c r="D4" s="313"/>
      <c r="E4" s="386" t="s">
        <v>364</v>
      </c>
      <c r="F4" s="386"/>
      <c r="G4" s="35"/>
      <c r="H4" s="35"/>
      <c r="I4" s="35"/>
      <c r="J4" s="35"/>
      <c r="K4" s="35"/>
      <c r="L4" s="36"/>
      <c r="M4" s="36"/>
      <c r="N4" s="78" t="s">
        <v>5</v>
      </c>
      <c r="O4" s="262">
        <v>42830</v>
      </c>
      <c r="P4" s="206">
        <v>0.65972222222222221</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30.75"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30.75"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70.5" customHeight="1" x14ac:dyDescent="0.2">
      <c r="A8" s="68">
        <v>1</v>
      </c>
      <c r="B8" s="68"/>
      <c r="C8" s="121"/>
      <c r="D8" s="315" t="s">
        <v>886</v>
      </c>
      <c r="E8" s="184" t="s">
        <v>887</v>
      </c>
      <c r="F8" s="185" t="s">
        <v>888</v>
      </c>
      <c r="G8" s="246">
        <v>5455</v>
      </c>
      <c r="H8" s="23"/>
      <c r="I8" s="24">
        <v>2</v>
      </c>
      <c r="J8" s="25" t="s">
        <v>49</v>
      </c>
      <c r="K8" s="26"/>
      <c r="L8" s="27"/>
      <c r="M8" s="247"/>
      <c r="N8" s="45"/>
      <c r="O8" s="45"/>
      <c r="P8" s="191"/>
      <c r="Q8" s="26"/>
    </row>
    <row r="9" spans="1:19" s="20" customFormat="1" ht="70.5" customHeight="1" x14ac:dyDescent="0.2">
      <c r="A9" s="68">
        <v>2</v>
      </c>
      <c r="B9" s="68"/>
      <c r="C9" s="121"/>
      <c r="D9" s="315" t="s">
        <v>889</v>
      </c>
      <c r="E9" s="184" t="s">
        <v>890</v>
      </c>
      <c r="F9" s="185" t="s">
        <v>866</v>
      </c>
      <c r="G9" s="316">
        <v>10484</v>
      </c>
      <c r="H9" s="23"/>
      <c r="I9" s="24">
        <v>4</v>
      </c>
      <c r="J9" s="25" t="s">
        <v>51</v>
      </c>
      <c r="K9" s="26"/>
      <c r="L9" s="27"/>
      <c r="M9" s="314" t="s">
        <v>886</v>
      </c>
      <c r="N9" s="45" t="s">
        <v>887</v>
      </c>
      <c r="O9" s="45" t="s">
        <v>888</v>
      </c>
      <c r="P9" s="246">
        <v>5455</v>
      </c>
      <c r="Q9" s="26"/>
    </row>
    <row r="10" spans="1:19" s="20" customFormat="1" ht="70.5" customHeight="1" x14ac:dyDescent="0.2">
      <c r="A10" s="68">
        <v>3</v>
      </c>
      <c r="B10" s="68"/>
      <c r="C10" s="121"/>
      <c r="D10" s="315" t="s">
        <v>897</v>
      </c>
      <c r="E10" s="184" t="s">
        <v>898</v>
      </c>
      <c r="F10" s="185" t="s">
        <v>899</v>
      </c>
      <c r="G10" s="316">
        <v>10689</v>
      </c>
      <c r="H10" s="23"/>
      <c r="I10" s="24">
        <v>6</v>
      </c>
      <c r="J10" s="25" t="s">
        <v>52</v>
      </c>
      <c r="K10" s="26"/>
      <c r="L10" s="27"/>
      <c r="M10" s="314" t="s">
        <v>889</v>
      </c>
      <c r="N10" s="45" t="s">
        <v>890</v>
      </c>
      <c r="O10" s="45" t="s">
        <v>866</v>
      </c>
      <c r="P10" s="190">
        <v>10484</v>
      </c>
      <c r="Q10" s="26"/>
    </row>
    <row r="11" spans="1:19" s="20" customFormat="1" ht="70.5" customHeight="1" x14ac:dyDescent="0.2">
      <c r="A11" s="68">
        <v>4</v>
      </c>
      <c r="B11" s="68"/>
      <c r="C11" s="121"/>
      <c r="D11" s="315" t="s">
        <v>891</v>
      </c>
      <c r="E11" s="184" t="s">
        <v>892</v>
      </c>
      <c r="F11" s="185" t="s">
        <v>893</v>
      </c>
      <c r="G11" s="316">
        <v>11007</v>
      </c>
      <c r="H11" s="23"/>
      <c r="I11" s="24">
        <v>8</v>
      </c>
      <c r="J11" s="25" t="s">
        <v>53</v>
      </c>
      <c r="K11" s="26" t="str">
        <f>IF(ISERROR(VLOOKUP(J11,'KAYIT LİSTESİ'!$B$4:$H$1047,2,0)),"",(VLOOKUP(J11,'KAYIT LİSTESİ'!$B$4:$H$1047,2,0)))</f>
        <v/>
      </c>
      <c r="L11" s="27" t="str">
        <f>IF(ISERROR(VLOOKUP(J11,'KAYIT LİSTESİ'!$B$4:$H$1047,4,0)),"",(VLOOKUP(J11,'KAYIT LİSTESİ'!$B$4:$H$1047,4,0)))</f>
        <v/>
      </c>
      <c r="M11" s="247" t="str">
        <f>IF(ISERROR(VLOOKUP(J11,'KAYIT LİSTESİ'!$B$4:$N$10047,13,0)),"",(VLOOKUP(J11,'KAYIT LİSTESİ'!$B$4:$N$10047,13,0)))</f>
        <v/>
      </c>
      <c r="N11" s="45" t="str">
        <f>IF(ISERROR(VLOOKUP(J11,'KAYIT LİSTESİ'!$B$4:$H$1047,5,0)),"",(VLOOKUP(J11,'KAYIT LİSTESİ'!$B$4:$H$1047,5,0)))</f>
        <v/>
      </c>
      <c r="O11" s="45" t="str">
        <f>IF(ISERROR(VLOOKUP(J11,'KAYIT LİSTESİ'!$B$4:$H$1047,6,0)),"",(VLOOKUP(J11,'KAYIT LİSTESİ'!$B$4:$H$1047,6,0)))</f>
        <v/>
      </c>
      <c r="P11" s="191"/>
      <c r="Q11" s="26"/>
    </row>
    <row r="12" spans="1:19" s="20" customFormat="1" ht="70.5" customHeight="1" x14ac:dyDescent="0.2">
      <c r="A12" s="68" t="s">
        <v>870</v>
      </c>
      <c r="B12" s="68"/>
      <c r="C12" s="121"/>
      <c r="D12" s="315" t="s">
        <v>894</v>
      </c>
      <c r="E12" s="184" t="s">
        <v>895</v>
      </c>
      <c r="F12" s="185" t="s">
        <v>896</v>
      </c>
      <c r="G12" s="317" t="s">
        <v>869</v>
      </c>
      <c r="H12" s="23"/>
      <c r="I12" s="399" t="s">
        <v>17</v>
      </c>
      <c r="J12" s="400"/>
      <c r="K12" s="400"/>
      <c r="L12" s="400"/>
      <c r="M12" s="400"/>
      <c r="N12" s="400"/>
      <c r="O12" s="400"/>
      <c r="P12" s="400"/>
      <c r="Q12" s="401"/>
    </row>
    <row r="13" spans="1:19" s="20" customFormat="1" ht="30.75" customHeight="1" x14ac:dyDescent="0.2">
      <c r="A13" s="68"/>
      <c r="B13" s="68"/>
      <c r="C13" s="121"/>
      <c r="D13" s="121"/>
      <c r="E13" s="184"/>
      <c r="F13" s="185"/>
      <c r="G13" s="191"/>
      <c r="H13" s="23"/>
      <c r="I13" s="44" t="s">
        <v>212</v>
      </c>
      <c r="J13" s="41" t="s">
        <v>113</v>
      </c>
      <c r="K13" s="41" t="s">
        <v>112</v>
      </c>
      <c r="L13" s="42" t="s">
        <v>13</v>
      </c>
      <c r="M13" s="42" t="s">
        <v>327</v>
      </c>
      <c r="N13" s="43" t="s">
        <v>14</v>
      </c>
      <c r="O13" s="43" t="s">
        <v>45</v>
      </c>
      <c r="P13" s="41" t="s">
        <v>15</v>
      </c>
      <c r="Q13" s="41" t="s">
        <v>27</v>
      </c>
    </row>
    <row r="14" spans="1:19" s="20" customFormat="1" ht="69.75" customHeight="1" x14ac:dyDescent="0.2">
      <c r="A14" s="68"/>
      <c r="B14" s="68"/>
      <c r="C14" s="121"/>
      <c r="D14" s="121"/>
      <c r="E14" s="184"/>
      <c r="F14" s="185"/>
      <c r="G14" s="191"/>
      <c r="H14" s="23"/>
      <c r="I14" s="24">
        <v>2</v>
      </c>
      <c r="J14" s="25" t="s">
        <v>54</v>
      </c>
      <c r="K14" s="26"/>
      <c r="L14" s="27"/>
      <c r="M14" s="314" t="s">
        <v>891</v>
      </c>
      <c r="N14" s="45" t="s">
        <v>892</v>
      </c>
      <c r="O14" s="45" t="s">
        <v>893</v>
      </c>
      <c r="P14" s="191">
        <v>11007</v>
      </c>
      <c r="Q14" s="26"/>
    </row>
    <row r="15" spans="1:19" s="20" customFormat="1" ht="69.75" customHeight="1" x14ac:dyDescent="0.2">
      <c r="A15" s="68"/>
      <c r="B15" s="68"/>
      <c r="C15" s="121"/>
      <c r="D15" s="121"/>
      <c r="E15" s="184"/>
      <c r="F15" s="185"/>
      <c r="G15" s="191"/>
      <c r="H15" s="23"/>
      <c r="I15" s="24">
        <v>4</v>
      </c>
      <c r="J15" s="25" t="s">
        <v>50</v>
      </c>
      <c r="K15" s="26"/>
      <c r="L15" s="27"/>
      <c r="M15" s="314" t="s">
        <v>894</v>
      </c>
      <c r="N15" s="45" t="s">
        <v>895</v>
      </c>
      <c r="O15" s="45" t="s">
        <v>896</v>
      </c>
      <c r="P15" s="190" t="s">
        <v>869</v>
      </c>
      <c r="Q15" s="26"/>
    </row>
    <row r="16" spans="1:19" s="20" customFormat="1" ht="69.75" customHeight="1" x14ac:dyDescent="0.2">
      <c r="A16" s="68"/>
      <c r="B16" s="68"/>
      <c r="C16" s="121"/>
      <c r="D16" s="121"/>
      <c r="E16" s="184"/>
      <c r="F16" s="185"/>
      <c r="G16" s="191"/>
      <c r="H16" s="23"/>
      <c r="I16" s="24">
        <v>6</v>
      </c>
      <c r="J16" s="25" t="s">
        <v>55</v>
      </c>
      <c r="K16" s="26"/>
      <c r="L16" s="27"/>
      <c r="M16" s="314" t="s">
        <v>897</v>
      </c>
      <c r="N16" s="45" t="s">
        <v>898</v>
      </c>
      <c r="O16" s="45" t="s">
        <v>899</v>
      </c>
      <c r="P16" s="191">
        <v>10689</v>
      </c>
      <c r="Q16" s="26"/>
    </row>
    <row r="17" spans="1:18" s="20" customFormat="1" ht="30.75" customHeight="1" x14ac:dyDescent="0.2">
      <c r="A17" s="68"/>
      <c r="B17" s="68"/>
      <c r="C17" s="121"/>
      <c r="D17" s="121"/>
      <c r="E17" s="184"/>
      <c r="F17" s="185"/>
      <c r="G17" s="191"/>
      <c r="H17" s="23"/>
      <c r="I17" s="24">
        <v>8</v>
      </c>
      <c r="J17" s="25" t="s">
        <v>56</v>
      </c>
      <c r="K17" s="26"/>
      <c r="L17" s="27"/>
      <c r="M17" s="247"/>
      <c r="N17" s="45"/>
      <c r="O17" s="45"/>
      <c r="P17" s="191"/>
      <c r="Q17" s="26"/>
    </row>
    <row r="18" spans="1:18" s="20" customFormat="1" ht="24.75" customHeight="1" x14ac:dyDescent="0.2">
      <c r="A18" s="38"/>
      <c r="B18" s="38"/>
      <c r="C18" s="39"/>
      <c r="D18" s="39"/>
      <c r="E18" s="38"/>
      <c r="F18" s="40"/>
      <c r="G18" s="46"/>
      <c r="H18" s="23"/>
      <c r="I18" s="29"/>
      <c r="J18" s="29"/>
      <c r="K18" s="29"/>
      <c r="L18" s="31"/>
      <c r="M18" s="31"/>
      <c r="N18" s="51"/>
      <c r="O18" s="51"/>
      <c r="P18" s="22"/>
      <c r="Q18" s="32"/>
    </row>
    <row r="19" spans="1:18" s="20" customFormat="1" ht="24.75" customHeight="1" x14ac:dyDescent="0.2">
      <c r="A19" s="32" t="s">
        <v>19</v>
      </c>
      <c r="B19" s="32"/>
      <c r="C19" s="32"/>
      <c r="D19" s="32"/>
      <c r="E19" s="32"/>
      <c r="F19" s="47" t="s">
        <v>0</v>
      </c>
      <c r="G19" s="47" t="s">
        <v>1</v>
      </c>
      <c r="H19" s="23"/>
      <c r="I19" s="33"/>
      <c r="J19" s="33" t="s">
        <v>2</v>
      </c>
      <c r="K19" s="33"/>
      <c r="L19" s="31" t="s">
        <v>2</v>
      </c>
      <c r="M19" s="31"/>
      <c r="N19" s="49" t="s">
        <v>3</v>
      </c>
      <c r="O19" s="50" t="s">
        <v>3</v>
      </c>
      <c r="P19" s="29" t="s">
        <v>3</v>
      </c>
      <c r="Q19" s="22"/>
    </row>
    <row r="20" spans="1:18" s="20" customFormat="1" ht="21.6" customHeight="1" x14ac:dyDescent="0.2">
      <c r="A20" s="29"/>
      <c r="B20" s="29"/>
      <c r="C20" s="22"/>
      <c r="D20" s="22"/>
      <c r="E20" s="22"/>
      <c r="F20" s="48"/>
      <c r="G20" s="48"/>
      <c r="H20" s="23"/>
      <c r="I20" s="29"/>
      <c r="J20" s="29"/>
      <c r="K20" s="29"/>
      <c r="L20" s="31"/>
      <c r="M20" s="31"/>
      <c r="N20" s="51"/>
      <c r="O20" s="51"/>
      <c r="P20" s="22"/>
      <c r="Q20" s="22"/>
    </row>
    <row r="21" spans="1:18" s="20" customFormat="1" ht="21.6" customHeight="1" x14ac:dyDescent="0.2">
      <c r="A21" s="29"/>
      <c r="B21" s="29"/>
      <c r="C21" s="22"/>
      <c r="D21" s="22"/>
      <c r="E21" s="22"/>
      <c r="F21" s="48"/>
      <c r="G21" s="48"/>
      <c r="H21" s="23"/>
      <c r="I21" s="29"/>
      <c r="J21" s="29"/>
      <c r="K21" s="29"/>
      <c r="L21" s="31"/>
      <c r="M21" s="31"/>
      <c r="N21" s="51"/>
      <c r="O21" s="51"/>
      <c r="P21" s="22"/>
      <c r="Q21" s="22"/>
    </row>
    <row r="22" spans="1:18" s="20" customFormat="1" ht="21.6" customHeight="1" x14ac:dyDescent="0.2">
      <c r="A22" s="29"/>
      <c r="B22" s="29"/>
      <c r="C22" s="22"/>
      <c r="D22" s="22"/>
      <c r="E22" s="22"/>
      <c r="F22" s="48"/>
      <c r="G22" s="48"/>
      <c r="H22" s="23"/>
      <c r="I22" s="29"/>
      <c r="J22" s="29"/>
      <c r="K22" s="29"/>
      <c r="L22" s="31"/>
      <c r="M22" s="31"/>
      <c r="N22" s="51"/>
      <c r="O22" s="51"/>
      <c r="P22" s="22"/>
      <c r="Q22" s="22"/>
    </row>
    <row r="23" spans="1:18" s="20" customFormat="1" ht="21.6" customHeight="1" x14ac:dyDescent="0.2">
      <c r="A23" s="29"/>
      <c r="B23" s="29"/>
      <c r="C23" s="22"/>
      <c r="D23" s="22"/>
      <c r="E23" s="22"/>
      <c r="F23" s="48"/>
      <c r="G23" s="48"/>
      <c r="H23" s="23"/>
      <c r="I23" s="29"/>
      <c r="J23" s="29"/>
      <c r="K23" s="29"/>
      <c r="L23" s="31"/>
      <c r="M23" s="31"/>
      <c r="N23" s="51"/>
      <c r="O23" s="51"/>
      <c r="P23" s="22"/>
      <c r="Q23" s="22"/>
    </row>
    <row r="24" spans="1:18" s="20" customFormat="1" ht="21.6" customHeight="1" x14ac:dyDescent="0.2">
      <c r="A24" s="29"/>
      <c r="B24" s="29"/>
      <c r="C24" s="22"/>
      <c r="D24" s="22"/>
      <c r="E24" s="22"/>
      <c r="F24" s="48"/>
      <c r="G24" s="48"/>
      <c r="H24" s="23"/>
      <c r="I24" s="29"/>
      <c r="J24" s="29"/>
      <c r="K24" s="29"/>
      <c r="L24" s="31"/>
      <c r="M24" s="31"/>
      <c r="N24" s="51"/>
      <c r="O24" s="51"/>
      <c r="P24" s="22"/>
      <c r="Q24" s="22"/>
    </row>
    <row r="25" spans="1:18" s="20" customFormat="1" ht="21.6" customHeight="1" x14ac:dyDescent="0.2">
      <c r="A25" s="29"/>
      <c r="B25" s="29"/>
      <c r="C25" s="22"/>
      <c r="D25" s="22"/>
      <c r="E25" s="22"/>
      <c r="F25" s="48"/>
      <c r="G25" s="48"/>
      <c r="H25" s="23"/>
      <c r="I25" s="29"/>
      <c r="J25" s="29"/>
      <c r="K25" s="29"/>
      <c r="L25" s="31"/>
      <c r="M25" s="31"/>
      <c r="N25" s="51"/>
      <c r="O25" s="51"/>
      <c r="P25" s="22"/>
      <c r="Q25" s="22"/>
    </row>
    <row r="26" spans="1:18" s="20" customFormat="1" ht="21.6" customHeight="1" x14ac:dyDescent="0.2">
      <c r="A26" s="29"/>
      <c r="B26" s="29"/>
      <c r="C26" s="22"/>
      <c r="D26" s="22"/>
      <c r="E26" s="22"/>
      <c r="F26" s="48"/>
      <c r="G26" s="48"/>
      <c r="H26" s="23"/>
      <c r="I26" s="29"/>
      <c r="J26" s="29"/>
      <c r="K26" s="29"/>
      <c r="L26" s="31"/>
      <c r="M26" s="31"/>
      <c r="N26" s="51"/>
      <c r="O26" s="51"/>
      <c r="P26" s="22"/>
      <c r="Q26" s="22"/>
    </row>
    <row r="27" spans="1:18" s="20" customFormat="1" ht="21.6" customHeight="1" x14ac:dyDescent="0.2">
      <c r="A27" s="29"/>
      <c r="B27" s="29"/>
      <c r="C27" s="22"/>
      <c r="D27" s="22"/>
      <c r="E27" s="22"/>
      <c r="F27" s="48"/>
      <c r="G27" s="48"/>
      <c r="H27" s="23"/>
      <c r="I27" s="29"/>
      <c r="J27" s="29"/>
      <c r="K27" s="29"/>
      <c r="L27" s="31"/>
      <c r="M27" s="31"/>
      <c r="N27" s="51"/>
      <c r="O27" s="51"/>
      <c r="P27" s="22"/>
      <c r="Q27" s="22"/>
    </row>
    <row r="28" spans="1:18" ht="21.6" customHeight="1" x14ac:dyDescent="0.2">
      <c r="R28" s="34"/>
    </row>
    <row r="29" spans="1:18" ht="21.6" customHeight="1" x14ac:dyDescent="0.2">
      <c r="H29" s="33"/>
    </row>
    <row r="30" spans="1:18" ht="21.6" customHeight="1" x14ac:dyDescent="0.2"/>
    <row r="31" spans="1:18" ht="21.6" customHeight="1" x14ac:dyDescent="0.2"/>
    <row r="32" spans="1:18" ht="21.6" customHeight="1" x14ac:dyDescent="0.2"/>
    <row r="33" spans="3:19" ht="21.6" customHeight="1" x14ac:dyDescent="0.2"/>
    <row r="34" spans="3:19" ht="21.6" customHeight="1" x14ac:dyDescent="0.2"/>
    <row r="35" spans="3:19" ht="21.6" customHeight="1" x14ac:dyDescent="0.2"/>
    <row r="36" spans="3:19" ht="21.6" customHeight="1" x14ac:dyDescent="0.2"/>
    <row r="37" spans="3:19" s="29" customFormat="1" ht="21.6" customHeight="1" x14ac:dyDescent="0.2">
      <c r="C37" s="22"/>
      <c r="D37" s="22"/>
      <c r="E37" s="22"/>
      <c r="F37" s="48"/>
      <c r="G37" s="48"/>
      <c r="H37" s="22"/>
      <c r="L37" s="31"/>
      <c r="M37" s="31"/>
      <c r="N37" s="51"/>
      <c r="O37" s="51"/>
      <c r="P37" s="22"/>
      <c r="Q37" s="22"/>
      <c r="R37" s="22"/>
      <c r="S37" s="22"/>
    </row>
    <row r="38" spans="3:19" s="29" customFormat="1" ht="21.6" customHeight="1" x14ac:dyDescent="0.2">
      <c r="C38" s="22"/>
      <c r="D38" s="22"/>
      <c r="E38" s="22"/>
      <c r="F38" s="48"/>
      <c r="G38" s="48"/>
      <c r="H38" s="22"/>
      <c r="L38" s="31"/>
      <c r="M38" s="31"/>
      <c r="N38" s="51"/>
      <c r="O38" s="51"/>
      <c r="P38" s="22"/>
      <c r="Q38" s="22"/>
      <c r="R38" s="22"/>
      <c r="S38" s="22"/>
    </row>
    <row r="39" spans="3:19" s="29" customFormat="1" ht="21.6" customHeight="1" x14ac:dyDescent="0.2">
      <c r="C39" s="22"/>
      <c r="D39" s="22"/>
      <c r="E39" s="22"/>
      <c r="F39" s="48"/>
      <c r="G39" s="48"/>
      <c r="H39" s="22"/>
      <c r="L39" s="31"/>
      <c r="M39" s="31"/>
      <c r="N39" s="51"/>
      <c r="O39" s="51"/>
      <c r="P39" s="22"/>
      <c r="Q39" s="22"/>
      <c r="R39" s="22"/>
      <c r="S39" s="22"/>
    </row>
    <row r="40" spans="3:19" s="29" customFormat="1" ht="21.6" customHeight="1" x14ac:dyDescent="0.2">
      <c r="C40" s="22"/>
      <c r="D40" s="22"/>
      <c r="E40" s="22"/>
      <c r="F40" s="48"/>
      <c r="G40" s="48"/>
      <c r="H40" s="22"/>
      <c r="L40" s="31"/>
      <c r="M40" s="31"/>
      <c r="N40" s="51"/>
      <c r="O40" s="51"/>
      <c r="P40" s="22"/>
      <c r="Q40" s="22"/>
      <c r="R40" s="22"/>
      <c r="S40" s="22"/>
    </row>
    <row r="41" spans="3:19" s="29" customFormat="1" ht="21.6" customHeight="1" x14ac:dyDescent="0.2">
      <c r="C41" s="22"/>
      <c r="D41" s="22"/>
      <c r="E41" s="22"/>
      <c r="F41" s="48"/>
      <c r="G41" s="48"/>
      <c r="H41" s="22"/>
      <c r="L41" s="31"/>
      <c r="M41" s="31"/>
      <c r="N41" s="51"/>
      <c r="O41" s="51"/>
      <c r="P41" s="22"/>
      <c r="Q41" s="22"/>
      <c r="R41" s="22"/>
      <c r="S41" s="22"/>
    </row>
    <row r="42" spans="3:19" s="29" customFormat="1" ht="21.6" customHeight="1" x14ac:dyDescent="0.2">
      <c r="C42" s="22"/>
      <c r="D42" s="22"/>
      <c r="E42" s="22"/>
      <c r="F42" s="48"/>
      <c r="G42" s="48"/>
      <c r="H42" s="22"/>
      <c r="L42" s="31"/>
      <c r="M42" s="31"/>
      <c r="N42" s="51"/>
      <c r="O42" s="51"/>
      <c r="P42" s="22"/>
      <c r="Q42" s="22"/>
      <c r="R42" s="22"/>
      <c r="S42" s="22"/>
    </row>
    <row r="43" spans="3:19" s="29" customFormat="1" ht="21.6" customHeight="1" x14ac:dyDescent="0.2">
      <c r="C43" s="22"/>
      <c r="D43" s="22"/>
      <c r="E43" s="22"/>
      <c r="F43" s="48"/>
      <c r="G43" s="48"/>
      <c r="H43" s="22"/>
      <c r="L43" s="31"/>
      <c r="M43" s="31"/>
      <c r="N43" s="51"/>
      <c r="O43" s="51"/>
      <c r="P43" s="22"/>
      <c r="Q43" s="22"/>
      <c r="R43" s="22"/>
      <c r="S43" s="22"/>
    </row>
    <row r="44" spans="3:19" s="29" customFormat="1" ht="21.6" customHeight="1" x14ac:dyDescent="0.2">
      <c r="C44" s="22"/>
      <c r="D44" s="22"/>
      <c r="E44" s="22"/>
      <c r="F44" s="48"/>
      <c r="G44" s="48"/>
      <c r="H44" s="22"/>
      <c r="L44" s="31"/>
      <c r="M44" s="31"/>
      <c r="N44" s="51"/>
      <c r="O44" s="51"/>
      <c r="P44" s="22"/>
      <c r="Q44" s="22"/>
      <c r="R44" s="22"/>
      <c r="S44" s="22"/>
    </row>
    <row r="45" spans="3:19" s="29" customFormat="1" ht="21.6" customHeight="1" x14ac:dyDescent="0.2">
      <c r="C45" s="22"/>
      <c r="D45" s="22"/>
      <c r="E45" s="22"/>
      <c r="F45" s="48"/>
      <c r="G45" s="48"/>
      <c r="H45" s="22"/>
      <c r="L45" s="31"/>
      <c r="M45" s="31"/>
      <c r="N45" s="51"/>
      <c r="O45" s="51"/>
      <c r="P45" s="22"/>
      <c r="Q45" s="22"/>
      <c r="R45" s="22"/>
      <c r="S45" s="22"/>
    </row>
    <row r="46" spans="3:19" s="29" customFormat="1" ht="21.6" customHeight="1" x14ac:dyDescent="0.2">
      <c r="C46" s="22"/>
      <c r="D46" s="22"/>
      <c r="E46" s="22"/>
      <c r="F46" s="48"/>
      <c r="G46" s="48"/>
      <c r="H46" s="22"/>
      <c r="L46" s="31"/>
      <c r="M46" s="31"/>
      <c r="N46" s="51"/>
      <c r="O46" s="51"/>
      <c r="P46" s="22"/>
      <c r="Q46" s="22"/>
      <c r="R46" s="22"/>
      <c r="S46" s="22"/>
    </row>
    <row r="47" spans="3:19" s="29" customFormat="1" ht="21.6" customHeight="1" x14ac:dyDescent="0.2">
      <c r="C47" s="22"/>
      <c r="D47" s="22"/>
      <c r="E47" s="22"/>
      <c r="F47" s="48"/>
      <c r="G47" s="48"/>
      <c r="H47" s="22"/>
      <c r="L47" s="31"/>
      <c r="M47" s="31"/>
      <c r="N47" s="51"/>
      <c r="O47" s="51"/>
      <c r="P47" s="22"/>
      <c r="Q47" s="22"/>
      <c r="R47" s="22"/>
      <c r="S47" s="22"/>
    </row>
    <row r="48" spans="3:19" s="29" customFormat="1" ht="21.6" customHeight="1" x14ac:dyDescent="0.2">
      <c r="C48" s="22"/>
      <c r="D48" s="22"/>
      <c r="E48" s="22"/>
      <c r="F48" s="48"/>
      <c r="G48" s="48"/>
      <c r="H48" s="22"/>
      <c r="L48" s="31"/>
      <c r="M48" s="31"/>
      <c r="N48" s="51"/>
      <c r="O48" s="51"/>
      <c r="P48" s="22"/>
      <c r="Q48" s="22"/>
      <c r="R48" s="22"/>
      <c r="S48" s="22"/>
    </row>
    <row r="49" spans="3:19" s="29" customFormat="1" ht="21.6" customHeight="1" x14ac:dyDescent="0.2">
      <c r="C49" s="22"/>
      <c r="D49" s="22"/>
      <c r="E49" s="22"/>
      <c r="F49" s="48"/>
      <c r="G49" s="48"/>
      <c r="H49" s="22"/>
      <c r="L49" s="31"/>
      <c r="M49" s="31"/>
      <c r="N49" s="51"/>
      <c r="O49" s="51"/>
      <c r="P49" s="22"/>
      <c r="Q49" s="22"/>
      <c r="R49" s="22"/>
      <c r="S49" s="22"/>
    </row>
  </sheetData>
  <sortState ref="D8:G12">
    <sortCondition ref="G8:G12"/>
  </sortState>
  <mergeCells count="18">
    <mergeCell ref="I6:Q6"/>
    <mergeCell ref="I12:Q12"/>
    <mergeCell ref="A4:C4"/>
    <mergeCell ref="E4:F4"/>
    <mergeCell ref="O5:Q5"/>
    <mergeCell ref="A6:A7"/>
    <mergeCell ref="B6:B7"/>
    <mergeCell ref="C6:C7"/>
    <mergeCell ref="D6:D7"/>
    <mergeCell ref="E6:E7"/>
    <mergeCell ref="F6:F7"/>
    <mergeCell ref="G6:G7"/>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0" bestFit="1" customWidth="1"/>
    <col min="13" max="13" width="14.140625" style="2" customWidth="1"/>
    <col min="14" max="16384" width="9.140625" style="2"/>
  </cols>
  <sheetData>
    <row r="1" spans="1:13" s="135" customFormat="1" ht="42" customHeight="1" x14ac:dyDescent="0.2">
      <c r="A1" s="445" t="str">
        <f>'YARIŞMA BİLGİLERİ'!F19</f>
        <v>Görme Engelliler Türkiye Şampiyonası</v>
      </c>
      <c r="B1" s="445"/>
      <c r="C1" s="445"/>
      <c r="D1" s="445"/>
      <c r="E1" s="445"/>
      <c r="F1" s="445"/>
      <c r="G1" s="445"/>
      <c r="H1" s="445"/>
      <c r="I1" s="445"/>
      <c r="J1" s="445"/>
      <c r="K1" s="157" t="str">
        <f>'YARIŞMA BİLGİLERİ'!F20</f>
        <v>İzmir</v>
      </c>
      <c r="L1" s="444"/>
      <c r="M1" s="444"/>
    </row>
    <row r="2" spans="1:13" s="142" customFormat="1" ht="27.75" customHeight="1" x14ac:dyDescent="0.2">
      <c r="A2" s="136" t="s">
        <v>24</v>
      </c>
      <c r="B2" s="160" t="s">
        <v>34</v>
      </c>
      <c r="C2" s="138" t="s">
        <v>21</v>
      </c>
      <c r="D2" s="139" t="s">
        <v>25</v>
      </c>
      <c r="E2" s="139" t="s">
        <v>23</v>
      </c>
      <c r="F2" s="140" t="s">
        <v>26</v>
      </c>
      <c r="G2" s="137" t="s">
        <v>29</v>
      </c>
      <c r="H2" s="137" t="s">
        <v>11</v>
      </c>
      <c r="I2" s="137" t="s">
        <v>184</v>
      </c>
      <c r="J2" s="137" t="s">
        <v>30</v>
      </c>
      <c r="K2" s="137" t="s">
        <v>31</v>
      </c>
      <c r="L2" s="138" t="s">
        <v>32</v>
      </c>
      <c r="M2" s="141" t="s">
        <v>33</v>
      </c>
    </row>
    <row r="3" spans="1:13" s="142" customFormat="1" ht="26.25" customHeight="1" x14ac:dyDescent="0.2">
      <c r="A3" s="144">
        <v>1</v>
      </c>
      <c r="B3" s="154" t="s">
        <v>186</v>
      </c>
      <c r="C3" s="145">
        <f>'100M SERİ'!C8</f>
        <v>30</v>
      </c>
      <c r="D3" s="153" t="str">
        <f>'100M SERİ'!E8</f>
        <v>B1</v>
      </c>
      <c r="E3" s="153" t="e">
        <f>'100M SERİ'!#REF!</f>
        <v>#REF!</v>
      </c>
      <c r="F3" s="146" t="e">
        <f>'100M SERİ'!#REF!</f>
        <v>#REF!</v>
      </c>
      <c r="G3" s="147">
        <f>'100M SERİ'!A8</f>
        <v>2</v>
      </c>
      <c r="H3" s="146" t="s">
        <v>187</v>
      </c>
      <c r="I3" s="148"/>
      <c r="J3" s="146" t="str">
        <f>'YARIŞMA BİLGİLERİ'!$F$21</f>
        <v>Büyük Erkek</v>
      </c>
      <c r="K3" s="149" t="str">
        <f t="shared" ref="K3:K34" si="0">CONCATENATE(K$1,"-",A$1)</f>
        <v>İzmir-Görme Engelliler Türkiye Şampiyonası</v>
      </c>
      <c r="L3" s="209">
        <f>'100M SERİ'!Q$4</f>
        <v>42830</v>
      </c>
      <c r="M3" s="150" t="s">
        <v>185</v>
      </c>
    </row>
    <row r="4" spans="1:13" s="142" customFormat="1" ht="26.25" customHeight="1" x14ac:dyDescent="0.2">
      <c r="A4" s="144">
        <v>2</v>
      </c>
      <c r="B4" s="154" t="s">
        <v>186</v>
      </c>
      <c r="C4" s="145">
        <f>'100M SERİ'!C9</f>
        <v>63</v>
      </c>
      <c r="D4" s="153" t="str">
        <f>'100M SERİ'!E9</f>
        <v>B1</v>
      </c>
      <c r="E4" s="153" t="e">
        <f>'100M SERİ'!#REF!</f>
        <v>#REF!</v>
      </c>
      <c r="F4" s="146" t="e">
        <f>'100M SERİ'!#REF!</f>
        <v>#REF!</v>
      </c>
      <c r="G4" s="147">
        <f>'100M SERİ'!A9</f>
        <v>4</v>
      </c>
      <c r="H4" s="146" t="s">
        <v>187</v>
      </c>
      <c r="I4" s="148"/>
      <c r="J4" s="146" t="str">
        <f>'YARIŞMA BİLGİLERİ'!$F$21</f>
        <v>Büyük Erkek</v>
      </c>
      <c r="K4" s="149" t="str">
        <f t="shared" si="0"/>
        <v>İzmir-Görme Engelliler Türkiye Şampiyonası</v>
      </c>
      <c r="L4" s="209">
        <f>'100M SERİ'!Q$4</f>
        <v>42830</v>
      </c>
      <c r="M4" s="150" t="s">
        <v>185</v>
      </c>
    </row>
    <row r="5" spans="1:13" s="142" customFormat="1" ht="26.25" customHeight="1" x14ac:dyDescent="0.2">
      <c r="A5" s="144">
        <v>3</v>
      </c>
      <c r="B5" s="154" t="s">
        <v>186</v>
      </c>
      <c r="C5" s="145">
        <f>'100M SERİ'!C16</f>
        <v>83</v>
      </c>
      <c r="D5" s="153" t="str">
        <f>'100M SERİ'!E16</f>
        <v>B1</v>
      </c>
      <c r="E5" s="153" t="e">
        <f>'100M SERİ'!#REF!</f>
        <v>#REF!</v>
      </c>
      <c r="F5" s="146" t="e">
        <f>'100M SERİ'!#REF!</f>
        <v>#REF!</v>
      </c>
      <c r="G5" s="147">
        <f>'100M SERİ'!A16</f>
        <v>6</v>
      </c>
      <c r="H5" s="146" t="s">
        <v>187</v>
      </c>
      <c r="I5" s="148"/>
      <c r="J5" s="146" t="str">
        <f>'YARIŞMA BİLGİLERİ'!$F$21</f>
        <v>Büyük Erkek</v>
      </c>
      <c r="K5" s="149" t="str">
        <f t="shared" si="0"/>
        <v>İzmir-Görme Engelliler Türkiye Şampiyonası</v>
      </c>
      <c r="L5" s="209">
        <f>'100M SERİ'!Q$4</f>
        <v>42830</v>
      </c>
      <c r="M5" s="150" t="s">
        <v>185</v>
      </c>
    </row>
    <row r="6" spans="1:13" s="142" customFormat="1" ht="26.25" customHeight="1" x14ac:dyDescent="0.2">
      <c r="A6" s="144">
        <v>4</v>
      </c>
      <c r="B6" s="154" t="s">
        <v>186</v>
      </c>
      <c r="C6" s="145" t="e">
        <f>'100M SERİ'!#REF!</f>
        <v>#REF!</v>
      </c>
      <c r="D6" s="153" t="e">
        <f>'100M SERİ'!#REF!</f>
        <v>#REF!</v>
      </c>
      <c r="E6" s="153" t="e">
        <f>'100M SERİ'!#REF!</f>
        <v>#REF!</v>
      </c>
      <c r="F6" s="146" t="e">
        <f>'100M SERİ'!#REF!</f>
        <v>#REF!</v>
      </c>
      <c r="G6" s="147" t="e">
        <f>'100M SERİ'!#REF!</f>
        <v>#REF!</v>
      </c>
      <c r="H6" s="146" t="s">
        <v>187</v>
      </c>
      <c r="I6" s="148"/>
      <c r="J6" s="146" t="str">
        <f>'YARIŞMA BİLGİLERİ'!$F$21</f>
        <v>Büyük Erkek</v>
      </c>
      <c r="K6" s="149" t="str">
        <f t="shared" si="0"/>
        <v>İzmir-Görme Engelliler Türkiye Şampiyonası</v>
      </c>
      <c r="L6" s="209">
        <f>'100M SERİ'!Q$4</f>
        <v>42830</v>
      </c>
      <c r="M6" s="150" t="s">
        <v>185</v>
      </c>
    </row>
    <row r="7" spans="1:13" s="142" customFormat="1" ht="26.25" customHeight="1" x14ac:dyDescent="0.2">
      <c r="A7" s="144">
        <v>5</v>
      </c>
      <c r="B7" s="154" t="s">
        <v>186</v>
      </c>
      <c r="C7" s="145" t="e">
        <f>'100M SERİ'!#REF!</f>
        <v>#REF!</v>
      </c>
      <c r="D7" s="153" t="e">
        <f>'100M SERİ'!#REF!</f>
        <v>#REF!</v>
      </c>
      <c r="E7" s="153" t="e">
        <f>'100M SERİ'!#REF!</f>
        <v>#REF!</v>
      </c>
      <c r="F7" s="146" t="e">
        <f>'100M SERİ'!#REF!</f>
        <v>#REF!</v>
      </c>
      <c r="G7" s="147" t="e">
        <f>'100M SERİ'!#REF!</f>
        <v>#REF!</v>
      </c>
      <c r="H7" s="146" t="s">
        <v>187</v>
      </c>
      <c r="I7" s="148"/>
      <c r="J7" s="146" t="str">
        <f>'YARIŞMA BİLGİLERİ'!$F$21</f>
        <v>Büyük Erkek</v>
      </c>
      <c r="K7" s="149" t="str">
        <f t="shared" si="0"/>
        <v>İzmir-Görme Engelliler Türkiye Şampiyonası</v>
      </c>
      <c r="L7" s="209">
        <f>'100M SERİ'!Q$4</f>
        <v>42830</v>
      </c>
      <c r="M7" s="150" t="s">
        <v>185</v>
      </c>
    </row>
    <row r="8" spans="1:13" s="142" customFormat="1" ht="26.25" customHeight="1" x14ac:dyDescent="0.2">
      <c r="A8" s="144">
        <v>6</v>
      </c>
      <c r="B8" s="154" t="s">
        <v>186</v>
      </c>
      <c r="C8" s="145">
        <f>'100M SERİ'!C23</f>
        <v>129</v>
      </c>
      <c r="D8" s="153" t="str">
        <f>'100M SERİ'!E23</f>
        <v>B1</v>
      </c>
      <c r="E8" s="153" t="e">
        <f>'100M SERİ'!#REF!</f>
        <v>#REF!</v>
      </c>
      <c r="F8" s="146" t="e">
        <f>'100M SERİ'!#REF!</f>
        <v>#REF!</v>
      </c>
      <c r="G8" s="147">
        <f>'100M SERİ'!A23</f>
        <v>8</v>
      </c>
      <c r="H8" s="146" t="s">
        <v>187</v>
      </c>
      <c r="I8" s="148"/>
      <c r="J8" s="146" t="str">
        <f>'YARIŞMA BİLGİLERİ'!$F$21</f>
        <v>Büyük Erkek</v>
      </c>
      <c r="K8" s="149" t="str">
        <f t="shared" si="0"/>
        <v>İzmir-Görme Engelliler Türkiye Şampiyonası</v>
      </c>
      <c r="L8" s="209">
        <f>'100M SERİ'!Q$4</f>
        <v>42830</v>
      </c>
      <c r="M8" s="150" t="s">
        <v>185</v>
      </c>
    </row>
    <row r="9" spans="1:13" s="142" customFormat="1" ht="26.25" customHeight="1" x14ac:dyDescent="0.2">
      <c r="A9" s="144">
        <v>7</v>
      </c>
      <c r="B9" s="154" t="s">
        <v>186</v>
      </c>
      <c r="C9" s="145">
        <f>'100M SERİ'!C24</f>
        <v>0</v>
      </c>
      <c r="D9" s="153">
        <f>'100M SERİ'!E24</f>
        <v>0</v>
      </c>
      <c r="E9" s="153" t="e">
        <f>'100M SERİ'!#REF!</f>
        <v>#REF!</v>
      </c>
      <c r="F9" s="146" t="e">
        <f>'100M SERİ'!#REF!</f>
        <v>#REF!</v>
      </c>
      <c r="G9" s="147" t="str">
        <f>'100M SERİ'!A24</f>
        <v>4. SERİ</v>
      </c>
      <c r="H9" s="146" t="s">
        <v>187</v>
      </c>
      <c r="I9" s="148"/>
      <c r="J9" s="146" t="str">
        <f>'YARIŞMA BİLGİLERİ'!$F$21</f>
        <v>Büyük Erkek</v>
      </c>
      <c r="K9" s="149" t="str">
        <f t="shared" si="0"/>
        <v>İzmir-Görme Engelliler Türkiye Şampiyonası</v>
      </c>
      <c r="L9" s="209">
        <f>'100M SERİ'!Q$4</f>
        <v>42830</v>
      </c>
      <c r="M9" s="150" t="s">
        <v>185</v>
      </c>
    </row>
    <row r="10" spans="1:13" s="142" customFormat="1" ht="26.25" customHeight="1" x14ac:dyDescent="0.2">
      <c r="A10" s="144">
        <v>8</v>
      </c>
      <c r="B10" s="154" t="s">
        <v>186</v>
      </c>
      <c r="C10" s="145">
        <f>'100M SERİ'!C27</f>
        <v>38</v>
      </c>
      <c r="D10" s="153" t="str">
        <f>'100M SERİ'!E27</f>
        <v>B1</v>
      </c>
      <c r="E10" s="153" t="e">
        <f>'100M SERİ'!#REF!</f>
        <v>#REF!</v>
      </c>
      <c r="F10" s="146" t="e">
        <f>'100M SERİ'!#REF!</f>
        <v>#REF!</v>
      </c>
      <c r="G10" s="147">
        <f>'100M SERİ'!A27</f>
        <v>4</v>
      </c>
      <c r="H10" s="146" t="s">
        <v>187</v>
      </c>
      <c r="I10" s="148"/>
      <c r="J10" s="146" t="str">
        <f>'YARIŞMA BİLGİLERİ'!$F$21</f>
        <v>Büyük Erkek</v>
      </c>
      <c r="K10" s="149" t="str">
        <f t="shared" si="0"/>
        <v>İzmir-Görme Engelliler Türkiye Şampiyonası</v>
      </c>
      <c r="L10" s="209">
        <f>'100M SERİ'!Q$4</f>
        <v>42830</v>
      </c>
      <c r="M10" s="150" t="s">
        <v>185</v>
      </c>
    </row>
    <row r="11" spans="1:13" s="142" customFormat="1" ht="26.25" customHeight="1" x14ac:dyDescent="0.2">
      <c r="A11" s="144">
        <v>9</v>
      </c>
      <c r="B11" s="154" t="s">
        <v>186</v>
      </c>
      <c r="C11" s="145">
        <f>'100M SERİ'!C28</f>
        <v>122</v>
      </c>
      <c r="D11" s="153" t="str">
        <f>'100M SERİ'!E28</f>
        <v>B1</v>
      </c>
      <c r="E11" s="153" t="e">
        <f>'100M SERİ'!#REF!</f>
        <v>#REF!</v>
      </c>
      <c r="F11" s="146" t="e">
        <f>'100M SERİ'!#REF!</f>
        <v>#REF!</v>
      </c>
      <c r="G11" s="147">
        <f>'100M SERİ'!A28</f>
        <v>6</v>
      </c>
      <c r="H11" s="146" t="s">
        <v>187</v>
      </c>
      <c r="I11" s="148"/>
      <c r="J11" s="146" t="str">
        <f>'YARIŞMA BİLGİLERİ'!$F$21</f>
        <v>Büyük Erkek</v>
      </c>
      <c r="K11" s="149" t="str">
        <f t="shared" si="0"/>
        <v>İzmir-Görme Engelliler Türkiye Şampiyonası</v>
      </c>
      <c r="L11" s="209">
        <f>'100M SERİ'!Q$4</f>
        <v>42830</v>
      </c>
      <c r="M11" s="150" t="s">
        <v>185</v>
      </c>
    </row>
    <row r="12" spans="1:13" s="142" customFormat="1" ht="26.25" customHeight="1" x14ac:dyDescent="0.2">
      <c r="A12" s="144">
        <v>10</v>
      </c>
      <c r="B12" s="154" t="s">
        <v>186</v>
      </c>
      <c r="C12" s="145" t="str">
        <f>'100M SERİ'!C29</f>
        <v/>
      </c>
      <c r="D12" s="153" t="str">
        <f>'100M SERİ'!E29</f>
        <v/>
      </c>
      <c r="E12" s="153" t="e">
        <f>'100M SERİ'!#REF!</f>
        <v>#REF!</v>
      </c>
      <c r="F12" s="146" t="e">
        <f>'100M SERİ'!#REF!</f>
        <v>#REF!</v>
      </c>
      <c r="G12" s="147">
        <f>'100M SERİ'!A29</f>
        <v>8</v>
      </c>
      <c r="H12" s="146" t="s">
        <v>187</v>
      </c>
      <c r="I12" s="148"/>
      <c r="J12" s="146" t="str">
        <f>'YARIŞMA BİLGİLERİ'!$F$21</f>
        <v>Büyük Erkek</v>
      </c>
      <c r="K12" s="149" t="str">
        <f t="shared" si="0"/>
        <v>İzmir-Görme Engelliler Türkiye Şampiyonası</v>
      </c>
      <c r="L12" s="209">
        <f>'100M SERİ'!Q$4</f>
        <v>42830</v>
      </c>
      <c r="M12" s="150" t="s">
        <v>185</v>
      </c>
    </row>
    <row r="13" spans="1:13" s="142" customFormat="1" ht="26.25" customHeight="1" x14ac:dyDescent="0.2">
      <c r="A13" s="144">
        <v>11</v>
      </c>
      <c r="B13" s="154" t="s">
        <v>186</v>
      </c>
      <c r="C13" s="145">
        <f>'100M SERİ'!C30</f>
        <v>0</v>
      </c>
      <c r="D13" s="153">
        <f>'100M SERİ'!E30</f>
        <v>0</v>
      </c>
      <c r="E13" s="153" t="e">
        <f>'100M SERİ'!#REF!</f>
        <v>#REF!</v>
      </c>
      <c r="F13" s="146" t="e">
        <f>'100M SERİ'!#REF!</f>
        <v>#REF!</v>
      </c>
      <c r="G13" s="147" t="str">
        <f>'100M SERİ'!A30</f>
        <v>5. SERİ</v>
      </c>
      <c r="H13" s="146" t="s">
        <v>187</v>
      </c>
      <c r="I13" s="148"/>
      <c r="J13" s="146" t="str">
        <f>'YARIŞMA BİLGİLERİ'!$F$21</f>
        <v>Büyük Erkek</v>
      </c>
      <c r="K13" s="149" t="str">
        <f t="shared" si="0"/>
        <v>İzmir-Görme Engelliler Türkiye Şampiyonası</v>
      </c>
      <c r="L13" s="209">
        <f>'100M SERİ'!Q$4</f>
        <v>42830</v>
      </c>
      <c r="M13" s="150" t="s">
        <v>185</v>
      </c>
    </row>
    <row r="14" spans="1:13" s="142" customFormat="1" ht="26.25" customHeight="1" x14ac:dyDescent="0.2">
      <c r="A14" s="144">
        <v>12</v>
      </c>
      <c r="B14" s="154" t="s">
        <v>186</v>
      </c>
      <c r="C14" s="145" t="str">
        <f>'100M SERİ'!C31</f>
        <v>Göğüs No</v>
      </c>
      <c r="D14" s="153" t="str">
        <f>'100M SERİ'!E31</f>
        <v>Keskinlik</v>
      </c>
      <c r="E14" s="153" t="e">
        <f>'100M SERİ'!#REF!</f>
        <v>#REF!</v>
      </c>
      <c r="F14" s="146" t="e">
        <f>'100M SERİ'!#REF!</f>
        <v>#REF!</v>
      </c>
      <c r="G14" s="147" t="str">
        <f>'100M SERİ'!A31</f>
        <v>Kulvar</v>
      </c>
      <c r="H14" s="146" t="s">
        <v>187</v>
      </c>
      <c r="I14" s="148"/>
      <c r="J14" s="146" t="str">
        <f>'YARIŞMA BİLGİLERİ'!$F$21</f>
        <v>Büyük Erkek</v>
      </c>
      <c r="K14" s="149" t="str">
        <f t="shared" si="0"/>
        <v>İzmir-Görme Engelliler Türkiye Şampiyonası</v>
      </c>
      <c r="L14" s="209">
        <f>'100M SERİ'!Q$4</f>
        <v>42830</v>
      </c>
      <c r="M14" s="150" t="s">
        <v>185</v>
      </c>
    </row>
    <row r="15" spans="1:13" s="142" customFormat="1" ht="26.25" customHeight="1" x14ac:dyDescent="0.2">
      <c r="A15" s="144">
        <v>13</v>
      </c>
      <c r="B15" s="154" t="s">
        <v>186</v>
      </c>
      <c r="C15" s="145">
        <f>'100M SERİ'!C32</f>
        <v>194</v>
      </c>
      <c r="D15" s="153" t="str">
        <f>'100M SERİ'!E32</f>
        <v>B1</v>
      </c>
      <c r="E15" s="153" t="e">
        <f>'100M SERİ'!#REF!</f>
        <v>#REF!</v>
      </c>
      <c r="F15" s="146" t="e">
        <f>'100M SERİ'!#REF!</f>
        <v>#REF!</v>
      </c>
      <c r="G15" s="147">
        <f>'100M SERİ'!A32</f>
        <v>2</v>
      </c>
      <c r="H15" s="146" t="s">
        <v>187</v>
      </c>
      <c r="I15" s="148"/>
      <c r="J15" s="146" t="str">
        <f>'YARIŞMA BİLGİLERİ'!$F$21</f>
        <v>Büyük Erkek</v>
      </c>
      <c r="K15" s="149" t="str">
        <f t="shared" si="0"/>
        <v>İzmir-Görme Engelliler Türkiye Şampiyonası</v>
      </c>
      <c r="L15" s="209">
        <f>'100M SERİ'!Q$4</f>
        <v>42830</v>
      </c>
      <c r="M15" s="150" t="s">
        <v>185</v>
      </c>
    </row>
    <row r="16" spans="1:13" s="142" customFormat="1" ht="26.25" customHeight="1" x14ac:dyDescent="0.2">
      <c r="A16" s="144">
        <v>14</v>
      </c>
      <c r="B16" s="154" t="s">
        <v>186</v>
      </c>
      <c r="C16" s="145">
        <f>'100M SERİ'!C44</f>
        <v>133</v>
      </c>
      <c r="D16" s="153" t="str">
        <f>'100M SERİ'!E44</f>
        <v>B2</v>
      </c>
      <c r="E16" s="153" t="e">
        <f>'100M SERİ'!#REF!</f>
        <v>#REF!</v>
      </c>
      <c r="F16" s="146" t="e">
        <f>'100M SERİ'!#REF!</f>
        <v>#REF!</v>
      </c>
      <c r="G16" s="147">
        <f>'100M SERİ'!A44</f>
        <v>2</v>
      </c>
      <c r="H16" s="146" t="s">
        <v>187</v>
      </c>
      <c r="I16" s="148"/>
      <c r="J16" s="146" t="str">
        <f>'YARIŞMA BİLGİLERİ'!$F$21</f>
        <v>Büyük Erkek</v>
      </c>
      <c r="K16" s="149" t="str">
        <f t="shared" si="0"/>
        <v>İzmir-Görme Engelliler Türkiye Şampiyonası</v>
      </c>
      <c r="L16" s="209">
        <f>'100M SERİ'!Q$4</f>
        <v>42830</v>
      </c>
      <c r="M16" s="150" t="s">
        <v>185</v>
      </c>
    </row>
    <row r="17" spans="1:13" s="142" customFormat="1" ht="26.25" customHeight="1" x14ac:dyDescent="0.2">
      <c r="A17" s="144">
        <v>15</v>
      </c>
      <c r="B17" s="154" t="s">
        <v>186</v>
      </c>
      <c r="C17" s="145">
        <f>'100M SERİ'!C45</f>
        <v>97</v>
      </c>
      <c r="D17" s="153" t="str">
        <f>'100M SERİ'!E45</f>
        <v>B2</v>
      </c>
      <c r="E17" s="153" t="e">
        <f>'100M SERİ'!#REF!</f>
        <v>#REF!</v>
      </c>
      <c r="F17" s="146" t="e">
        <f>'100M SERİ'!#REF!</f>
        <v>#REF!</v>
      </c>
      <c r="G17" s="147">
        <f>'100M SERİ'!A45</f>
        <v>4</v>
      </c>
      <c r="H17" s="146" t="s">
        <v>187</v>
      </c>
      <c r="I17" s="148"/>
      <c r="J17" s="146" t="str">
        <f>'YARIŞMA BİLGİLERİ'!$F$21</f>
        <v>Büyük Erkek</v>
      </c>
      <c r="K17" s="149" t="str">
        <f t="shared" si="0"/>
        <v>İzmir-Görme Engelliler Türkiye Şampiyonası</v>
      </c>
      <c r="L17" s="209">
        <f>'100M SERİ'!Q$4</f>
        <v>42830</v>
      </c>
      <c r="M17" s="150" t="s">
        <v>185</v>
      </c>
    </row>
    <row r="18" spans="1:13" s="142" customFormat="1" ht="26.25" customHeight="1" x14ac:dyDescent="0.2">
      <c r="A18" s="144">
        <v>16</v>
      </c>
      <c r="B18" s="154" t="s">
        <v>186</v>
      </c>
      <c r="C18" s="145">
        <f>'100M SERİ'!C46</f>
        <v>77</v>
      </c>
      <c r="D18" s="153" t="str">
        <f>'100M SERİ'!E46</f>
        <v>B2</v>
      </c>
      <c r="E18" s="153" t="e">
        <f>'100M SERİ'!#REF!</f>
        <v>#REF!</v>
      </c>
      <c r="F18" s="146" t="e">
        <f>'100M SERİ'!#REF!</f>
        <v>#REF!</v>
      </c>
      <c r="G18" s="147">
        <f>'100M SERİ'!A46</f>
        <v>6</v>
      </c>
      <c r="H18" s="146" t="s">
        <v>187</v>
      </c>
      <c r="I18" s="148"/>
      <c r="J18" s="146" t="str">
        <f>'YARIŞMA BİLGİLERİ'!$F$21</f>
        <v>Büyük Erkek</v>
      </c>
      <c r="K18" s="149" t="str">
        <f t="shared" si="0"/>
        <v>İzmir-Görme Engelliler Türkiye Şampiyonası</v>
      </c>
      <c r="L18" s="209">
        <f>'100M SERİ'!Q$4</f>
        <v>42830</v>
      </c>
      <c r="M18" s="150" t="s">
        <v>185</v>
      </c>
    </row>
    <row r="19" spans="1:13" s="142" customFormat="1" ht="26.25" customHeight="1" x14ac:dyDescent="0.2">
      <c r="A19" s="144">
        <v>17</v>
      </c>
      <c r="B19" s="154" t="s">
        <v>186</v>
      </c>
      <c r="C19" s="145">
        <f>'100M SERİ'!C47</f>
        <v>39</v>
      </c>
      <c r="D19" s="153" t="str">
        <f>'100M SERİ'!E47</f>
        <v>B2</v>
      </c>
      <c r="E19" s="153" t="e">
        <f>'100M SERİ'!#REF!</f>
        <v>#REF!</v>
      </c>
      <c r="F19" s="146" t="e">
        <f>'100M SERİ'!#REF!</f>
        <v>#REF!</v>
      </c>
      <c r="G19" s="147">
        <f>'100M SERİ'!A47</f>
        <v>8</v>
      </c>
      <c r="H19" s="146" t="s">
        <v>187</v>
      </c>
      <c r="I19" s="152"/>
      <c r="J19" s="146" t="str">
        <f>'YARIŞMA BİLGİLERİ'!$F$21</f>
        <v>Büyük Erkek</v>
      </c>
      <c r="K19" s="149" t="str">
        <f t="shared" si="0"/>
        <v>İzmir-Görme Engelliler Türkiye Şampiyonası</v>
      </c>
      <c r="L19" s="209">
        <f>'100M SERİ'!Q$4</f>
        <v>42830</v>
      </c>
      <c r="M19" s="150" t="s">
        <v>185</v>
      </c>
    </row>
    <row r="20" spans="1:13" s="142" customFormat="1" ht="26.25" customHeight="1" x14ac:dyDescent="0.2">
      <c r="A20" s="144">
        <v>18</v>
      </c>
      <c r="B20" s="154" t="s">
        <v>186</v>
      </c>
      <c r="C20" s="145">
        <f>'100M SERİ'!C48</f>
        <v>0</v>
      </c>
      <c r="D20" s="153">
        <f>'100M SERİ'!E48</f>
        <v>0</v>
      </c>
      <c r="E20" s="153" t="e">
        <f>'100M SERİ'!#REF!</f>
        <v>#REF!</v>
      </c>
      <c r="F20" s="146" t="e">
        <f>'100M SERİ'!#REF!</f>
        <v>#REF!</v>
      </c>
      <c r="G20" s="147" t="str">
        <f>'100M SERİ'!A48</f>
        <v>8. SERİ</v>
      </c>
      <c r="H20" s="146" t="s">
        <v>187</v>
      </c>
      <c r="I20" s="152"/>
      <c r="J20" s="146" t="str">
        <f>'YARIŞMA BİLGİLERİ'!$F$21</f>
        <v>Büyük Erkek</v>
      </c>
      <c r="K20" s="149" t="str">
        <f t="shared" si="0"/>
        <v>İzmir-Görme Engelliler Türkiye Şampiyonası</v>
      </c>
      <c r="L20" s="209">
        <f>'100M SERİ'!Q$4</f>
        <v>42830</v>
      </c>
      <c r="M20" s="150" t="s">
        <v>185</v>
      </c>
    </row>
    <row r="21" spans="1:13" s="142" customFormat="1" ht="26.25" customHeight="1" x14ac:dyDescent="0.2">
      <c r="A21" s="144">
        <v>19</v>
      </c>
      <c r="B21" s="154" t="s">
        <v>186</v>
      </c>
      <c r="C21" s="145" t="str">
        <f>'100M SERİ'!C49</f>
        <v>Göğüs No</v>
      </c>
      <c r="D21" s="153" t="str">
        <f>'100M SERİ'!E49</f>
        <v>Keskinlik</v>
      </c>
      <c r="E21" s="153" t="e">
        <f>'100M SERİ'!#REF!</f>
        <v>#REF!</v>
      </c>
      <c r="F21" s="146" t="e">
        <f>'100M SERİ'!#REF!</f>
        <v>#REF!</v>
      </c>
      <c r="G21" s="147" t="str">
        <f>'100M SERİ'!A49</f>
        <v>Kulvar</v>
      </c>
      <c r="H21" s="146" t="s">
        <v>187</v>
      </c>
      <c r="I21" s="152"/>
      <c r="J21" s="146" t="str">
        <f>'YARIŞMA BİLGİLERİ'!$F$21</f>
        <v>Büyük Erkek</v>
      </c>
      <c r="K21" s="149" t="str">
        <f t="shared" si="0"/>
        <v>İzmir-Görme Engelliler Türkiye Şampiyonası</v>
      </c>
      <c r="L21" s="209">
        <f>'100M SERİ'!Q$4</f>
        <v>42830</v>
      </c>
      <c r="M21" s="150" t="s">
        <v>185</v>
      </c>
    </row>
    <row r="22" spans="1:13" s="142" customFormat="1" ht="26.25" customHeight="1" x14ac:dyDescent="0.2">
      <c r="A22" s="144">
        <v>20</v>
      </c>
      <c r="B22" s="154" t="s">
        <v>186</v>
      </c>
      <c r="C22" s="145">
        <f>'100M SERİ'!C50</f>
        <v>90</v>
      </c>
      <c r="D22" s="153" t="str">
        <f>'100M SERİ'!E50</f>
        <v>B2</v>
      </c>
      <c r="E22" s="153" t="e">
        <f>'100M SERİ'!#REF!</f>
        <v>#REF!</v>
      </c>
      <c r="F22" s="146" t="e">
        <f>'100M SERİ'!#REF!</f>
        <v>#REF!</v>
      </c>
      <c r="G22" s="147">
        <f>'100M SERİ'!A50</f>
        <v>2</v>
      </c>
      <c r="H22" s="146" t="s">
        <v>187</v>
      </c>
      <c r="I22" s="152"/>
      <c r="J22" s="146" t="str">
        <f>'YARIŞMA BİLGİLERİ'!$F$21</f>
        <v>Büyük Erkek</v>
      </c>
      <c r="K22" s="149" t="str">
        <f t="shared" si="0"/>
        <v>İzmir-Görme Engelliler Türkiye Şampiyonası</v>
      </c>
      <c r="L22" s="209">
        <f>'100M SERİ'!Q$4</f>
        <v>42830</v>
      </c>
      <c r="M22" s="150" t="s">
        <v>185</v>
      </c>
    </row>
    <row r="23" spans="1:13" s="142" customFormat="1" ht="26.25" customHeight="1" x14ac:dyDescent="0.2">
      <c r="A23" s="144">
        <v>21</v>
      </c>
      <c r="B23" s="154" t="s">
        <v>186</v>
      </c>
      <c r="C23" s="145">
        <f>'100M SERİ'!C51</f>
        <v>21</v>
      </c>
      <c r="D23" s="153" t="str">
        <f>'100M SERİ'!E51</f>
        <v>B2</v>
      </c>
      <c r="E23" s="153" t="e">
        <f>'100M SERİ'!#REF!</f>
        <v>#REF!</v>
      </c>
      <c r="F23" s="146" t="e">
        <f>'100M SERİ'!#REF!</f>
        <v>#REF!</v>
      </c>
      <c r="G23" s="147">
        <f>'100M SERİ'!A51</f>
        <v>4</v>
      </c>
      <c r="H23" s="146" t="s">
        <v>187</v>
      </c>
      <c r="I23" s="152"/>
      <c r="J23" s="146" t="str">
        <f>'YARIŞMA BİLGİLERİ'!$F$21</f>
        <v>Büyük Erkek</v>
      </c>
      <c r="K23" s="149" t="str">
        <f t="shared" si="0"/>
        <v>İzmir-Görme Engelliler Türkiye Şampiyonası</v>
      </c>
      <c r="L23" s="209">
        <f>'100M SERİ'!Q$4</f>
        <v>42830</v>
      </c>
      <c r="M23" s="150" t="s">
        <v>185</v>
      </c>
    </row>
    <row r="24" spans="1:13" s="142" customFormat="1" ht="26.25" customHeight="1" x14ac:dyDescent="0.2">
      <c r="A24" s="144">
        <v>22</v>
      </c>
      <c r="B24" s="154" t="s">
        <v>186</v>
      </c>
      <c r="C24" s="145">
        <f>'100M SERİ'!C52</f>
        <v>189</v>
      </c>
      <c r="D24" s="153" t="str">
        <f>'100M SERİ'!E52</f>
        <v>B2</v>
      </c>
      <c r="E24" s="153" t="e">
        <f>'100M SERİ'!#REF!</f>
        <v>#REF!</v>
      </c>
      <c r="F24" s="146" t="e">
        <f>'100M SERİ'!#REF!</f>
        <v>#REF!</v>
      </c>
      <c r="G24" s="147">
        <f>'100M SERİ'!A52</f>
        <v>6</v>
      </c>
      <c r="H24" s="146" t="s">
        <v>187</v>
      </c>
      <c r="I24" s="152"/>
      <c r="J24" s="146" t="str">
        <f>'YARIŞMA BİLGİLERİ'!$F$21</f>
        <v>Büyük Erkek</v>
      </c>
      <c r="K24" s="149" t="str">
        <f t="shared" si="0"/>
        <v>İzmir-Görme Engelliler Türkiye Şampiyonası</v>
      </c>
      <c r="L24" s="209">
        <f>'100M SERİ'!Q$4</f>
        <v>42830</v>
      </c>
      <c r="M24" s="150" t="s">
        <v>185</v>
      </c>
    </row>
    <row r="25" spans="1:13" s="142" customFormat="1" ht="26.25" customHeight="1" x14ac:dyDescent="0.2">
      <c r="A25" s="144">
        <v>23</v>
      </c>
      <c r="B25" s="154" t="s">
        <v>186</v>
      </c>
      <c r="C25" s="145">
        <f>'100M SERİ'!C59</f>
        <v>0</v>
      </c>
      <c r="D25" s="153">
        <f>'100M SERİ'!E59</f>
        <v>0</v>
      </c>
      <c r="E25" s="153" t="e">
        <f>'100M SERİ'!#REF!</f>
        <v>#REF!</v>
      </c>
      <c r="F25" s="146" t="e">
        <f>'100M SERİ'!#REF!</f>
        <v>#REF!</v>
      </c>
      <c r="G25" s="147">
        <f>'100M SERİ'!A59</f>
        <v>0</v>
      </c>
      <c r="H25" s="146" t="s">
        <v>187</v>
      </c>
      <c r="I25" s="152"/>
      <c r="J25" s="146" t="str">
        <f>'YARIŞMA BİLGİLERİ'!$F$21</f>
        <v>Büyük Erkek</v>
      </c>
      <c r="K25" s="149" t="str">
        <f t="shared" si="0"/>
        <v>İzmir-Görme Engelliler Türkiye Şampiyonası</v>
      </c>
      <c r="L25" s="209">
        <f>'100M SERİ'!Q$4</f>
        <v>42830</v>
      </c>
      <c r="M25" s="150" t="s">
        <v>185</v>
      </c>
    </row>
    <row r="26" spans="1:13" s="142" customFormat="1" ht="26.25" customHeight="1" x14ac:dyDescent="0.2">
      <c r="A26" s="144">
        <v>24</v>
      </c>
      <c r="B26" s="154" t="s">
        <v>186</v>
      </c>
      <c r="C26" s="145" t="e">
        <f>'100M SERİ'!#REF!</f>
        <v>#REF!</v>
      </c>
      <c r="D26" s="153" t="e">
        <f>'100M SERİ'!#REF!</f>
        <v>#REF!</v>
      </c>
      <c r="E26" s="153" t="e">
        <f>'100M SERİ'!#REF!</f>
        <v>#REF!</v>
      </c>
      <c r="F26" s="146" t="e">
        <f>'100M SERİ'!#REF!</f>
        <v>#REF!</v>
      </c>
      <c r="G26" s="147" t="e">
        <f>'100M SERİ'!#REF!</f>
        <v>#REF!</v>
      </c>
      <c r="H26" s="146" t="s">
        <v>187</v>
      </c>
      <c r="I26" s="152"/>
      <c r="J26" s="146" t="str">
        <f>'YARIŞMA BİLGİLERİ'!$F$21</f>
        <v>Büyük Erkek</v>
      </c>
      <c r="K26" s="149" t="str">
        <f t="shared" si="0"/>
        <v>İzmir-Görme Engelliler Türkiye Şampiyonası</v>
      </c>
      <c r="L26" s="209">
        <f>'100M SERİ'!Q$4</f>
        <v>42830</v>
      </c>
      <c r="M26" s="150" t="s">
        <v>185</v>
      </c>
    </row>
    <row r="27" spans="1:13" s="142" customFormat="1" ht="26.25" customHeight="1" x14ac:dyDescent="0.2">
      <c r="A27" s="144">
        <v>25</v>
      </c>
      <c r="B27" s="154" t="s">
        <v>186</v>
      </c>
      <c r="C27" s="145" t="e">
        <f>'100M SERİ'!#REF!</f>
        <v>#REF!</v>
      </c>
      <c r="D27" s="153" t="e">
        <f>'100M SERİ'!#REF!</f>
        <v>#REF!</v>
      </c>
      <c r="E27" s="153" t="e">
        <f>'100M SERİ'!#REF!</f>
        <v>#REF!</v>
      </c>
      <c r="F27" s="146" t="e">
        <f>'100M SERİ'!#REF!</f>
        <v>#REF!</v>
      </c>
      <c r="G27" s="147" t="e">
        <f>'100M SERİ'!#REF!</f>
        <v>#REF!</v>
      </c>
      <c r="H27" s="146" t="s">
        <v>187</v>
      </c>
      <c r="I27" s="152"/>
      <c r="J27" s="146" t="str">
        <f>'YARIŞMA BİLGİLERİ'!$F$21</f>
        <v>Büyük Erkek</v>
      </c>
      <c r="K27" s="149" t="str">
        <f t="shared" si="0"/>
        <v>İzmir-Görme Engelliler Türkiye Şampiyonası</v>
      </c>
      <c r="L27" s="209">
        <f>'100M SERİ'!Q$4</f>
        <v>42830</v>
      </c>
      <c r="M27" s="150" t="s">
        <v>185</v>
      </c>
    </row>
    <row r="28" spans="1:13" s="142" customFormat="1" ht="26.25" customHeight="1" x14ac:dyDescent="0.2">
      <c r="A28" s="144">
        <v>26</v>
      </c>
      <c r="B28" s="154" t="s">
        <v>186</v>
      </c>
      <c r="C28" s="145" t="e">
        <f>'100M SERİ'!#REF!</f>
        <v>#REF!</v>
      </c>
      <c r="D28" s="153" t="e">
        <f>'100M SERİ'!#REF!</f>
        <v>#REF!</v>
      </c>
      <c r="E28" s="153" t="e">
        <f>'100M SERİ'!#REF!</f>
        <v>#REF!</v>
      </c>
      <c r="F28" s="146" t="e">
        <f>'100M SERİ'!#REF!</f>
        <v>#REF!</v>
      </c>
      <c r="G28" s="147" t="e">
        <f>'100M SERİ'!#REF!</f>
        <v>#REF!</v>
      </c>
      <c r="H28" s="146" t="s">
        <v>187</v>
      </c>
      <c r="I28" s="152"/>
      <c r="J28" s="146" t="str">
        <f>'YARIŞMA BİLGİLERİ'!$F$21</f>
        <v>Büyük Erkek</v>
      </c>
      <c r="K28" s="149" t="str">
        <f t="shared" si="0"/>
        <v>İzmir-Görme Engelliler Türkiye Şampiyonası</v>
      </c>
      <c r="L28" s="209">
        <f>'100M SERİ'!Q$4</f>
        <v>42830</v>
      </c>
      <c r="M28" s="150" t="s">
        <v>185</v>
      </c>
    </row>
    <row r="29" spans="1:13" s="142" customFormat="1" ht="26.25" customHeight="1" x14ac:dyDescent="0.2">
      <c r="A29" s="144">
        <v>27</v>
      </c>
      <c r="B29" s="154" t="s">
        <v>186</v>
      </c>
      <c r="C29" s="145" t="e">
        <f>'100M SERİ'!#REF!</f>
        <v>#REF!</v>
      </c>
      <c r="D29" s="153" t="e">
        <f>'100M SERİ'!#REF!</f>
        <v>#REF!</v>
      </c>
      <c r="E29" s="153" t="e">
        <f>'100M SERİ'!#REF!</f>
        <v>#REF!</v>
      </c>
      <c r="F29" s="146" t="e">
        <f>'100M SERİ'!#REF!</f>
        <v>#REF!</v>
      </c>
      <c r="G29" s="147" t="e">
        <f>'100M SERİ'!#REF!</f>
        <v>#REF!</v>
      </c>
      <c r="H29" s="146" t="s">
        <v>187</v>
      </c>
      <c r="I29" s="152"/>
      <c r="J29" s="146" t="str">
        <f>'YARIŞMA BİLGİLERİ'!$F$21</f>
        <v>Büyük Erkek</v>
      </c>
      <c r="K29" s="149" t="str">
        <f t="shared" si="0"/>
        <v>İzmir-Görme Engelliler Türkiye Şampiyonası</v>
      </c>
      <c r="L29" s="209">
        <f>'100M SERİ'!Q$4</f>
        <v>42830</v>
      </c>
      <c r="M29" s="150" t="s">
        <v>185</v>
      </c>
    </row>
    <row r="30" spans="1:13" s="142" customFormat="1" ht="26.25" customHeight="1" x14ac:dyDescent="0.2">
      <c r="A30" s="144">
        <v>28</v>
      </c>
      <c r="B30" s="154" t="s">
        <v>186</v>
      </c>
      <c r="C30" s="145" t="e">
        <f>'100M SERİ'!#REF!</f>
        <v>#REF!</v>
      </c>
      <c r="D30" s="153" t="e">
        <f>'100M SERİ'!#REF!</f>
        <v>#REF!</v>
      </c>
      <c r="E30" s="153" t="e">
        <f>'100M SERİ'!#REF!</f>
        <v>#REF!</v>
      </c>
      <c r="F30" s="146" t="e">
        <f>'100M SERİ'!#REF!</f>
        <v>#REF!</v>
      </c>
      <c r="G30" s="147" t="e">
        <f>'100M SERİ'!#REF!</f>
        <v>#REF!</v>
      </c>
      <c r="H30" s="146" t="s">
        <v>187</v>
      </c>
      <c r="I30" s="152"/>
      <c r="J30" s="146" t="str">
        <f>'YARIŞMA BİLGİLERİ'!$F$21</f>
        <v>Büyük Erkek</v>
      </c>
      <c r="K30" s="149" t="str">
        <f t="shared" si="0"/>
        <v>İzmir-Görme Engelliler Türkiye Şampiyonası</v>
      </c>
      <c r="L30" s="209">
        <f>'100M SERİ'!Q$4</f>
        <v>42830</v>
      </c>
      <c r="M30" s="150" t="s">
        <v>185</v>
      </c>
    </row>
    <row r="31" spans="1:13" s="142" customFormat="1" ht="26.25" customHeight="1" x14ac:dyDescent="0.2">
      <c r="A31" s="144">
        <v>29</v>
      </c>
      <c r="B31" s="154" t="s">
        <v>186</v>
      </c>
      <c r="C31" s="145" t="e">
        <f>'100M SERİ'!#REF!</f>
        <v>#REF!</v>
      </c>
      <c r="D31" s="153" t="e">
        <f>'100M SERİ'!#REF!</f>
        <v>#REF!</v>
      </c>
      <c r="E31" s="153" t="e">
        <f>'100M SERİ'!#REF!</f>
        <v>#REF!</v>
      </c>
      <c r="F31" s="146" t="e">
        <f>'100M SERİ'!#REF!</f>
        <v>#REF!</v>
      </c>
      <c r="G31" s="147" t="e">
        <f>'100M SERİ'!#REF!</f>
        <v>#REF!</v>
      </c>
      <c r="H31" s="146" t="s">
        <v>187</v>
      </c>
      <c r="I31" s="152"/>
      <c r="J31" s="146" t="str">
        <f>'YARIŞMA BİLGİLERİ'!$F$21</f>
        <v>Büyük Erkek</v>
      </c>
      <c r="K31" s="149" t="str">
        <f t="shared" si="0"/>
        <v>İzmir-Görme Engelliler Türkiye Şampiyonası</v>
      </c>
      <c r="L31" s="209">
        <f>'100M SERİ'!Q$4</f>
        <v>42830</v>
      </c>
      <c r="M31" s="150" t="s">
        <v>185</v>
      </c>
    </row>
    <row r="32" spans="1:13" s="142" customFormat="1" ht="26.25" customHeight="1" x14ac:dyDescent="0.2">
      <c r="A32" s="144">
        <v>30</v>
      </c>
      <c r="B32" s="154" t="s">
        <v>186</v>
      </c>
      <c r="C32" s="145" t="e">
        <f>'100M SERİ'!#REF!</f>
        <v>#REF!</v>
      </c>
      <c r="D32" s="153" t="e">
        <f>'100M SERİ'!#REF!</f>
        <v>#REF!</v>
      </c>
      <c r="E32" s="153" t="e">
        <f>'100M SERİ'!#REF!</f>
        <v>#REF!</v>
      </c>
      <c r="F32" s="146" t="e">
        <f>'100M SERİ'!#REF!</f>
        <v>#REF!</v>
      </c>
      <c r="G32" s="147" t="e">
        <f>'100M SERİ'!#REF!</f>
        <v>#REF!</v>
      </c>
      <c r="H32" s="146" t="s">
        <v>187</v>
      </c>
      <c r="I32" s="152"/>
      <c r="J32" s="146" t="str">
        <f>'YARIŞMA BİLGİLERİ'!$F$21</f>
        <v>Büyük Erkek</v>
      </c>
      <c r="K32" s="149" t="str">
        <f t="shared" si="0"/>
        <v>İzmir-Görme Engelliler Türkiye Şampiyonası</v>
      </c>
      <c r="L32" s="209">
        <f>'100M SERİ'!Q$4</f>
        <v>42830</v>
      </c>
      <c r="M32" s="150" t="s">
        <v>185</v>
      </c>
    </row>
    <row r="33" spans="1:13" s="142" customFormat="1" ht="26.25" customHeight="1" x14ac:dyDescent="0.2">
      <c r="A33" s="144">
        <v>31</v>
      </c>
      <c r="B33" s="154" t="s">
        <v>186</v>
      </c>
      <c r="C33" s="145" t="e">
        <f>'100M SERİ'!#REF!</f>
        <v>#REF!</v>
      </c>
      <c r="D33" s="153" t="e">
        <f>'100M SERİ'!#REF!</f>
        <v>#REF!</v>
      </c>
      <c r="E33" s="153" t="e">
        <f>'100M SERİ'!#REF!</f>
        <v>#REF!</v>
      </c>
      <c r="F33" s="146" t="e">
        <f>'100M SERİ'!#REF!</f>
        <v>#REF!</v>
      </c>
      <c r="G33" s="147" t="e">
        <f>'100M SERİ'!#REF!</f>
        <v>#REF!</v>
      </c>
      <c r="H33" s="146" t="s">
        <v>187</v>
      </c>
      <c r="I33" s="152"/>
      <c r="J33" s="146" t="str">
        <f>'YARIŞMA BİLGİLERİ'!$F$21</f>
        <v>Büyük Erkek</v>
      </c>
      <c r="K33" s="149" t="str">
        <f t="shared" si="0"/>
        <v>İzmir-Görme Engelliler Türkiye Şampiyonası</v>
      </c>
      <c r="L33" s="209">
        <f>'100M SERİ'!Q$4</f>
        <v>42830</v>
      </c>
      <c r="M33" s="150" t="s">
        <v>185</v>
      </c>
    </row>
    <row r="34" spans="1:13" s="142" customFormat="1" ht="26.25" customHeight="1" x14ac:dyDescent="0.2">
      <c r="A34" s="144">
        <v>32</v>
      </c>
      <c r="B34" s="154" t="s">
        <v>186</v>
      </c>
      <c r="C34" s="145" t="e">
        <f>'100M SERİ'!#REF!</f>
        <v>#REF!</v>
      </c>
      <c r="D34" s="153" t="e">
        <f>'100M SERİ'!#REF!</f>
        <v>#REF!</v>
      </c>
      <c r="E34" s="153" t="e">
        <f>'100M SERİ'!#REF!</f>
        <v>#REF!</v>
      </c>
      <c r="F34" s="146" t="e">
        <f>'100M SERİ'!#REF!</f>
        <v>#REF!</v>
      </c>
      <c r="G34" s="147" t="e">
        <f>'100M SERİ'!#REF!</f>
        <v>#REF!</v>
      </c>
      <c r="H34" s="146" t="s">
        <v>187</v>
      </c>
      <c r="I34" s="152"/>
      <c r="J34" s="146" t="str">
        <f>'YARIŞMA BİLGİLERİ'!$F$21</f>
        <v>Büyük Erkek</v>
      </c>
      <c r="K34" s="149" t="str">
        <f t="shared" si="0"/>
        <v>İzmir-Görme Engelliler Türkiye Şampiyonası</v>
      </c>
      <c r="L34" s="209">
        <f>'100M SERİ'!Q$4</f>
        <v>42830</v>
      </c>
      <c r="M34" s="150" t="s">
        <v>185</v>
      </c>
    </row>
    <row r="35" spans="1:13" s="142" customFormat="1" ht="26.25" customHeight="1" x14ac:dyDescent="0.2">
      <c r="A35" s="144">
        <v>33</v>
      </c>
      <c r="B35" s="154" t="s">
        <v>186</v>
      </c>
      <c r="C35" s="145" t="e">
        <f>'100M SERİ'!#REF!</f>
        <v>#REF!</v>
      </c>
      <c r="D35" s="153" t="e">
        <f>'100M SERİ'!#REF!</f>
        <v>#REF!</v>
      </c>
      <c r="E35" s="153" t="e">
        <f>'100M SERİ'!#REF!</f>
        <v>#REF!</v>
      </c>
      <c r="F35" s="146" t="e">
        <f>'100M SERİ'!#REF!</f>
        <v>#REF!</v>
      </c>
      <c r="G35" s="147" t="e">
        <f>'100M SERİ'!#REF!</f>
        <v>#REF!</v>
      </c>
      <c r="H35" s="146" t="s">
        <v>187</v>
      </c>
      <c r="I35" s="152"/>
      <c r="J35" s="146" t="str">
        <f>'YARIŞMA BİLGİLERİ'!$F$21</f>
        <v>Büyük Erkek</v>
      </c>
      <c r="K35" s="149" t="str">
        <f t="shared" ref="K35:K66" si="1">CONCATENATE(K$1,"-",A$1)</f>
        <v>İzmir-Görme Engelliler Türkiye Şampiyonası</v>
      </c>
      <c r="L35" s="209">
        <f>'100M SERİ'!Q$4</f>
        <v>42830</v>
      </c>
      <c r="M35" s="150" t="s">
        <v>185</v>
      </c>
    </row>
    <row r="36" spans="1:13" s="142" customFormat="1" ht="26.25" customHeight="1" x14ac:dyDescent="0.2">
      <c r="A36" s="144">
        <v>34</v>
      </c>
      <c r="B36" s="154" t="s">
        <v>186</v>
      </c>
      <c r="C36" s="145" t="e">
        <f>'100M SERİ'!#REF!</f>
        <v>#REF!</v>
      </c>
      <c r="D36" s="153" t="e">
        <f>'100M SERİ'!#REF!</f>
        <v>#REF!</v>
      </c>
      <c r="E36" s="153" t="e">
        <f>'100M SERİ'!#REF!</f>
        <v>#REF!</v>
      </c>
      <c r="F36" s="146" t="e">
        <f>'100M SERİ'!#REF!</f>
        <v>#REF!</v>
      </c>
      <c r="G36" s="147" t="e">
        <f>'100M SERİ'!#REF!</f>
        <v>#REF!</v>
      </c>
      <c r="H36" s="146" t="s">
        <v>187</v>
      </c>
      <c r="I36" s="152"/>
      <c r="J36" s="146" t="str">
        <f>'YARIŞMA BİLGİLERİ'!$F$21</f>
        <v>Büyük Erkek</v>
      </c>
      <c r="K36" s="149" t="str">
        <f t="shared" si="1"/>
        <v>İzmir-Görme Engelliler Türkiye Şampiyonası</v>
      </c>
      <c r="L36" s="209">
        <f>'100M SERİ'!Q$4</f>
        <v>42830</v>
      </c>
      <c r="M36" s="150" t="s">
        <v>185</v>
      </c>
    </row>
    <row r="37" spans="1:13" s="142" customFormat="1" ht="26.25" customHeight="1" x14ac:dyDescent="0.2">
      <c r="A37" s="144">
        <v>35</v>
      </c>
      <c r="B37" s="154" t="s">
        <v>186</v>
      </c>
      <c r="C37" s="145" t="e">
        <f>'100M SERİ'!#REF!</f>
        <v>#REF!</v>
      </c>
      <c r="D37" s="153" t="e">
        <f>'100M SERİ'!#REF!</f>
        <v>#REF!</v>
      </c>
      <c r="E37" s="153" t="e">
        <f>'100M SERİ'!#REF!</f>
        <v>#REF!</v>
      </c>
      <c r="F37" s="146" t="e">
        <f>'100M SERİ'!#REF!</f>
        <v>#REF!</v>
      </c>
      <c r="G37" s="147" t="e">
        <f>'100M SERİ'!#REF!</f>
        <v>#REF!</v>
      </c>
      <c r="H37" s="146" t="s">
        <v>187</v>
      </c>
      <c r="I37" s="152"/>
      <c r="J37" s="146" t="str">
        <f>'YARIŞMA BİLGİLERİ'!$F$21</f>
        <v>Büyük Erkek</v>
      </c>
      <c r="K37" s="149" t="str">
        <f t="shared" si="1"/>
        <v>İzmir-Görme Engelliler Türkiye Şampiyonası</v>
      </c>
      <c r="L37" s="209">
        <f>'100M SERİ'!Q$4</f>
        <v>42830</v>
      </c>
      <c r="M37" s="150" t="s">
        <v>185</v>
      </c>
    </row>
    <row r="38" spans="1:13" s="142" customFormat="1" ht="26.25" customHeight="1" x14ac:dyDescent="0.2">
      <c r="A38" s="144">
        <v>36</v>
      </c>
      <c r="B38" s="154" t="s">
        <v>186</v>
      </c>
      <c r="C38" s="145" t="e">
        <f>'100M SERİ'!#REF!</f>
        <v>#REF!</v>
      </c>
      <c r="D38" s="153" t="e">
        <f>'100M SERİ'!#REF!</f>
        <v>#REF!</v>
      </c>
      <c r="E38" s="153" t="e">
        <f>'100M SERİ'!#REF!</f>
        <v>#REF!</v>
      </c>
      <c r="F38" s="146" t="e">
        <f>'100M SERİ'!#REF!</f>
        <v>#REF!</v>
      </c>
      <c r="G38" s="147" t="e">
        <f>'100M SERİ'!#REF!</f>
        <v>#REF!</v>
      </c>
      <c r="H38" s="146" t="s">
        <v>187</v>
      </c>
      <c r="I38" s="152"/>
      <c r="J38" s="146" t="str">
        <f>'YARIŞMA BİLGİLERİ'!$F$21</f>
        <v>Büyük Erkek</v>
      </c>
      <c r="K38" s="149" t="str">
        <f t="shared" si="1"/>
        <v>İzmir-Görme Engelliler Türkiye Şampiyonası</v>
      </c>
      <c r="L38" s="209">
        <f>'100M SERİ'!Q$4</f>
        <v>42830</v>
      </c>
      <c r="M38" s="150" t="s">
        <v>185</v>
      </c>
    </row>
    <row r="39" spans="1:13" s="142" customFormat="1" ht="26.25" customHeight="1" x14ac:dyDescent="0.2">
      <c r="A39" s="144">
        <v>37</v>
      </c>
      <c r="B39" s="154" t="s">
        <v>186</v>
      </c>
      <c r="C39" s="145" t="e">
        <f>'100M SERİ'!#REF!</f>
        <v>#REF!</v>
      </c>
      <c r="D39" s="153" t="e">
        <f>'100M SERİ'!#REF!</f>
        <v>#REF!</v>
      </c>
      <c r="E39" s="153" t="e">
        <f>'100M SERİ'!#REF!</f>
        <v>#REF!</v>
      </c>
      <c r="F39" s="146" t="e">
        <f>'100M SERİ'!#REF!</f>
        <v>#REF!</v>
      </c>
      <c r="G39" s="147" t="e">
        <f>'100M SERİ'!#REF!</f>
        <v>#REF!</v>
      </c>
      <c r="H39" s="146" t="s">
        <v>187</v>
      </c>
      <c r="I39" s="152"/>
      <c r="J39" s="146" t="str">
        <f>'YARIŞMA BİLGİLERİ'!$F$21</f>
        <v>Büyük Erkek</v>
      </c>
      <c r="K39" s="149" t="str">
        <f t="shared" si="1"/>
        <v>İzmir-Görme Engelliler Türkiye Şampiyonası</v>
      </c>
      <c r="L39" s="209">
        <f>'100M SERİ'!Q$4</f>
        <v>42830</v>
      </c>
      <c r="M39" s="150" t="s">
        <v>185</v>
      </c>
    </row>
    <row r="40" spans="1:13" s="142" customFormat="1" ht="26.25" customHeight="1" x14ac:dyDescent="0.2">
      <c r="A40" s="144">
        <v>38</v>
      </c>
      <c r="B40" s="154" t="s">
        <v>186</v>
      </c>
      <c r="C40" s="145" t="e">
        <f>'100M SERİ'!#REF!</f>
        <v>#REF!</v>
      </c>
      <c r="D40" s="153" t="e">
        <f>'100M SERİ'!#REF!</f>
        <v>#REF!</v>
      </c>
      <c r="E40" s="153" t="e">
        <f>'100M SERİ'!#REF!</f>
        <v>#REF!</v>
      </c>
      <c r="F40" s="146" t="e">
        <f>'100M SERİ'!#REF!</f>
        <v>#REF!</v>
      </c>
      <c r="G40" s="147" t="e">
        <f>'100M SERİ'!#REF!</f>
        <v>#REF!</v>
      </c>
      <c r="H40" s="146" t="s">
        <v>187</v>
      </c>
      <c r="I40" s="152"/>
      <c r="J40" s="146" t="str">
        <f>'YARIŞMA BİLGİLERİ'!$F$21</f>
        <v>Büyük Erkek</v>
      </c>
      <c r="K40" s="149" t="str">
        <f t="shared" si="1"/>
        <v>İzmir-Görme Engelliler Türkiye Şampiyonası</v>
      </c>
      <c r="L40" s="209">
        <f>'100M SERİ'!Q$4</f>
        <v>42830</v>
      </c>
      <c r="M40" s="150" t="s">
        <v>185</v>
      </c>
    </row>
    <row r="41" spans="1:13" s="142" customFormat="1" ht="26.25" customHeight="1" x14ac:dyDescent="0.2">
      <c r="A41" s="144">
        <v>39</v>
      </c>
      <c r="B41" s="154" t="s">
        <v>186</v>
      </c>
      <c r="C41" s="145" t="e">
        <f>'100M SERİ'!#REF!</f>
        <v>#REF!</v>
      </c>
      <c r="D41" s="153" t="e">
        <f>'100M SERİ'!#REF!</f>
        <v>#REF!</v>
      </c>
      <c r="E41" s="153" t="e">
        <f>'100M SERİ'!#REF!</f>
        <v>#REF!</v>
      </c>
      <c r="F41" s="146" t="e">
        <f>'100M SERİ'!#REF!</f>
        <v>#REF!</v>
      </c>
      <c r="G41" s="147" t="e">
        <f>'100M SERİ'!#REF!</f>
        <v>#REF!</v>
      </c>
      <c r="H41" s="146" t="s">
        <v>187</v>
      </c>
      <c r="I41" s="152"/>
      <c r="J41" s="146" t="str">
        <f>'YARIŞMA BİLGİLERİ'!$F$21</f>
        <v>Büyük Erkek</v>
      </c>
      <c r="K41" s="149" t="str">
        <f t="shared" si="1"/>
        <v>İzmir-Görme Engelliler Türkiye Şampiyonası</v>
      </c>
      <c r="L41" s="209">
        <f>'100M SERİ'!Q$4</f>
        <v>42830</v>
      </c>
      <c r="M41" s="150" t="s">
        <v>185</v>
      </c>
    </row>
    <row r="42" spans="1:13" s="142" customFormat="1" ht="26.25" customHeight="1" x14ac:dyDescent="0.2">
      <c r="A42" s="144">
        <v>40</v>
      </c>
      <c r="B42" s="154" t="s">
        <v>186</v>
      </c>
      <c r="C42" s="145" t="e">
        <f>'100M SERİ'!#REF!</f>
        <v>#REF!</v>
      </c>
      <c r="D42" s="153" t="e">
        <f>'100M SERİ'!#REF!</f>
        <v>#REF!</v>
      </c>
      <c r="E42" s="153" t="e">
        <f>'100M SERİ'!#REF!</f>
        <v>#REF!</v>
      </c>
      <c r="F42" s="146" t="e">
        <f>'100M SERİ'!#REF!</f>
        <v>#REF!</v>
      </c>
      <c r="G42" s="147" t="e">
        <f>'100M SERİ'!#REF!</f>
        <v>#REF!</v>
      </c>
      <c r="H42" s="146" t="s">
        <v>187</v>
      </c>
      <c r="I42" s="152"/>
      <c r="J42" s="146" t="str">
        <f>'YARIŞMA BİLGİLERİ'!$F$21</f>
        <v>Büyük Erkek</v>
      </c>
      <c r="K42" s="149" t="str">
        <f t="shared" si="1"/>
        <v>İzmir-Görme Engelliler Türkiye Şampiyonası</v>
      </c>
      <c r="L42" s="209">
        <f>'100M SERİ'!Q$4</f>
        <v>42830</v>
      </c>
      <c r="M42" s="150" t="s">
        <v>185</v>
      </c>
    </row>
    <row r="43" spans="1:13" s="142" customFormat="1" ht="26.25" customHeight="1" x14ac:dyDescent="0.2">
      <c r="A43" s="144">
        <v>41</v>
      </c>
      <c r="B43" s="154" t="s">
        <v>186</v>
      </c>
      <c r="C43" s="145" t="e">
        <f>'100M SERİ'!#REF!</f>
        <v>#REF!</v>
      </c>
      <c r="D43" s="153" t="e">
        <f>'100M SERİ'!#REF!</f>
        <v>#REF!</v>
      </c>
      <c r="E43" s="153" t="e">
        <f>'100M SERİ'!#REF!</f>
        <v>#REF!</v>
      </c>
      <c r="F43" s="146" t="e">
        <f>'100M SERİ'!#REF!</f>
        <v>#REF!</v>
      </c>
      <c r="G43" s="147" t="e">
        <f>'100M SERİ'!#REF!</f>
        <v>#REF!</v>
      </c>
      <c r="H43" s="146" t="s">
        <v>187</v>
      </c>
      <c r="I43" s="152"/>
      <c r="J43" s="146" t="str">
        <f>'YARIŞMA BİLGİLERİ'!$F$21</f>
        <v>Büyük Erkek</v>
      </c>
      <c r="K43" s="149" t="str">
        <f t="shared" si="1"/>
        <v>İzmir-Görme Engelliler Türkiye Şampiyonası</v>
      </c>
      <c r="L43" s="209">
        <f>'100M SERİ'!Q$4</f>
        <v>42830</v>
      </c>
      <c r="M43" s="150" t="s">
        <v>185</v>
      </c>
    </row>
    <row r="44" spans="1:13" s="142" customFormat="1" ht="26.25" customHeight="1" x14ac:dyDescent="0.2">
      <c r="A44" s="144">
        <v>42</v>
      </c>
      <c r="B44" s="154" t="s">
        <v>186</v>
      </c>
      <c r="C44" s="145" t="e">
        <f>'100M SERİ'!#REF!</f>
        <v>#REF!</v>
      </c>
      <c r="D44" s="153" t="e">
        <f>'100M SERİ'!#REF!</f>
        <v>#REF!</v>
      </c>
      <c r="E44" s="153" t="e">
        <f>'100M SERİ'!#REF!</f>
        <v>#REF!</v>
      </c>
      <c r="F44" s="146" t="e">
        <f>'100M SERİ'!#REF!</f>
        <v>#REF!</v>
      </c>
      <c r="G44" s="147" t="e">
        <f>'100M SERİ'!#REF!</f>
        <v>#REF!</v>
      </c>
      <c r="H44" s="146" t="s">
        <v>187</v>
      </c>
      <c r="I44" s="152"/>
      <c r="J44" s="146" t="str">
        <f>'YARIŞMA BİLGİLERİ'!$F$21</f>
        <v>Büyük Erkek</v>
      </c>
      <c r="K44" s="149" t="str">
        <f t="shared" si="1"/>
        <v>İzmir-Görme Engelliler Türkiye Şampiyonası</v>
      </c>
      <c r="L44" s="209">
        <f>'100M SERİ'!Q$4</f>
        <v>42830</v>
      </c>
      <c r="M44" s="150" t="s">
        <v>185</v>
      </c>
    </row>
    <row r="45" spans="1:13" s="142" customFormat="1" ht="26.25" customHeight="1" x14ac:dyDescent="0.2">
      <c r="A45" s="144">
        <v>43</v>
      </c>
      <c r="B45" s="154" t="s">
        <v>186</v>
      </c>
      <c r="C45" s="145" t="e">
        <f>'100M SERİ'!#REF!</f>
        <v>#REF!</v>
      </c>
      <c r="D45" s="153" t="e">
        <f>'100M SERİ'!#REF!</f>
        <v>#REF!</v>
      </c>
      <c r="E45" s="153" t="e">
        <f>'100M SERİ'!#REF!</f>
        <v>#REF!</v>
      </c>
      <c r="F45" s="146" t="e">
        <f>'100M SERİ'!#REF!</f>
        <v>#REF!</v>
      </c>
      <c r="G45" s="147" t="e">
        <f>'100M SERİ'!#REF!</f>
        <v>#REF!</v>
      </c>
      <c r="H45" s="146" t="s">
        <v>187</v>
      </c>
      <c r="I45" s="152"/>
      <c r="J45" s="146" t="str">
        <f>'YARIŞMA BİLGİLERİ'!$F$21</f>
        <v>Büyük Erkek</v>
      </c>
      <c r="K45" s="149" t="str">
        <f t="shared" si="1"/>
        <v>İzmir-Görme Engelliler Türkiye Şampiyonası</v>
      </c>
      <c r="L45" s="209">
        <f>'100M SERİ'!Q$4</f>
        <v>42830</v>
      </c>
      <c r="M45" s="150" t="s">
        <v>185</v>
      </c>
    </row>
    <row r="46" spans="1:13" s="142" customFormat="1" ht="26.25" customHeight="1" x14ac:dyDescent="0.2">
      <c r="A46" s="144">
        <v>44</v>
      </c>
      <c r="B46" s="154" t="s">
        <v>186</v>
      </c>
      <c r="C46" s="145" t="e">
        <f>'100M SERİ'!#REF!</f>
        <v>#REF!</v>
      </c>
      <c r="D46" s="153" t="e">
        <f>'100M SERİ'!#REF!</f>
        <v>#REF!</v>
      </c>
      <c r="E46" s="153" t="e">
        <f>'100M SERİ'!#REF!</f>
        <v>#REF!</v>
      </c>
      <c r="F46" s="146" t="e">
        <f>'100M SERİ'!#REF!</f>
        <v>#REF!</v>
      </c>
      <c r="G46" s="147" t="e">
        <f>'100M SERİ'!#REF!</f>
        <v>#REF!</v>
      </c>
      <c r="H46" s="146" t="s">
        <v>187</v>
      </c>
      <c r="I46" s="152"/>
      <c r="J46" s="146" t="str">
        <f>'YARIŞMA BİLGİLERİ'!$F$21</f>
        <v>Büyük Erkek</v>
      </c>
      <c r="K46" s="149" t="str">
        <f t="shared" si="1"/>
        <v>İzmir-Görme Engelliler Türkiye Şampiyonası</v>
      </c>
      <c r="L46" s="209">
        <f>'100M SERİ'!Q$4</f>
        <v>42830</v>
      </c>
      <c r="M46" s="150" t="s">
        <v>185</v>
      </c>
    </row>
    <row r="47" spans="1:13" s="142" customFormat="1" ht="26.25" customHeight="1" x14ac:dyDescent="0.2">
      <c r="A47" s="144">
        <v>45</v>
      </c>
      <c r="B47" s="154" t="s">
        <v>186</v>
      </c>
      <c r="C47" s="145" t="e">
        <f>'100M SERİ'!#REF!</f>
        <v>#REF!</v>
      </c>
      <c r="D47" s="153" t="e">
        <f>'100M SERİ'!#REF!</f>
        <v>#REF!</v>
      </c>
      <c r="E47" s="153" t="e">
        <f>'100M SERİ'!#REF!</f>
        <v>#REF!</v>
      </c>
      <c r="F47" s="146" t="e">
        <f>'100M SERİ'!#REF!</f>
        <v>#REF!</v>
      </c>
      <c r="G47" s="147" t="e">
        <f>'100M SERİ'!#REF!</f>
        <v>#REF!</v>
      </c>
      <c r="H47" s="146" t="s">
        <v>187</v>
      </c>
      <c r="I47" s="152"/>
      <c r="J47" s="146" t="str">
        <f>'YARIŞMA BİLGİLERİ'!$F$21</f>
        <v>Büyük Erkek</v>
      </c>
      <c r="K47" s="149" t="str">
        <f t="shared" si="1"/>
        <v>İzmir-Görme Engelliler Türkiye Şampiyonası</v>
      </c>
      <c r="L47" s="209">
        <f>'100M SERİ'!Q$4</f>
        <v>42830</v>
      </c>
      <c r="M47" s="150" t="s">
        <v>185</v>
      </c>
    </row>
    <row r="48" spans="1:13" s="142" customFormat="1" ht="26.25" customHeight="1" x14ac:dyDescent="0.2">
      <c r="A48" s="144">
        <v>46</v>
      </c>
      <c r="B48" s="154" t="s">
        <v>186</v>
      </c>
      <c r="C48" s="145" t="e">
        <f>'100M SERİ'!#REF!</f>
        <v>#REF!</v>
      </c>
      <c r="D48" s="153" t="e">
        <f>'100M SERİ'!#REF!</f>
        <v>#REF!</v>
      </c>
      <c r="E48" s="153" t="e">
        <f>'100M SERİ'!#REF!</f>
        <v>#REF!</v>
      </c>
      <c r="F48" s="146" t="e">
        <f>'100M SERİ'!#REF!</f>
        <v>#REF!</v>
      </c>
      <c r="G48" s="147" t="e">
        <f>'100M SERİ'!#REF!</f>
        <v>#REF!</v>
      </c>
      <c r="H48" s="146" t="s">
        <v>187</v>
      </c>
      <c r="I48" s="152"/>
      <c r="J48" s="146" t="str">
        <f>'YARIŞMA BİLGİLERİ'!$F$21</f>
        <v>Büyük Erkek</v>
      </c>
      <c r="K48" s="149" t="str">
        <f t="shared" si="1"/>
        <v>İzmir-Görme Engelliler Türkiye Şampiyonası</v>
      </c>
      <c r="L48" s="209">
        <f>'100M SERİ'!Q$4</f>
        <v>42830</v>
      </c>
      <c r="M48" s="150" t="s">
        <v>185</v>
      </c>
    </row>
    <row r="49" spans="1:13" s="142" customFormat="1" ht="26.25" customHeight="1" x14ac:dyDescent="0.2">
      <c r="A49" s="144">
        <v>47</v>
      </c>
      <c r="B49" s="154" t="s">
        <v>186</v>
      </c>
      <c r="C49" s="145" t="e">
        <f>'100M SERİ'!#REF!</f>
        <v>#REF!</v>
      </c>
      <c r="D49" s="153" t="e">
        <f>'100M SERİ'!#REF!</f>
        <v>#REF!</v>
      </c>
      <c r="E49" s="153" t="e">
        <f>'100M SERİ'!#REF!</f>
        <v>#REF!</v>
      </c>
      <c r="F49" s="146" t="e">
        <f>'100M SERİ'!#REF!</f>
        <v>#REF!</v>
      </c>
      <c r="G49" s="147" t="e">
        <f>'100M SERİ'!#REF!</f>
        <v>#REF!</v>
      </c>
      <c r="H49" s="146" t="s">
        <v>187</v>
      </c>
      <c r="I49" s="152"/>
      <c r="J49" s="146" t="str">
        <f>'YARIŞMA BİLGİLERİ'!$F$21</f>
        <v>Büyük Erkek</v>
      </c>
      <c r="K49" s="149" t="str">
        <f t="shared" si="1"/>
        <v>İzmir-Görme Engelliler Türkiye Şampiyonası</v>
      </c>
      <c r="L49" s="209">
        <f>'100M SERİ'!Q$4</f>
        <v>42830</v>
      </c>
      <c r="M49" s="150" t="s">
        <v>185</v>
      </c>
    </row>
    <row r="50" spans="1:13" s="142" customFormat="1" ht="26.25" customHeight="1" x14ac:dyDescent="0.2">
      <c r="A50" s="144">
        <v>48</v>
      </c>
      <c r="B50" s="154" t="s">
        <v>186</v>
      </c>
      <c r="C50" s="145" t="e">
        <f>'100M SERİ'!#REF!</f>
        <v>#REF!</v>
      </c>
      <c r="D50" s="153" t="e">
        <f>'100M SERİ'!#REF!</f>
        <v>#REF!</v>
      </c>
      <c r="E50" s="153" t="e">
        <f>'100M SERİ'!#REF!</f>
        <v>#REF!</v>
      </c>
      <c r="F50" s="146" t="e">
        <f>'100M SERİ'!#REF!</f>
        <v>#REF!</v>
      </c>
      <c r="G50" s="147" t="e">
        <f>'100M SERİ'!#REF!</f>
        <v>#REF!</v>
      </c>
      <c r="H50" s="146" t="s">
        <v>187</v>
      </c>
      <c r="I50" s="152"/>
      <c r="J50" s="146" t="str">
        <f>'YARIŞMA BİLGİLERİ'!$F$21</f>
        <v>Büyük Erkek</v>
      </c>
      <c r="K50" s="149" t="str">
        <f t="shared" si="1"/>
        <v>İzmir-Görme Engelliler Türkiye Şampiyonası</v>
      </c>
      <c r="L50" s="209">
        <f>'100M SERİ'!Q$4</f>
        <v>42830</v>
      </c>
      <c r="M50" s="150" t="s">
        <v>185</v>
      </c>
    </row>
    <row r="51" spans="1:13" s="142" customFormat="1" ht="26.25" customHeight="1" x14ac:dyDescent="0.2">
      <c r="A51" s="144">
        <v>49</v>
      </c>
      <c r="B51" s="154" t="s">
        <v>186</v>
      </c>
      <c r="C51" s="145" t="e">
        <f>'100M SERİ'!#REF!</f>
        <v>#REF!</v>
      </c>
      <c r="D51" s="153" t="e">
        <f>'100M SERİ'!#REF!</f>
        <v>#REF!</v>
      </c>
      <c r="E51" s="153" t="e">
        <f>'100M SERİ'!#REF!</f>
        <v>#REF!</v>
      </c>
      <c r="F51" s="146" t="e">
        <f>'100M SERİ'!#REF!</f>
        <v>#REF!</v>
      </c>
      <c r="G51" s="147" t="e">
        <f>'100M SERİ'!#REF!</f>
        <v>#REF!</v>
      </c>
      <c r="H51" s="146" t="s">
        <v>187</v>
      </c>
      <c r="I51" s="152"/>
      <c r="J51" s="146" t="str">
        <f>'YARIŞMA BİLGİLERİ'!$F$21</f>
        <v>Büyük Erkek</v>
      </c>
      <c r="K51" s="149" t="str">
        <f t="shared" si="1"/>
        <v>İzmir-Görme Engelliler Türkiye Şampiyonası</v>
      </c>
      <c r="L51" s="209">
        <f>'100M SERİ'!Q$4</f>
        <v>42830</v>
      </c>
      <c r="M51" s="150" t="s">
        <v>185</v>
      </c>
    </row>
    <row r="52" spans="1:13" s="142" customFormat="1" ht="26.25" customHeight="1" x14ac:dyDescent="0.2">
      <c r="A52" s="144">
        <v>50</v>
      </c>
      <c r="B52" s="154" t="s">
        <v>186</v>
      </c>
      <c r="C52" s="145" t="e">
        <f>'100M SERİ'!#REF!</f>
        <v>#REF!</v>
      </c>
      <c r="D52" s="153" t="e">
        <f>'100M SERİ'!#REF!</f>
        <v>#REF!</v>
      </c>
      <c r="E52" s="153" t="e">
        <f>'100M SERİ'!#REF!</f>
        <v>#REF!</v>
      </c>
      <c r="F52" s="146" t="e">
        <f>'100M SERİ'!#REF!</f>
        <v>#REF!</v>
      </c>
      <c r="G52" s="147" t="e">
        <f>'100M SERİ'!#REF!</f>
        <v>#REF!</v>
      </c>
      <c r="H52" s="146" t="s">
        <v>187</v>
      </c>
      <c r="I52" s="152"/>
      <c r="J52" s="146" t="str">
        <f>'YARIŞMA BİLGİLERİ'!$F$21</f>
        <v>Büyük Erkek</v>
      </c>
      <c r="K52" s="149" t="str">
        <f t="shared" si="1"/>
        <v>İzmir-Görme Engelliler Türkiye Şampiyonası</v>
      </c>
      <c r="L52" s="209">
        <f>'100M SERİ'!Q$4</f>
        <v>42830</v>
      </c>
      <c r="M52" s="150" t="s">
        <v>185</v>
      </c>
    </row>
    <row r="53" spans="1:13" s="142" customFormat="1" ht="26.25" customHeight="1" x14ac:dyDescent="0.2">
      <c r="A53" s="144">
        <v>51</v>
      </c>
      <c r="B53" s="154" t="s">
        <v>186</v>
      </c>
      <c r="C53" s="145" t="e">
        <f>'100M SERİ'!#REF!</f>
        <v>#REF!</v>
      </c>
      <c r="D53" s="153" t="e">
        <f>'100M SERİ'!#REF!</f>
        <v>#REF!</v>
      </c>
      <c r="E53" s="153" t="e">
        <f>'100M SERİ'!#REF!</f>
        <v>#REF!</v>
      </c>
      <c r="F53" s="146" t="e">
        <f>'100M SERİ'!#REF!</f>
        <v>#REF!</v>
      </c>
      <c r="G53" s="147" t="e">
        <f>'100M SERİ'!#REF!</f>
        <v>#REF!</v>
      </c>
      <c r="H53" s="146" t="s">
        <v>187</v>
      </c>
      <c r="I53" s="152"/>
      <c r="J53" s="146" t="str">
        <f>'YARIŞMA BİLGİLERİ'!$F$21</f>
        <v>Büyük Erkek</v>
      </c>
      <c r="K53" s="149" t="str">
        <f t="shared" si="1"/>
        <v>İzmir-Görme Engelliler Türkiye Şampiyonası</v>
      </c>
      <c r="L53" s="209">
        <f>'100M SERİ'!Q$4</f>
        <v>42830</v>
      </c>
      <c r="M53" s="150" t="s">
        <v>185</v>
      </c>
    </row>
    <row r="54" spans="1:13" s="142" customFormat="1" ht="26.25" customHeight="1" x14ac:dyDescent="0.2">
      <c r="A54" s="144">
        <v>52</v>
      </c>
      <c r="B54" s="154" t="s">
        <v>186</v>
      </c>
      <c r="C54" s="145" t="e">
        <f>'100M SERİ'!#REF!</f>
        <v>#REF!</v>
      </c>
      <c r="D54" s="153" t="e">
        <f>'100M SERİ'!#REF!</f>
        <v>#REF!</v>
      </c>
      <c r="E54" s="153" t="e">
        <f>'100M SERİ'!#REF!</f>
        <v>#REF!</v>
      </c>
      <c r="F54" s="146" t="e">
        <f>'100M SERİ'!#REF!</f>
        <v>#REF!</v>
      </c>
      <c r="G54" s="147" t="e">
        <f>'100M SERİ'!#REF!</f>
        <v>#REF!</v>
      </c>
      <c r="H54" s="146" t="s">
        <v>187</v>
      </c>
      <c r="I54" s="152"/>
      <c r="J54" s="146" t="str">
        <f>'YARIŞMA BİLGİLERİ'!$F$21</f>
        <v>Büyük Erkek</v>
      </c>
      <c r="K54" s="149" t="str">
        <f t="shared" si="1"/>
        <v>İzmir-Görme Engelliler Türkiye Şampiyonası</v>
      </c>
      <c r="L54" s="209">
        <f>'100M SERİ'!Q$4</f>
        <v>42830</v>
      </c>
      <c r="M54" s="150" t="s">
        <v>185</v>
      </c>
    </row>
    <row r="55" spans="1:13" s="142" customFormat="1" ht="26.25" customHeight="1" x14ac:dyDescent="0.2">
      <c r="A55" s="144">
        <v>53</v>
      </c>
      <c r="B55" s="154" t="s">
        <v>186</v>
      </c>
      <c r="C55" s="145" t="e">
        <f>'100M SERİ'!#REF!</f>
        <v>#REF!</v>
      </c>
      <c r="D55" s="153" t="e">
        <f>'100M SERİ'!#REF!</f>
        <v>#REF!</v>
      </c>
      <c r="E55" s="153" t="e">
        <f>'100M SERİ'!#REF!</f>
        <v>#REF!</v>
      </c>
      <c r="F55" s="146" t="e">
        <f>'100M SERİ'!#REF!</f>
        <v>#REF!</v>
      </c>
      <c r="G55" s="147" t="e">
        <f>'100M SERİ'!#REF!</f>
        <v>#REF!</v>
      </c>
      <c r="H55" s="146" t="s">
        <v>187</v>
      </c>
      <c r="I55" s="152"/>
      <c r="J55" s="146" t="str">
        <f>'YARIŞMA BİLGİLERİ'!$F$21</f>
        <v>Büyük Erkek</v>
      </c>
      <c r="K55" s="149" t="str">
        <f t="shared" si="1"/>
        <v>İzmir-Görme Engelliler Türkiye Şampiyonası</v>
      </c>
      <c r="L55" s="209">
        <f>'100M SERİ'!Q$4</f>
        <v>42830</v>
      </c>
      <c r="M55" s="150" t="s">
        <v>185</v>
      </c>
    </row>
    <row r="56" spans="1:13" s="142" customFormat="1" ht="26.25" customHeight="1" x14ac:dyDescent="0.2">
      <c r="A56" s="144">
        <v>54</v>
      </c>
      <c r="B56" s="154" t="s">
        <v>186</v>
      </c>
      <c r="C56" s="145" t="e">
        <f>'100M SERİ'!#REF!</f>
        <v>#REF!</v>
      </c>
      <c r="D56" s="153" t="e">
        <f>'100M SERİ'!#REF!</f>
        <v>#REF!</v>
      </c>
      <c r="E56" s="153" t="e">
        <f>'100M SERİ'!#REF!</f>
        <v>#REF!</v>
      </c>
      <c r="F56" s="146" t="e">
        <f>'100M SERİ'!#REF!</f>
        <v>#REF!</v>
      </c>
      <c r="G56" s="147" t="e">
        <f>'100M SERİ'!#REF!</f>
        <v>#REF!</v>
      </c>
      <c r="H56" s="146" t="s">
        <v>187</v>
      </c>
      <c r="I56" s="152"/>
      <c r="J56" s="146" t="str">
        <f>'YARIŞMA BİLGİLERİ'!$F$21</f>
        <v>Büyük Erkek</v>
      </c>
      <c r="K56" s="149" t="str">
        <f t="shared" si="1"/>
        <v>İzmir-Görme Engelliler Türkiye Şampiyonası</v>
      </c>
      <c r="L56" s="209">
        <f>'100M SERİ'!Q$4</f>
        <v>42830</v>
      </c>
      <c r="M56" s="150" t="s">
        <v>185</v>
      </c>
    </row>
    <row r="57" spans="1:13" s="142" customFormat="1" ht="26.25" customHeight="1" x14ac:dyDescent="0.2">
      <c r="A57" s="144">
        <v>55</v>
      </c>
      <c r="B57" s="154" t="s">
        <v>186</v>
      </c>
      <c r="C57" s="145" t="e">
        <f>'100M SERİ'!#REF!</f>
        <v>#REF!</v>
      </c>
      <c r="D57" s="153" t="e">
        <f>'100M SERİ'!#REF!</f>
        <v>#REF!</v>
      </c>
      <c r="E57" s="153" t="e">
        <f>'100M SERİ'!#REF!</f>
        <v>#REF!</v>
      </c>
      <c r="F57" s="146" t="e">
        <f>'100M SERİ'!#REF!</f>
        <v>#REF!</v>
      </c>
      <c r="G57" s="147" t="e">
        <f>'100M SERİ'!#REF!</f>
        <v>#REF!</v>
      </c>
      <c r="H57" s="146" t="s">
        <v>187</v>
      </c>
      <c r="I57" s="152"/>
      <c r="J57" s="146" t="str">
        <f>'YARIŞMA BİLGİLERİ'!$F$21</f>
        <v>Büyük Erkek</v>
      </c>
      <c r="K57" s="149" t="str">
        <f t="shared" si="1"/>
        <v>İzmir-Görme Engelliler Türkiye Şampiyonası</v>
      </c>
      <c r="L57" s="209">
        <f>'100M SERİ'!Q$4</f>
        <v>42830</v>
      </c>
      <c r="M57" s="150" t="s">
        <v>185</v>
      </c>
    </row>
    <row r="58" spans="1:13" s="142" customFormat="1" ht="26.25" customHeight="1" x14ac:dyDescent="0.2">
      <c r="A58" s="144">
        <v>56</v>
      </c>
      <c r="B58" s="154" t="s">
        <v>186</v>
      </c>
      <c r="C58" s="145" t="e">
        <f>'100M SERİ'!#REF!</f>
        <v>#REF!</v>
      </c>
      <c r="D58" s="153" t="e">
        <f>'100M SERİ'!#REF!</f>
        <v>#REF!</v>
      </c>
      <c r="E58" s="153" t="e">
        <f>'100M SERİ'!#REF!</f>
        <v>#REF!</v>
      </c>
      <c r="F58" s="146" t="e">
        <f>'100M SERİ'!#REF!</f>
        <v>#REF!</v>
      </c>
      <c r="G58" s="147" t="e">
        <f>'100M SERİ'!#REF!</f>
        <v>#REF!</v>
      </c>
      <c r="H58" s="146" t="s">
        <v>187</v>
      </c>
      <c r="I58" s="152"/>
      <c r="J58" s="146" t="str">
        <f>'YARIŞMA BİLGİLERİ'!$F$21</f>
        <v>Büyük Erkek</v>
      </c>
      <c r="K58" s="149" t="str">
        <f t="shared" si="1"/>
        <v>İzmir-Görme Engelliler Türkiye Şampiyonası</v>
      </c>
      <c r="L58" s="209">
        <f>'100M SERİ'!Q$4</f>
        <v>42830</v>
      </c>
      <c r="M58" s="150" t="s">
        <v>185</v>
      </c>
    </row>
    <row r="59" spans="1:13" s="142" customFormat="1" ht="26.25" customHeight="1" x14ac:dyDescent="0.2">
      <c r="A59" s="144">
        <v>57</v>
      </c>
      <c r="B59" s="154" t="s">
        <v>186</v>
      </c>
      <c r="C59" s="145" t="e">
        <f>'100M SERİ'!#REF!</f>
        <v>#REF!</v>
      </c>
      <c r="D59" s="153" t="e">
        <f>'100M SERİ'!#REF!</f>
        <v>#REF!</v>
      </c>
      <c r="E59" s="153" t="e">
        <f>'100M SERİ'!#REF!</f>
        <v>#REF!</v>
      </c>
      <c r="F59" s="146" t="e">
        <f>'100M SERİ'!#REF!</f>
        <v>#REF!</v>
      </c>
      <c r="G59" s="147" t="e">
        <f>'100M SERİ'!#REF!</f>
        <v>#REF!</v>
      </c>
      <c r="H59" s="146" t="s">
        <v>187</v>
      </c>
      <c r="I59" s="152"/>
      <c r="J59" s="146" t="str">
        <f>'YARIŞMA BİLGİLERİ'!$F$21</f>
        <v>Büyük Erkek</v>
      </c>
      <c r="K59" s="149" t="str">
        <f t="shared" si="1"/>
        <v>İzmir-Görme Engelliler Türkiye Şampiyonası</v>
      </c>
      <c r="L59" s="209">
        <f>'100M SERİ'!Q$4</f>
        <v>42830</v>
      </c>
      <c r="M59" s="150" t="s">
        <v>185</v>
      </c>
    </row>
    <row r="60" spans="1:13" s="142" customFormat="1" ht="26.25" customHeight="1" x14ac:dyDescent="0.2">
      <c r="A60" s="144">
        <v>58</v>
      </c>
      <c r="B60" s="154" t="s">
        <v>186</v>
      </c>
      <c r="C60" s="145" t="e">
        <f>'100M SERİ'!#REF!</f>
        <v>#REF!</v>
      </c>
      <c r="D60" s="153" t="e">
        <f>'100M SERİ'!#REF!</f>
        <v>#REF!</v>
      </c>
      <c r="E60" s="153" t="e">
        <f>'100M SERİ'!#REF!</f>
        <v>#REF!</v>
      </c>
      <c r="F60" s="146" t="e">
        <f>'100M SERİ'!#REF!</f>
        <v>#REF!</v>
      </c>
      <c r="G60" s="147" t="e">
        <f>'100M SERİ'!#REF!</f>
        <v>#REF!</v>
      </c>
      <c r="H60" s="146" t="s">
        <v>187</v>
      </c>
      <c r="I60" s="152"/>
      <c r="J60" s="146" t="str">
        <f>'YARIŞMA BİLGİLERİ'!$F$21</f>
        <v>Büyük Erkek</v>
      </c>
      <c r="K60" s="149" t="str">
        <f t="shared" si="1"/>
        <v>İzmir-Görme Engelliler Türkiye Şampiyonası</v>
      </c>
      <c r="L60" s="209">
        <f>'100M SERİ'!Q$4</f>
        <v>42830</v>
      </c>
      <c r="M60" s="150" t="s">
        <v>185</v>
      </c>
    </row>
    <row r="61" spans="1:13" s="142" customFormat="1" ht="26.25" customHeight="1" x14ac:dyDescent="0.2">
      <c r="A61" s="144">
        <v>59</v>
      </c>
      <c r="B61" s="154" t="s">
        <v>188</v>
      </c>
      <c r="C61" s="145" t="e">
        <f>#REF!</f>
        <v>#REF!</v>
      </c>
      <c r="D61" s="149" t="e">
        <f>#REF!</f>
        <v>#REF!</v>
      </c>
      <c r="E61" s="149" t="e">
        <f>#REF!</f>
        <v>#REF!</v>
      </c>
      <c r="F61" s="151" t="e">
        <f>#REF!</f>
        <v>#REF!</v>
      </c>
      <c r="G61" s="147" t="e">
        <f>#REF!</f>
        <v>#REF!</v>
      </c>
      <c r="H61" s="146" t="s">
        <v>187</v>
      </c>
      <c r="I61" s="152"/>
      <c r="J61" s="146" t="str">
        <f>'YARIŞMA BİLGİLERİ'!$F$21</f>
        <v>Büyük Erkek</v>
      </c>
      <c r="K61" s="149" t="str">
        <f t="shared" si="1"/>
        <v>İzmir-Görme Engelliler Türkiye Şampiyonası</v>
      </c>
      <c r="L61" s="209" t="e">
        <f>#REF!</f>
        <v>#REF!</v>
      </c>
      <c r="M61" s="150" t="s">
        <v>185</v>
      </c>
    </row>
    <row r="62" spans="1:13" s="142" customFormat="1" ht="26.25" customHeight="1" x14ac:dyDescent="0.2">
      <c r="A62" s="144">
        <v>60</v>
      </c>
      <c r="B62" s="154" t="s">
        <v>188</v>
      </c>
      <c r="C62" s="145" t="e">
        <f>#REF!</f>
        <v>#REF!</v>
      </c>
      <c r="D62" s="149" t="e">
        <f>#REF!</f>
        <v>#REF!</v>
      </c>
      <c r="E62" s="149" t="e">
        <f>#REF!</f>
        <v>#REF!</v>
      </c>
      <c r="F62" s="151" t="e">
        <f>#REF!</f>
        <v>#REF!</v>
      </c>
      <c r="G62" s="147" t="e">
        <f>#REF!</f>
        <v>#REF!</v>
      </c>
      <c r="H62" s="146" t="s">
        <v>187</v>
      </c>
      <c r="I62" s="152"/>
      <c r="J62" s="146" t="str">
        <f>'YARIŞMA BİLGİLERİ'!$F$21</f>
        <v>Büyük Erkek</v>
      </c>
      <c r="K62" s="149" t="str">
        <f t="shared" si="1"/>
        <v>İzmir-Görme Engelliler Türkiye Şampiyonası</v>
      </c>
      <c r="L62" s="209" t="e">
        <f>#REF!</f>
        <v>#REF!</v>
      </c>
      <c r="M62" s="150" t="s">
        <v>185</v>
      </c>
    </row>
    <row r="63" spans="1:13" s="142" customFormat="1" ht="26.25" customHeight="1" x14ac:dyDescent="0.2">
      <c r="A63" s="144">
        <v>61</v>
      </c>
      <c r="B63" s="154" t="s">
        <v>188</v>
      </c>
      <c r="C63" s="145" t="e">
        <f>#REF!</f>
        <v>#REF!</v>
      </c>
      <c r="D63" s="149" t="e">
        <f>#REF!</f>
        <v>#REF!</v>
      </c>
      <c r="E63" s="149" t="e">
        <f>#REF!</f>
        <v>#REF!</v>
      </c>
      <c r="F63" s="151" t="e">
        <f>#REF!</f>
        <v>#REF!</v>
      </c>
      <c r="G63" s="147" t="e">
        <f>#REF!</f>
        <v>#REF!</v>
      </c>
      <c r="H63" s="146" t="s">
        <v>187</v>
      </c>
      <c r="I63" s="152"/>
      <c r="J63" s="146" t="str">
        <f>'YARIŞMA BİLGİLERİ'!$F$21</f>
        <v>Büyük Erkek</v>
      </c>
      <c r="K63" s="149" t="str">
        <f t="shared" si="1"/>
        <v>İzmir-Görme Engelliler Türkiye Şampiyonası</v>
      </c>
      <c r="L63" s="209" t="e">
        <f>#REF!</f>
        <v>#REF!</v>
      </c>
      <c r="M63" s="150" t="s">
        <v>185</v>
      </c>
    </row>
    <row r="64" spans="1:13" s="142" customFormat="1" ht="26.25" customHeight="1" x14ac:dyDescent="0.2">
      <c r="A64" s="144">
        <v>62</v>
      </c>
      <c r="B64" s="154" t="s">
        <v>188</v>
      </c>
      <c r="C64" s="145" t="e">
        <f>#REF!</f>
        <v>#REF!</v>
      </c>
      <c r="D64" s="149" t="e">
        <f>#REF!</f>
        <v>#REF!</v>
      </c>
      <c r="E64" s="149" t="e">
        <f>#REF!</f>
        <v>#REF!</v>
      </c>
      <c r="F64" s="151" t="e">
        <f>#REF!</f>
        <v>#REF!</v>
      </c>
      <c r="G64" s="147" t="e">
        <f>#REF!</f>
        <v>#REF!</v>
      </c>
      <c r="H64" s="146" t="s">
        <v>187</v>
      </c>
      <c r="I64" s="152"/>
      <c r="J64" s="146" t="str">
        <f>'YARIŞMA BİLGİLERİ'!$F$21</f>
        <v>Büyük Erkek</v>
      </c>
      <c r="K64" s="149" t="str">
        <f t="shared" si="1"/>
        <v>İzmir-Görme Engelliler Türkiye Şampiyonası</v>
      </c>
      <c r="L64" s="209" t="e">
        <f>#REF!</f>
        <v>#REF!</v>
      </c>
      <c r="M64" s="150" t="s">
        <v>185</v>
      </c>
    </row>
    <row r="65" spans="1:13" s="142" customFormat="1" ht="26.25" customHeight="1" x14ac:dyDescent="0.2">
      <c r="A65" s="144">
        <v>63</v>
      </c>
      <c r="B65" s="154" t="s">
        <v>188</v>
      </c>
      <c r="C65" s="145" t="e">
        <f>#REF!</f>
        <v>#REF!</v>
      </c>
      <c r="D65" s="149" t="e">
        <f>#REF!</f>
        <v>#REF!</v>
      </c>
      <c r="E65" s="149" t="e">
        <f>#REF!</f>
        <v>#REF!</v>
      </c>
      <c r="F65" s="151" t="e">
        <f>#REF!</f>
        <v>#REF!</v>
      </c>
      <c r="G65" s="147" t="e">
        <f>#REF!</f>
        <v>#REF!</v>
      </c>
      <c r="H65" s="146" t="s">
        <v>187</v>
      </c>
      <c r="I65" s="152"/>
      <c r="J65" s="146" t="str">
        <f>'YARIŞMA BİLGİLERİ'!$F$21</f>
        <v>Büyük Erkek</v>
      </c>
      <c r="K65" s="149" t="str">
        <f t="shared" si="1"/>
        <v>İzmir-Görme Engelliler Türkiye Şampiyonası</v>
      </c>
      <c r="L65" s="209" t="e">
        <f>#REF!</f>
        <v>#REF!</v>
      </c>
      <c r="M65" s="150" t="s">
        <v>185</v>
      </c>
    </row>
    <row r="66" spans="1:13" s="142" customFormat="1" ht="26.25" customHeight="1" x14ac:dyDescent="0.2">
      <c r="A66" s="144">
        <v>64</v>
      </c>
      <c r="B66" s="154" t="s">
        <v>188</v>
      </c>
      <c r="C66" s="145" t="e">
        <f>#REF!</f>
        <v>#REF!</v>
      </c>
      <c r="D66" s="149" t="e">
        <f>#REF!</f>
        <v>#REF!</v>
      </c>
      <c r="E66" s="149" t="e">
        <f>#REF!</f>
        <v>#REF!</v>
      </c>
      <c r="F66" s="151" t="e">
        <f>#REF!</f>
        <v>#REF!</v>
      </c>
      <c r="G66" s="147" t="e">
        <f>#REF!</f>
        <v>#REF!</v>
      </c>
      <c r="H66" s="146" t="s">
        <v>187</v>
      </c>
      <c r="I66" s="152"/>
      <c r="J66" s="146" t="str">
        <f>'YARIŞMA BİLGİLERİ'!$F$21</f>
        <v>Büyük Erkek</v>
      </c>
      <c r="K66" s="149" t="str">
        <f t="shared" si="1"/>
        <v>İzmir-Görme Engelliler Türkiye Şampiyonası</v>
      </c>
      <c r="L66" s="209" t="e">
        <f>#REF!</f>
        <v>#REF!</v>
      </c>
      <c r="M66" s="150" t="s">
        <v>185</v>
      </c>
    </row>
    <row r="67" spans="1:13" s="142" customFormat="1" ht="26.25" customHeight="1" x14ac:dyDescent="0.2">
      <c r="A67" s="144">
        <v>65</v>
      </c>
      <c r="B67" s="154" t="s">
        <v>188</v>
      </c>
      <c r="C67" s="145" t="e">
        <f>#REF!</f>
        <v>#REF!</v>
      </c>
      <c r="D67" s="149" t="e">
        <f>#REF!</f>
        <v>#REF!</v>
      </c>
      <c r="E67" s="149" t="e">
        <f>#REF!</f>
        <v>#REF!</v>
      </c>
      <c r="F67" s="151" t="e">
        <f>#REF!</f>
        <v>#REF!</v>
      </c>
      <c r="G67" s="147" t="e">
        <f>#REF!</f>
        <v>#REF!</v>
      </c>
      <c r="H67" s="146" t="s">
        <v>187</v>
      </c>
      <c r="I67" s="152"/>
      <c r="J67" s="146" t="str">
        <f>'YARIŞMA BİLGİLERİ'!$F$21</f>
        <v>Büyük Erkek</v>
      </c>
      <c r="K67" s="149" t="str">
        <f t="shared" ref="K67:K98" si="2">CONCATENATE(K$1,"-",A$1)</f>
        <v>İzmir-Görme Engelliler Türkiye Şampiyonası</v>
      </c>
      <c r="L67" s="209" t="e">
        <f>#REF!</f>
        <v>#REF!</v>
      </c>
      <c r="M67" s="150" t="s">
        <v>185</v>
      </c>
    </row>
    <row r="68" spans="1:13" s="142" customFormat="1" ht="26.25" customHeight="1" x14ac:dyDescent="0.2">
      <c r="A68" s="144">
        <v>66</v>
      </c>
      <c r="B68" s="154" t="s">
        <v>188</v>
      </c>
      <c r="C68" s="145" t="e">
        <f>#REF!</f>
        <v>#REF!</v>
      </c>
      <c r="D68" s="149" t="e">
        <f>#REF!</f>
        <v>#REF!</v>
      </c>
      <c r="E68" s="149" t="e">
        <f>#REF!</f>
        <v>#REF!</v>
      </c>
      <c r="F68" s="151" t="e">
        <f>#REF!</f>
        <v>#REF!</v>
      </c>
      <c r="G68" s="147" t="e">
        <f>#REF!</f>
        <v>#REF!</v>
      </c>
      <c r="H68" s="146" t="s">
        <v>187</v>
      </c>
      <c r="I68" s="152"/>
      <c r="J68" s="146" t="str">
        <f>'YARIŞMA BİLGİLERİ'!$F$21</f>
        <v>Büyük Erkek</v>
      </c>
      <c r="K68" s="149" t="str">
        <f t="shared" si="2"/>
        <v>İzmir-Görme Engelliler Türkiye Şampiyonası</v>
      </c>
      <c r="L68" s="209" t="e">
        <f>#REF!</f>
        <v>#REF!</v>
      </c>
      <c r="M68" s="150" t="s">
        <v>185</v>
      </c>
    </row>
    <row r="69" spans="1:13" s="142" customFormat="1" ht="26.25" customHeight="1" x14ac:dyDescent="0.2">
      <c r="A69" s="144">
        <v>67</v>
      </c>
      <c r="B69" s="154" t="s">
        <v>188</v>
      </c>
      <c r="C69" s="145" t="e">
        <f>#REF!</f>
        <v>#REF!</v>
      </c>
      <c r="D69" s="149" t="e">
        <f>#REF!</f>
        <v>#REF!</v>
      </c>
      <c r="E69" s="149" t="e">
        <f>#REF!</f>
        <v>#REF!</v>
      </c>
      <c r="F69" s="151" t="e">
        <f>#REF!</f>
        <v>#REF!</v>
      </c>
      <c r="G69" s="147" t="e">
        <f>#REF!</f>
        <v>#REF!</v>
      </c>
      <c r="H69" s="146" t="s">
        <v>187</v>
      </c>
      <c r="I69" s="152"/>
      <c r="J69" s="146" t="str">
        <f>'YARIŞMA BİLGİLERİ'!$F$21</f>
        <v>Büyük Erkek</v>
      </c>
      <c r="K69" s="149" t="str">
        <f t="shared" si="2"/>
        <v>İzmir-Görme Engelliler Türkiye Şampiyonası</v>
      </c>
      <c r="L69" s="209" t="e">
        <f>#REF!</f>
        <v>#REF!</v>
      </c>
      <c r="M69" s="150" t="s">
        <v>185</v>
      </c>
    </row>
    <row r="70" spans="1:13" s="142" customFormat="1" ht="26.25" customHeight="1" x14ac:dyDescent="0.2">
      <c r="A70" s="144">
        <v>68</v>
      </c>
      <c r="B70" s="154" t="s">
        <v>188</v>
      </c>
      <c r="C70" s="145" t="e">
        <f>#REF!</f>
        <v>#REF!</v>
      </c>
      <c r="D70" s="149" t="e">
        <f>#REF!</f>
        <v>#REF!</v>
      </c>
      <c r="E70" s="149" t="e">
        <f>#REF!</f>
        <v>#REF!</v>
      </c>
      <c r="F70" s="151" t="e">
        <f>#REF!</f>
        <v>#REF!</v>
      </c>
      <c r="G70" s="147" t="e">
        <f>#REF!</f>
        <v>#REF!</v>
      </c>
      <c r="H70" s="146" t="s">
        <v>187</v>
      </c>
      <c r="I70" s="152"/>
      <c r="J70" s="146" t="str">
        <f>'YARIŞMA BİLGİLERİ'!$F$21</f>
        <v>Büyük Erkek</v>
      </c>
      <c r="K70" s="149" t="str">
        <f t="shared" si="2"/>
        <v>İzmir-Görme Engelliler Türkiye Şampiyonası</v>
      </c>
      <c r="L70" s="209" t="e">
        <f>#REF!</f>
        <v>#REF!</v>
      </c>
      <c r="M70" s="150" t="s">
        <v>185</v>
      </c>
    </row>
    <row r="71" spans="1:13" s="142" customFormat="1" ht="26.25" customHeight="1" x14ac:dyDescent="0.2">
      <c r="A71" s="144">
        <v>69</v>
      </c>
      <c r="B71" s="154" t="s">
        <v>188</v>
      </c>
      <c r="C71" s="145" t="e">
        <f>#REF!</f>
        <v>#REF!</v>
      </c>
      <c r="D71" s="149" t="e">
        <f>#REF!</f>
        <v>#REF!</v>
      </c>
      <c r="E71" s="149" t="e">
        <f>#REF!</f>
        <v>#REF!</v>
      </c>
      <c r="F71" s="151" t="e">
        <f>#REF!</f>
        <v>#REF!</v>
      </c>
      <c r="G71" s="147" t="e">
        <f>#REF!</f>
        <v>#REF!</v>
      </c>
      <c r="H71" s="146" t="s">
        <v>187</v>
      </c>
      <c r="I71" s="152"/>
      <c r="J71" s="146" t="str">
        <f>'YARIŞMA BİLGİLERİ'!$F$21</f>
        <v>Büyük Erkek</v>
      </c>
      <c r="K71" s="149" t="str">
        <f t="shared" si="2"/>
        <v>İzmir-Görme Engelliler Türkiye Şampiyonası</v>
      </c>
      <c r="L71" s="209" t="e">
        <f>#REF!</f>
        <v>#REF!</v>
      </c>
      <c r="M71" s="150" t="s">
        <v>185</v>
      </c>
    </row>
    <row r="72" spans="1:13" s="142" customFormat="1" ht="26.25" customHeight="1" x14ac:dyDescent="0.2">
      <c r="A72" s="144">
        <v>70</v>
      </c>
      <c r="B72" s="154" t="s">
        <v>188</v>
      </c>
      <c r="C72" s="145" t="e">
        <f>#REF!</f>
        <v>#REF!</v>
      </c>
      <c r="D72" s="149" t="e">
        <f>#REF!</f>
        <v>#REF!</v>
      </c>
      <c r="E72" s="149" t="e">
        <f>#REF!</f>
        <v>#REF!</v>
      </c>
      <c r="F72" s="151" t="e">
        <f>#REF!</f>
        <v>#REF!</v>
      </c>
      <c r="G72" s="147" t="e">
        <f>#REF!</f>
        <v>#REF!</v>
      </c>
      <c r="H72" s="146" t="s">
        <v>187</v>
      </c>
      <c r="I72" s="152"/>
      <c r="J72" s="146" t="str">
        <f>'YARIŞMA BİLGİLERİ'!$F$21</f>
        <v>Büyük Erkek</v>
      </c>
      <c r="K72" s="149" t="str">
        <f t="shared" si="2"/>
        <v>İzmir-Görme Engelliler Türkiye Şampiyonası</v>
      </c>
      <c r="L72" s="209" t="e">
        <f>#REF!</f>
        <v>#REF!</v>
      </c>
      <c r="M72" s="150" t="s">
        <v>185</v>
      </c>
    </row>
    <row r="73" spans="1:13" s="142" customFormat="1" ht="26.25" customHeight="1" x14ac:dyDescent="0.2">
      <c r="A73" s="144">
        <v>71</v>
      </c>
      <c r="B73" s="154" t="s">
        <v>188</v>
      </c>
      <c r="C73" s="145" t="e">
        <f>#REF!</f>
        <v>#REF!</v>
      </c>
      <c r="D73" s="149" t="e">
        <f>#REF!</f>
        <v>#REF!</v>
      </c>
      <c r="E73" s="149" t="e">
        <f>#REF!</f>
        <v>#REF!</v>
      </c>
      <c r="F73" s="151" t="e">
        <f>#REF!</f>
        <v>#REF!</v>
      </c>
      <c r="G73" s="147" t="e">
        <f>#REF!</f>
        <v>#REF!</v>
      </c>
      <c r="H73" s="146" t="s">
        <v>187</v>
      </c>
      <c r="I73" s="152"/>
      <c r="J73" s="146" t="str">
        <f>'YARIŞMA BİLGİLERİ'!$F$21</f>
        <v>Büyük Erkek</v>
      </c>
      <c r="K73" s="149" t="str">
        <f t="shared" si="2"/>
        <v>İzmir-Görme Engelliler Türkiye Şampiyonası</v>
      </c>
      <c r="L73" s="209" t="e">
        <f>#REF!</f>
        <v>#REF!</v>
      </c>
      <c r="M73" s="150" t="s">
        <v>185</v>
      </c>
    </row>
    <row r="74" spans="1:13" s="142" customFormat="1" ht="26.25" customHeight="1" x14ac:dyDescent="0.2">
      <c r="A74" s="144">
        <v>72</v>
      </c>
      <c r="B74" s="154" t="s">
        <v>188</v>
      </c>
      <c r="C74" s="145" t="e">
        <f>#REF!</f>
        <v>#REF!</v>
      </c>
      <c r="D74" s="149" t="e">
        <f>#REF!</f>
        <v>#REF!</v>
      </c>
      <c r="E74" s="149" t="e">
        <f>#REF!</f>
        <v>#REF!</v>
      </c>
      <c r="F74" s="151" t="e">
        <f>#REF!</f>
        <v>#REF!</v>
      </c>
      <c r="G74" s="147" t="e">
        <f>#REF!</f>
        <v>#REF!</v>
      </c>
      <c r="H74" s="146" t="s">
        <v>187</v>
      </c>
      <c r="I74" s="152"/>
      <c r="J74" s="146" t="str">
        <f>'YARIŞMA BİLGİLERİ'!$F$21</f>
        <v>Büyük Erkek</v>
      </c>
      <c r="K74" s="149" t="str">
        <f t="shared" si="2"/>
        <v>İzmir-Görme Engelliler Türkiye Şampiyonası</v>
      </c>
      <c r="L74" s="209" t="e">
        <f>#REF!</f>
        <v>#REF!</v>
      </c>
      <c r="M74" s="150" t="s">
        <v>185</v>
      </c>
    </row>
    <row r="75" spans="1:13" s="142" customFormat="1" ht="26.25" customHeight="1" x14ac:dyDescent="0.2">
      <c r="A75" s="144">
        <v>73</v>
      </c>
      <c r="B75" s="154" t="s">
        <v>188</v>
      </c>
      <c r="C75" s="145" t="e">
        <f>#REF!</f>
        <v>#REF!</v>
      </c>
      <c r="D75" s="149" t="e">
        <f>#REF!</f>
        <v>#REF!</v>
      </c>
      <c r="E75" s="149" t="e">
        <f>#REF!</f>
        <v>#REF!</v>
      </c>
      <c r="F75" s="151" t="e">
        <f>#REF!</f>
        <v>#REF!</v>
      </c>
      <c r="G75" s="147" t="e">
        <f>#REF!</f>
        <v>#REF!</v>
      </c>
      <c r="H75" s="146" t="s">
        <v>187</v>
      </c>
      <c r="I75" s="152"/>
      <c r="J75" s="146" t="str">
        <f>'YARIŞMA BİLGİLERİ'!$F$21</f>
        <v>Büyük Erkek</v>
      </c>
      <c r="K75" s="149" t="str">
        <f t="shared" si="2"/>
        <v>İzmir-Görme Engelliler Türkiye Şampiyonası</v>
      </c>
      <c r="L75" s="209" t="e">
        <f>#REF!</f>
        <v>#REF!</v>
      </c>
      <c r="M75" s="150" t="s">
        <v>185</v>
      </c>
    </row>
    <row r="76" spans="1:13" s="142" customFormat="1" ht="26.25" customHeight="1" x14ac:dyDescent="0.2">
      <c r="A76" s="144">
        <v>74</v>
      </c>
      <c r="B76" s="154" t="s">
        <v>188</v>
      </c>
      <c r="C76" s="145" t="e">
        <f>#REF!</f>
        <v>#REF!</v>
      </c>
      <c r="D76" s="149" t="e">
        <f>#REF!</f>
        <v>#REF!</v>
      </c>
      <c r="E76" s="149" t="e">
        <f>#REF!</f>
        <v>#REF!</v>
      </c>
      <c r="F76" s="151" t="e">
        <f>#REF!</f>
        <v>#REF!</v>
      </c>
      <c r="G76" s="147" t="e">
        <f>#REF!</f>
        <v>#REF!</v>
      </c>
      <c r="H76" s="146" t="s">
        <v>187</v>
      </c>
      <c r="I76" s="152"/>
      <c r="J76" s="146" t="str">
        <f>'YARIŞMA BİLGİLERİ'!$F$21</f>
        <v>Büyük Erkek</v>
      </c>
      <c r="K76" s="149" t="str">
        <f t="shared" si="2"/>
        <v>İzmir-Görme Engelliler Türkiye Şampiyonası</v>
      </c>
      <c r="L76" s="209" t="e">
        <f>#REF!</f>
        <v>#REF!</v>
      </c>
      <c r="M76" s="150" t="s">
        <v>185</v>
      </c>
    </row>
    <row r="77" spans="1:13" s="142" customFormat="1" ht="26.25" customHeight="1" x14ac:dyDescent="0.2">
      <c r="A77" s="144">
        <v>75</v>
      </c>
      <c r="B77" s="154" t="s">
        <v>189</v>
      </c>
      <c r="C77" s="145" t="e">
        <f>#REF!</f>
        <v>#REF!</v>
      </c>
      <c r="D77" s="149" t="e">
        <f>#REF!</f>
        <v>#REF!</v>
      </c>
      <c r="E77" s="149" t="e">
        <f>#REF!</f>
        <v>#REF!</v>
      </c>
      <c r="F77" s="151" t="e">
        <f>#REF!</f>
        <v>#REF!</v>
      </c>
      <c r="G77" s="147" t="e">
        <f>#REF!</f>
        <v>#REF!</v>
      </c>
      <c r="H77" s="146" t="s">
        <v>187</v>
      </c>
      <c r="I77" s="152"/>
      <c r="J77" s="146" t="str">
        <f>'YARIŞMA BİLGİLERİ'!$F$21</f>
        <v>Büyük Erkek</v>
      </c>
      <c r="K77" s="149" t="str">
        <f t="shared" si="2"/>
        <v>İzmir-Görme Engelliler Türkiye Şampiyonası</v>
      </c>
      <c r="L77" s="209" t="e">
        <f>#REF!</f>
        <v>#REF!</v>
      </c>
      <c r="M77" s="150" t="s">
        <v>185</v>
      </c>
    </row>
    <row r="78" spans="1:13" s="142" customFormat="1" ht="26.25" customHeight="1" x14ac:dyDescent="0.2">
      <c r="A78" s="144">
        <v>76</v>
      </c>
      <c r="B78" s="154" t="s">
        <v>189</v>
      </c>
      <c r="C78" s="145" t="e">
        <f>#REF!</f>
        <v>#REF!</v>
      </c>
      <c r="D78" s="149" t="e">
        <f>#REF!</f>
        <v>#REF!</v>
      </c>
      <c r="E78" s="149" t="e">
        <f>#REF!</f>
        <v>#REF!</v>
      </c>
      <c r="F78" s="151" t="e">
        <f>#REF!</f>
        <v>#REF!</v>
      </c>
      <c r="G78" s="147" t="e">
        <f>#REF!</f>
        <v>#REF!</v>
      </c>
      <c r="H78" s="146" t="s">
        <v>187</v>
      </c>
      <c r="I78" s="152"/>
      <c r="J78" s="146" t="str">
        <f>'YARIŞMA BİLGİLERİ'!$F$21</f>
        <v>Büyük Erkek</v>
      </c>
      <c r="K78" s="149" t="str">
        <f t="shared" si="2"/>
        <v>İzmir-Görme Engelliler Türkiye Şampiyonası</v>
      </c>
      <c r="L78" s="209" t="e">
        <f>#REF!</f>
        <v>#REF!</v>
      </c>
      <c r="M78" s="150" t="s">
        <v>185</v>
      </c>
    </row>
    <row r="79" spans="1:13" s="142" customFormat="1" ht="26.25" customHeight="1" x14ac:dyDescent="0.2">
      <c r="A79" s="144">
        <v>77</v>
      </c>
      <c r="B79" s="154" t="s">
        <v>189</v>
      </c>
      <c r="C79" s="145" t="e">
        <f>#REF!</f>
        <v>#REF!</v>
      </c>
      <c r="D79" s="149" t="e">
        <f>#REF!</f>
        <v>#REF!</v>
      </c>
      <c r="E79" s="149" t="e">
        <f>#REF!</f>
        <v>#REF!</v>
      </c>
      <c r="F79" s="151" t="e">
        <f>#REF!</f>
        <v>#REF!</v>
      </c>
      <c r="G79" s="147" t="e">
        <f>#REF!</f>
        <v>#REF!</v>
      </c>
      <c r="H79" s="146" t="s">
        <v>187</v>
      </c>
      <c r="I79" s="152"/>
      <c r="J79" s="146" t="str">
        <f>'YARIŞMA BİLGİLERİ'!$F$21</f>
        <v>Büyük Erkek</v>
      </c>
      <c r="K79" s="149" t="str">
        <f t="shared" si="2"/>
        <v>İzmir-Görme Engelliler Türkiye Şampiyonası</v>
      </c>
      <c r="L79" s="209" t="e">
        <f>#REF!</f>
        <v>#REF!</v>
      </c>
      <c r="M79" s="150" t="s">
        <v>185</v>
      </c>
    </row>
    <row r="80" spans="1:13" s="142" customFormat="1" ht="26.25" customHeight="1" x14ac:dyDescent="0.2">
      <c r="A80" s="144">
        <v>78</v>
      </c>
      <c r="B80" s="154" t="s">
        <v>189</v>
      </c>
      <c r="C80" s="145" t="e">
        <f>#REF!</f>
        <v>#REF!</v>
      </c>
      <c r="D80" s="149" t="e">
        <f>#REF!</f>
        <v>#REF!</v>
      </c>
      <c r="E80" s="149" t="e">
        <f>#REF!</f>
        <v>#REF!</v>
      </c>
      <c r="F80" s="151" t="e">
        <f>#REF!</f>
        <v>#REF!</v>
      </c>
      <c r="G80" s="147" t="e">
        <f>#REF!</f>
        <v>#REF!</v>
      </c>
      <c r="H80" s="146" t="s">
        <v>187</v>
      </c>
      <c r="I80" s="152"/>
      <c r="J80" s="146" t="str">
        <f>'YARIŞMA BİLGİLERİ'!$F$21</f>
        <v>Büyük Erkek</v>
      </c>
      <c r="K80" s="149" t="str">
        <f t="shared" si="2"/>
        <v>İzmir-Görme Engelliler Türkiye Şampiyonası</v>
      </c>
      <c r="L80" s="209" t="e">
        <f>#REF!</f>
        <v>#REF!</v>
      </c>
      <c r="M80" s="150" t="s">
        <v>185</v>
      </c>
    </row>
    <row r="81" spans="1:13" s="142" customFormat="1" ht="26.25" customHeight="1" x14ac:dyDescent="0.2">
      <c r="A81" s="144">
        <v>79</v>
      </c>
      <c r="B81" s="154" t="s">
        <v>189</v>
      </c>
      <c r="C81" s="145" t="e">
        <f>#REF!</f>
        <v>#REF!</v>
      </c>
      <c r="D81" s="149" t="e">
        <f>#REF!</f>
        <v>#REF!</v>
      </c>
      <c r="E81" s="149" t="e">
        <f>#REF!</f>
        <v>#REF!</v>
      </c>
      <c r="F81" s="151" t="e">
        <f>#REF!</f>
        <v>#REF!</v>
      </c>
      <c r="G81" s="147" t="e">
        <f>#REF!</f>
        <v>#REF!</v>
      </c>
      <c r="H81" s="146" t="s">
        <v>187</v>
      </c>
      <c r="I81" s="152"/>
      <c r="J81" s="146" t="str">
        <f>'YARIŞMA BİLGİLERİ'!$F$21</f>
        <v>Büyük Erkek</v>
      </c>
      <c r="K81" s="149" t="str">
        <f t="shared" si="2"/>
        <v>İzmir-Görme Engelliler Türkiye Şampiyonası</v>
      </c>
      <c r="L81" s="209" t="e">
        <f>#REF!</f>
        <v>#REF!</v>
      </c>
      <c r="M81" s="150" t="s">
        <v>185</v>
      </c>
    </row>
    <row r="82" spans="1:13" s="142" customFormat="1" ht="26.25" customHeight="1" x14ac:dyDescent="0.2">
      <c r="A82" s="144">
        <v>80</v>
      </c>
      <c r="B82" s="154" t="s">
        <v>189</v>
      </c>
      <c r="C82" s="145" t="e">
        <f>#REF!</f>
        <v>#REF!</v>
      </c>
      <c r="D82" s="149" t="e">
        <f>#REF!</f>
        <v>#REF!</v>
      </c>
      <c r="E82" s="149" t="e">
        <f>#REF!</f>
        <v>#REF!</v>
      </c>
      <c r="F82" s="151" t="e">
        <f>#REF!</f>
        <v>#REF!</v>
      </c>
      <c r="G82" s="147" t="e">
        <f>#REF!</f>
        <v>#REF!</v>
      </c>
      <c r="H82" s="146" t="s">
        <v>187</v>
      </c>
      <c r="I82" s="152"/>
      <c r="J82" s="146" t="str">
        <f>'YARIŞMA BİLGİLERİ'!$F$21</f>
        <v>Büyük Erkek</v>
      </c>
      <c r="K82" s="149" t="str">
        <f t="shared" si="2"/>
        <v>İzmir-Görme Engelliler Türkiye Şampiyonası</v>
      </c>
      <c r="L82" s="209" t="e">
        <f>#REF!</f>
        <v>#REF!</v>
      </c>
      <c r="M82" s="150" t="s">
        <v>185</v>
      </c>
    </row>
    <row r="83" spans="1:13" s="142" customFormat="1" ht="26.25" customHeight="1" x14ac:dyDescent="0.2">
      <c r="A83" s="144">
        <v>81</v>
      </c>
      <c r="B83" s="154" t="s">
        <v>189</v>
      </c>
      <c r="C83" s="145" t="e">
        <f>#REF!</f>
        <v>#REF!</v>
      </c>
      <c r="D83" s="149" t="e">
        <f>#REF!</f>
        <v>#REF!</v>
      </c>
      <c r="E83" s="149" t="e">
        <f>#REF!</f>
        <v>#REF!</v>
      </c>
      <c r="F83" s="151" t="e">
        <f>#REF!</f>
        <v>#REF!</v>
      </c>
      <c r="G83" s="147" t="e">
        <f>#REF!</f>
        <v>#REF!</v>
      </c>
      <c r="H83" s="146" t="s">
        <v>187</v>
      </c>
      <c r="I83" s="152"/>
      <c r="J83" s="146" t="str">
        <f>'YARIŞMA BİLGİLERİ'!$F$21</f>
        <v>Büyük Erkek</v>
      </c>
      <c r="K83" s="149" t="str">
        <f t="shared" si="2"/>
        <v>İzmir-Görme Engelliler Türkiye Şampiyonası</v>
      </c>
      <c r="L83" s="209" t="e">
        <f>#REF!</f>
        <v>#REF!</v>
      </c>
      <c r="M83" s="150" t="s">
        <v>185</v>
      </c>
    </row>
    <row r="84" spans="1:13" s="142" customFormat="1" ht="26.25" customHeight="1" x14ac:dyDescent="0.2">
      <c r="A84" s="144">
        <v>82</v>
      </c>
      <c r="B84" s="154" t="s">
        <v>189</v>
      </c>
      <c r="C84" s="145" t="e">
        <f>#REF!</f>
        <v>#REF!</v>
      </c>
      <c r="D84" s="149" t="e">
        <f>#REF!</f>
        <v>#REF!</v>
      </c>
      <c r="E84" s="149" t="e">
        <f>#REF!</f>
        <v>#REF!</v>
      </c>
      <c r="F84" s="151" t="e">
        <f>#REF!</f>
        <v>#REF!</v>
      </c>
      <c r="G84" s="147" t="e">
        <f>#REF!</f>
        <v>#REF!</v>
      </c>
      <c r="H84" s="146" t="s">
        <v>187</v>
      </c>
      <c r="I84" s="152"/>
      <c r="J84" s="146" t="str">
        <f>'YARIŞMA BİLGİLERİ'!$F$21</f>
        <v>Büyük Erkek</v>
      </c>
      <c r="K84" s="149" t="str">
        <f t="shared" si="2"/>
        <v>İzmir-Görme Engelliler Türkiye Şampiyonası</v>
      </c>
      <c r="L84" s="209" t="e">
        <f>#REF!</f>
        <v>#REF!</v>
      </c>
      <c r="M84" s="150" t="s">
        <v>185</v>
      </c>
    </row>
    <row r="85" spans="1:13" s="142" customFormat="1" ht="26.25" customHeight="1" x14ac:dyDescent="0.2">
      <c r="A85" s="144">
        <v>83</v>
      </c>
      <c r="B85" s="155" t="s">
        <v>71</v>
      </c>
      <c r="C85" s="145" t="e">
        <f>#REF!</f>
        <v>#REF!</v>
      </c>
      <c r="D85" s="149" t="e">
        <f>#REF!</f>
        <v>#REF!</v>
      </c>
      <c r="E85" s="149" t="e">
        <f>#REF!</f>
        <v>#REF!</v>
      </c>
      <c r="F85" s="187" t="e">
        <f>#REF!</f>
        <v>#REF!</v>
      </c>
      <c r="G85" s="147" t="e">
        <f>#REF!</f>
        <v>#REF!</v>
      </c>
      <c r="H85" s="152" t="s">
        <v>71</v>
      </c>
      <c r="I85" s="152"/>
      <c r="J85" s="146" t="str">
        <f>'YARIŞMA BİLGİLERİ'!$F$21</f>
        <v>Büyük Erkek</v>
      </c>
      <c r="K85" s="149" t="str">
        <f t="shared" si="2"/>
        <v>İzmir-Görme Engelliler Türkiye Şampiyonası</v>
      </c>
      <c r="L85" s="209" t="e">
        <f>#REF!</f>
        <v>#REF!</v>
      </c>
      <c r="M85" s="150" t="s">
        <v>185</v>
      </c>
    </row>
    <row r="86" spans="1:13" s="142" customFormat="1" ht="26.25" customHeight="1" x14ac:dyDescent="0.2">
      <c r="A86" s="144">
        <v>84</v>
      </c>
      <c r="B86" s="155" t="s">
        <v>71</v>
      </c>
      <c r="C86" s="145" t="e">
        <f>#REF!</f>
        <v>#REF!</v>
      </c>
      <c r="D86" s="149" t="e">
        <f>#REF!</f>
        <v>#REF!</v>
      </c>
      <c r="E86" s="149" t="e">
        <f>#REF!</f>
        <v>#REF!</v>
      </c>
      <c r="F86" s="187" t="e">
        <f>#REF!</f>
        <v>#REF!</v>
      </c>
      <c r="G86" s="147" t="e">
        <f>#REF!</f>
        <v>#REF!</v>
      </c>
      <c r="H86" s="152" t="s">
        <v>71</v>
      </c>
      <c r="I86" s="152"/>
      <c r="J86" s="146" t="str">
        <f>'YARIŞMA BİLGİLERİ'!$F$21</f>
        <v>Büyük Erkek</v>
      </c>
      <c r="K86" s="149" t="str">
        <f t="shared" si="2"/>
        <v>İzmir-Görme Engelliler Türkiye Şampiyonası</v>
      </c>
      <c r="L86" s="209" t="e">
        <f>#REF!</f>
        <v>#REF!</v>
      </c>
      <c r="M86" s="150" t="s">
        <v>185</v>
      </c>
    </row>
    <row r="87" spans="1:13" s="142" customFormat="1" ht="26.25" customHeight="1" x14ac:dyDescent="0.2">
      <c r="A87" s="144">
        <v>85</v>
      </c>
      <c r="B87" s="155" t="s">
        <v>71</v>
      </c>
      <c r="C87" s="145" t="e">
        <f>#REF!</f>
        <v>#REF!</v>
      </c>
      <c r="D87" s="149" t="e">
        <f>#REF!</f>
        <v>#REF!</v>
      </c>
      <c r="E87" s="149" t="e">
        <f>#REF!</f>
        <v>#REF!</v>
      </c>
      <c r="F87" s="187" t="e">
        <f>#REF!</f>
        <v>#REF!</v>
      </c>
      <c r="G87" s="147" t="e">
        <f>#REF!</f>
        <v>#REF!</v>
      </c>
      <c r="H87" s="152" t="s">
        <v>71</v>
      </c>
      <c r="I87" s="152"/>
      <c r="J87" s="146" t="str">
        <f>'YARIŞMA BİLGİLERİ'!$F$21</f>
        <v>Büyük Erkek</v>
      </c>
      <c r="K87" s="149" t="str">
        <f t="shared" si="2"/>
        <v>İzmir-Görme Engelliler Türkiye Şampiyonası</v>
      </c>
      <c r="L87" s="209" t="e">
        <f>#REF!</f>
        <v>#REF!</v>
      </c>
      <c r="M87" s="150" t="s">
        <v>185</v>
      </c>
    </row>
    <row r="88" spans="1:13" s="142" customFormat="1" ht="26.25" customHeight="1" x14ac:dyDescent="0.2">
      <c r="A88" s="144">
        <v>86</v>
      </c>
      <c r="B88" s="155" t="s">
        <v>71</v>
      </c>
      <c r="C88" s="145" t="e">
        <f>#REF!</f>
        <v>#REF!</v>
      </c>
      <c r="D88" s="149" t="e">
        <f>#REF!</f>
        <v>#REF!</v>
      </c>
      <c r="E88" s="149" t="e">
        <f>#REF!</f>
        <v>#REF!</v>
      </c>
      <c r="F88" s="187" t="e">
        <f>#REF!</f>
        <v>#REF!</v>
      </c>
      <c r="G88" s="147" t="e">
        <f>#REF!</f>
        <v>#REF!</v>
      </c>
      <c r="H88" s="152" t="s">
        <v>71</v>
      </c>
      <c r="I88" s="152"/>
      <c r="J88" s="146" t="str">
        <f>'YARIŞMA BİLGİLERİ'!$F$21</f>
        <v>Büyük Erkek</v>
      </c>
      <c r="K88" s="149" t="str">
        <f t="shared" si="2"/>
        <v>İzmir-Görme Engelliler Türkiye Şampiyonası</v>
      </c>
      <c r="L88" s="209" t="e">
        <f>#REF!</f>
        <v>#REF!</v>
      </c>
      <c r="M88" s="150" t="s">
        <v>185</v>
      </c>
    </row>
    <row r="89" spans="1:13" s="142" customFormat="1" ht="26.25" customHeight="1" x14ac:dyDescent="0.2">
      <c r="A89" s="144">
        <v>87</v>
      </c>
      <c r="B89" s="155" t="s">
        <v>71</v>
      </c>
      <c r="C89" s="145" t="e">
        <f>#REF!</f>
        <v>#REF!</v>
      </c>
      <c r="D89" s="149" t="e">
        <f>#REF!</f>
        <v>#REF!</v>
      </c>
      <c r="E89" s="149" t="e">
        <f>#REF!</f>
        <v>#REF!</v>
      </c>
      <c r="F89" s="187" t="e">
        <f>#REF!</f>
        <v>#REF!</v>
      </c>
      <c r="G89" s="147" t="e">
        <f>#REF!</f>
        <v>#REF!</v>
      </c>
      <c r="H89" s="152" t="s">
        <v>71</v>
      </c>
      <c r="I89" s="152"/>
      <c r="J89" s="146" t="str">
        <f>'YARIŞMA BİLGİLERİ'!$F$21</f>
        <v>Büyük Erkek</v>
      </c>
      <c r="K89" s="149" t="str">
        <f t="shared" si="2"/>
        <v>İzmir-Görme Engelliler Türkiye Şampiyonası</v>
      </c>
      <c r="L89" s="209" t="e">
        <f>#REF!</f>
        <v>#REF!</v>
      </c>
      <c r="M89" s="150" t="s">
        <v>185</v>
      </c>
    </row>
    <row r="90" spans="1:13" s="142" customFormat="1" ht="26.25" customHeight="1" x14ac:dyDescent="0.2">
      <c r="A90" s="144">
        <v>88</v>
      </c>
      <c r="B90" s="155" t="s">
        <v>71</v>
      </c>
      <c r="C90" s="145" t="e">
        <f>#REF!</f>
        <v>#REF!</v>
      </c>
      <c r="D90" s="149" t="e">
        <f>#REF!</f>
        <v>#REF!</v>
      </c>
      <c r="E90" s="149" t="e">
        <f>#REF!</f>
        <v>#REF!</v>
      </c>
      <c r="F90" s="187" t="e">
        <f>#REF!</f>
        <v>#REF!</v>
      </c>
      <c r="G90" s="147" t="e">
        <f>#REF!</f>
        <v>#REF!</v>
      </c>
      <c r="H90" s="152" t="s">
        <v>71</v>
      </c>
      <c r="I90" s="152"/>
      <c r="J90" s="146" t="str">
        <f>'YARIŞMA BİLGİLERİ'!$F$21</f>
        <v>Büyük Erkek</v>
      </c>
      <c r="K90" s="149" t="str">
        <f t="shared" si="2"/>
        <v>İzmir-Görme Engelliler Türkiye Şampiyonası</v>
      </c>
      <c r="L90" s="209" t="e">
        <f>#REF!</f>
        <v>#REF!</v>
      </c>
      <c r="M90" s="150" t="s">
        <v>185</v>
      </c>
    </row>
    <row r="91" spans="1:13" s="142" customFormat="1" ht="26.25" customHeight="1" x14ac:dyDescent="0.2">
      <c r="A91" s="144">
        <v>89</v>
      </c>
      <c r="B91" s="155" t="s">
        <v>71</v>
      </c>
      <c r="C91" s="145" t="e">
        <f>#REF!</f>
        <v>#REF!</v>
      </c>
      <c r="D91" s="149" t="e">
        <f>#REF!</f>
        <v>#REF!</v>
      </c>
      <c r="E91" s="149" t="e">
        <f>#REF!</f>
        <v>#REF!</v>
      </c>
      <c r="F91" s="187" t="e">
        <f>#REF!</f>
        <v>#REF!</v>
      </c>
      <c r="G91" s="147" t="e">
        <f>#REF!</f>
        <v>#REF!</v>
      </c>
      <c r="H91" s="152" t="s">
        <v>71</v>
      </c>
      <c r="I91" s="152"/>
      <c r="J91" s="146" t="str">
        <f>'YARIŞMA BİLGİLERİ'!$F$21</f>
        <v>Büyük Erkek</v>
      </c>
      <c r="K91" s="149" t="str">
        <f t="shared" si="2"/>
        <v>İzmir-Görme Engelliler Türkiye Şampiyonası</v>
      </c>
      <c r="L91" s="209" t="e">
        <f>#REF!</f>
        <v>#REF!</v>
      </c>
      <c r="M91" s="150" t="s">
        <v>185</v>
      </c>
    </row>
    <row r="92" spans="1:13" s="142" customFormat="1" ht="26.25" customHeight="1" x14ac:dyDescent="0.2">
      <c r="A92" s="144">
        <v>90</v>
      </c>
      <c r="B92" s="155" t="s">
        <v>71</v>
      </c>
      <c r="C92" s="145" t="e">
        <f>#REF!</f>
        <v>#REF!</v>
      </c>
      <c r="D92" s="149" t="e">
        <f>#REF!</f>
        <v>#REF!</v>
      </c>
      <c r="E92" s="149" t="e">
        <f>#REF!</f>
        <v>#REF!</v>
      </c>
      <c r="F92" s="187" t="e">
        <f>#REF!</f>
        <v>#REF!</v>
      </c>
      <c r="G92" s="147" t="e">
        <f>#REF!</f>
        <v>#REF!</v>
      </c>
      <c r="H92" s="152" t="s">
        <v>71</v>
      </c>
      <c r="I92" s="152"/>
      <c r="J92" s="146" t="str">
        <f>'YARIŞMA BİLGİLERİ'!$F$21</f>
        <v>Büyük Erkek</v>
      </c>
      <c r="K92" s="149" t="str">
        <f t="shared" si="2"/>
        <v>İzmir-Görme Engelliler Türkiye Şampiyonası</v>
      </c>
      <c r="L92" s="209" t="e">
        <f>#REF!</f>
        <v>#REF!</v>
      </c>
      <c r="M92" s="150" t="s">
        <v>185</v>
      </c>
    </row>
    <row r="93" spans="1:13" s="142" customFormat="1" ht="26.25" customHeight="1" x14ac:dyDescent="0.2">
      <c r="A93" s="144">
        <v>91</v>
      </c>
      <c r="B93" s="155" t="s">
        <v>71</v>
      </c>
      <c r="C93" s="145" t="e">
        <f>#REF!</f>
        <v>#REF!</v>
      </c>
      <c r="D93" s="149" t="e">
        <f>#REF!</f>
        <v>#REF!</v>
      </c>
      <c r="E93" s="149" t="e">
        <f>#REF!</f>
        <v>#REF!</v>
      </c>
      <c r="F93" s="187" t="e">
        <f>#REF!</f>
        <v>#REF!</v>
      </c>
      <c r="G93" s="147" t="e">
        <f>#REF!</f>
        <v>#REF!</v>
      </c>
      <c r="H93" s="152" t="s">
        <v>71</v>
      </c>
      <c r="I93" s="152"/>
      <c r="J93" s="146" t="str">
        <f>'YARIŞMA BİLGİLERİ'!$F$21</f>
        <v>Büyük Erkek</v>
      </c>
      <c r="K93" s="149" t="str">
        <f t="shared" si="2"/>
        <v>İzmir-Görme Engelliler Türkiye Şampiyonası</v>
      </c>
      <c r="L93" s="209" t="e">
        <f>#REF!</f>
        <v>#REF!</v>
      </c>
      <c r="M93" s="150" t="s">
        <v>185</v>
      </c>
    </row>
    <row r="94" spans="1:13" s="142" customFormat="1" ht="26.25" customHeight="1" x14ac:dyDescent="0.2">
      <c r="A94" s="144">
        <v>92</v>
      </c>
      <c r="B94" s="155" t="s">
        <v>71</v>
      </c>
      <c r="C94" s="145" t="e">
        <f>#REF!</f>
        <v>#REF!</v>
      </c>
      <c r="D94" s="149" t="e">
        <f>#REF!</f>
        <v>#REF!</v>
      </c>
      <c r="E94" s="149" t="e">
        <f>#REF!</f>
        <v>#REF!</v>
      </c>
      <c r="F94" s="187" t="e">
        <f>#REF!</f>
        <v>#REF!</v>
      </c>
      <c r="G94" s="147" t="e">
        <f>#REF!</f>
        <v>#REF!</v>
      </c>
      <c r="H94" s="152" t="s">
        <v>71</v>
      </c>
      <c r="I94" s="152"/>
      <c r="J94" s="146" t="str">
        <f>'YARIŞMA BİLGİLERİ'!$F$21</f>
        <v>Büyük Erkek</v>
      </c>
      <c r="K94" s="149" t="str">
        <f t="shared" si="2"/>
        <v>İzmir-Görme Engelliler Türkiye Şampiyonası</v>
      </c>
      <c r="L94" s="209" t="e">
        <f>#REF!</f>
        <v>#REF!</v>
      </c>
      <c r="M94" s="150" t="s">
        <v>185</v>
      </c>
    </row>
    <row r="95" spans="1:13" s="142" customFormat="1" ht="26.25" customHeight="1" x14ac:dyDescent="0.2">
      <c r="A95" s="144">
        <v>93</v>
      </c>
      <c r="B95" s="155" t="s">
        <v>71</v>
      </c>
      <c r="C95" s="145" t="e">
        <f>#REF!</f>
        <v>#REF!</v>
      </c>
      <c r="D95" s="149" t="e">
        <f>#REF!</f>
        <v>#REF!</v>
      </c>
      <c r="E95" s="149" t="e">
        <f>#REF!</f>
        <v>#REF!</v>
      </c>
      <c r="F95" s="187" t="e">
        <f>#REF!</f>
        <v>#REF!</v>
      </c>
      <c r="G95" s="147" t="e">
        <f>#REF!</f>
        <v>#REF!</v>
      </c>
      <c r="H95" s="152" t="s">
        <v>71</v>
      </c>
      <c r="I95" s="152"/>
      <c r="J95" s="146" t="str">
        <f>'YARIŞMA BİLGİLERİ'!$F$21</f>
        <v>Büyük Erkek</v>
      </c>
      <c r="K95" s="149" t="str">
        <f t="shared" si="2"/>
        <v>İzmir-Görme Engelliler Türkiye Şampiyonası</v>
      </c>
      <c r="L95" s="209" t="e">
        <f>#REF!</f>
        <v>#REF!</v>
      </c>
      <c r="M95" s="150" t="s">
        <v>185</v>
      </c>
    </row>
    <row r="96" spans="1:13" s="142" customFormat="1" ht="26.25" customHeight="1" x14ac:dyDescent="0.2">
      <c r="A96" s="144">
        <v>94</v>
      </c>
      <c r="B96" s="155" t="s">
        <v>71</v>
      </c>
      <c r="C96" s="145" t="e">
        <f>#REF!</f>
        <v>#REF!</v>
      </c>
      <c r="D96" s="149" t="e">
        <f>#REF!</f>
        <v>#REF!</v>
      </c>
      <c r="E96" s="149" t="e">
        <f>#REF!</f>
        <v>#REF!</v>
      </c>
      <c r="F96" s="187" t="e">
        <f>#REF!</f>
        <v>#REF!</v>
      </c>
      <c r="G96" s="147" t="e">
        <f>#REF!</f>
        <v>#REF!</v>
      </c>
      <c r="H96" s="152" t="s">
        <v>71</v>
      </c>
      <c r="I96" s="152"/>
      <c r="J96" s="146" t="str">
        <f>'YARIŞMA BİLGİLERİ'!$F$21</f>
        <v>Büyük Erkek</v>
      </c>
      <c r="K96" s="149" t="str">
        <f t="shared" si="2"/>
        <v>İzmir-Görme Engelliler Türkiye Şampiyonası</v>
      </c>
      <c r="L96" s="209" t="e">
        <f>#REF!</f>
        <v>#REF!</v>
      </c>
      <c r="M96" s="150" t="s">
        <v>185</v>
      </c>
    </row>
    <row r="97" spans="1:13" s="142" customFormat="1" ht="26.25" customHeight="1" x14ac:dyDescent="0.2">
      <c r="A97" s="144">
        <v>95</v>
      </c>
      <c r="B97" s="155" t="s">
        <v>71</v>
      </c>
      <c r="C97" s="145" t="e">
        <f>#REF!</f>
        <v>#REF!</v>
      </c>
      <c r="D97" s="149" t="e">
        <f>#REF!</f>
        <v>#REF!</v>
      </c>
      <c r="E97" s="149" t="e">
        <f>#REF!</f>
        <v>#REF!</v>
      </c>
      <c r="F97" s="187" t="e">
        <f>#REF!</f>
        <v>#REF!</v>
      </c>
      <c r="G97" s="147" t="e">
        <f>#REF!</f>
        <v>#REF!</v>
      </c>
      <c r="H97" s="152" t="s">
        <v>71</v>
      </c>
      <c r="I97" s="152"/>
      <c r="J97" s="146" t="str">
        <f>'YARIŞMA BİLGİLERİ'!$F$21</f>
        <v>Büyük Erkek</v>
      </c>
      <c r="K97" s="149" t="str">
        <f t="shared" si="2"/>
        <v>İzmir-Görme Engelliler Türkiye Şampiyonası</v>
      </c>
      <c r="L97" s="209" t="e">
        <f>#REF!</f>
        <v>#REF!</v>
      </c>
      <c r="M97" s="150" t="s">
        <v>185</v>
      </c>
    </row>
    <row r="98" spans="1:13" s="142" customFormat="1" ht="26.25" customHeight="1" x14ac:dyDescent="0.2">
      <c r="A98" s="144">
        <v>96</v>
      </c>
      <c r="B98" s="155" t="s">
        <v>71</v>
      </c>
      <c r="C98" s="145" t="e">
        <f>#REF!</f>
        <v>#REF!</v>
      </c>
      <c r="D98" s="149" t="e">
        <f>#REF!</f>
        <v>#REF!</v>
      </c>
      <c r="E98" s="149" t="e">
        <f>#REF!</f>
        <v>#REF!</v>
      </c>
      <c r="F98" s="187" t="e">
        <f>#REF!</f>
        <v>#REF!</v>
      </c>
      <c r="G98" s="147" t="e">
        <f>#REF!</f>
        <v>#REF!</v>
      </c>
      <c r="H98" s="152" t="s">
        <v>71</v>
      </c>
      <c r="I98" s="152"/>
      <c r="J98" s="146" t="str">
        <f>'YARIŞMA BİLGİLERİ'!$F$21</f>
        <v>Büyük Erkek</v>
      </c>
      <c r="K98" s="149" t="str">
        <f t="shared" si="2"/>
        <v>İzmir-Görme Engelliler Türkiye Şampiyonası</v>
      </c>
      <c r="L98" s="209" t="e">
        <f>#REF!</f>
        <v>#REF!</v>
      </c>
      <c r="M98" s="150" t="s">
        <v>185</v>
      </c>
    </row>
    <row r="99" spans="1:13" s="142" customFormat="1" ht="26.25" customHeight="1" x14ac:dyDescent="0.2">
      <c r="A99" s="144">
        <v>97</v>
      </c>
      <c r="B99" s="155" t="s">
        <v>71</v>
      </c>
      <c r="C99" s="145" t="e">
        <f>#REF!</f>
        <v>#REF!</v>
      </c>
      <c r="D99" s="149" t="e">
        <f>#REF!</f>
        <v>#REF!</v>
      </c>
      <c r="E99" s="149" t="e">
        <f>#REF!</f>
        <v>#REF!</v>
      </c>
      <c r="F99" s="187" t="e">
        <f>#REF!</f>
        <v>#REF!</v>
      </c>
      <c r="G99" s="147" t="e">
        <f>#REF!</f>
        <v>#REF!</v>
      </c>
      <c r="H99" s="152" t="s">
        <v>71</v>
      </c>
      <c r="I99" s="152"/>
      <c r="J99" s="146" t="str">
        <f>'YARIŞMA BİLGİLERİ'!$F$21</f>
        <v>Büyük Erkek</v>
      </c>
      <c r="K99" s="149" t="str">
        <f t="shared" ref="K99:K130" si="3">CONCATENATE(K$1,"-",A$1)</f>
        <v>İzmir-Görme Engelliler Türkiye Şampiyonası</v>
      </c>
      <c r="L99" s="209" t="e">
        <f>#REF!</f>
        <v>#REF!</v>
      </c>
      <c r="M99" s="150" t="s">
        <v>185</v>
      </c>
    </row>
    <row r="100" spans="1:13" s="142" customFormat="1" ht="26.25" customHeight="1" x14ac:dyDescent="0.2">
      <c r="A100" s="144">
        <v>98</v>
      </c>
      <c r="B100" s="155" t="s">
        <v>71</v>
      </c>
      <c r="C100" s="145" t="e">
        <f>#REF!</f>
        <v>#REF!</v>
      </c>
      <c r="D100" s="149" t="e">
        <f>#REF!</f>
        <v>#REF!</v>
      </c>
      <c r="E100" s="149" t="e">
        <f>#REF!</f>
        <v>#REF!</v>
      </c>
      <c r="F100" s="187" t="e">
        <f>#REF!</f>
        <v>#REF!</v>
      </c>
      <c r="G100" s="147" t="e">
        <f>#REF!</f>
        <v>#REF!</v>
      </c>
      <c r="H100" s="152" t="s">
        <v>71</v>
      </c>
      <c r="I100" s="152"/>
      <c r="J100" s="146" t="str">
        <f>'YARIŞMA BİLGİLERİ'!$F$21</f>
        <v>Büyük Erkek</v>
      </c>
      <c r="K100" s="149" t="str">
        <f t="shared" si="3"/>
        <v>İzmir-Görme Engelliler Türkiye Şampiyonası</v>
      </c>
      <c r="L100" s="209" t="e">
        <f>#REF!</f>
        <v>#REF!</v>
      </c>
      <c r="M100" s="150" t="s">
        <v>185</v>
      </c>
    </row>
    <row r="101" spans="1:13" s="142" customFormat="1" ht="26.25" customHeight="1" x14ac:dyDescent="0.2">
      <c r="A101" s="144">
        <v>99</v>
      </c>
      <c r="B101" s="155" t="s">
        <v>71</v>
      </c>
      <c r="C101" s="145" t="e">
        <f>#REF!</f>
        <v>#REF!</v>
      </c>
      <c r="D101" s="149" t="e">
        <f>#REF!</f>
        <v>#REF!</v>
      </c>
      <c r="E101" s="149" t="e">
        <f>#REF!</f>
        <v>#REF!</v>
      </c>
      <c r="F101" s="187" t="e">
        <f>#REF!</f>
        <v>#REF!</v>
      </c>
      <c r="G101" s="147" t="e">
        <f>#REF!</f>
        <v>#REF!</v>
      </c>
      <c r="H101" s="152" t="s">
        <v>71</v>
      </c>
      <c r="I101" s="152"/>
      <c r="J101" s="146" t="str">
        <f>'YARIŞMA BİLGİLERİ'!$F$21</f>
        <v>Büyük Erkek</v>
      </c>
      <c r="K101" s="149" t="str">
        <f t="shared" si="3"/>
        <v>İzmir-Görme Engelliler Türkiye Şampiyonası</v>
      </c>
      <c r="L101" s="209" t="e">
        <f>#REF!</f>
        <v>#REF!</v>
      </c>
      <c r="M101" s="150" t="s">
        <v>185</v>
      </c>
    </row>
    <row r="102" spans="1:13" s="142" customFormat="1" ht="26.25" customHeight="1" x14ac:dyDescent="0.2">
      <c r="A102" s="144">
        <v>100</v>
      </c>
      <c r="B102" s="155" t="s">
        <v>71</v>
      </c>
      <c r="C102" s="145" t="e">
        <f>#REF!</f>
        <v>#REF!</v>
      </c>
      <c r="D102" s="149" t="e">
        <f>#REF!</f>
        <v>#REF!</v>
      </c>
      <c r="E102" s="149" t="e">
        <f>#REF!</f>
        <v>#REF!</v>
      </c>
      <c r="F102" s="187" t="e">
        <f>#REF!</f>
        <v>#REF!</v>
      </c>
      <c r="G102" s="147" t="e">
        <f>#REF!</f>
        <v>#REF!</v>
      </c>
      <c r="H102" s="152" t="s">
        <v>71</v>
      </c>
      <c r="I102" s="152"/>
      <c r="J102" s="146" t="str">
        <f>'YARIŞMA BİLGİLERİ'!$F$21</f>
        <v>Büyük Erkek</v>
      </c>
      <c r="K102" s="149" t="str">
        <f t="shared" si="3"/>
        <v>İzmir-Görme Engelliler Türkiye Şampiyonası</v>
      </c>
      <c r="L102" s="209" t="e">
        <f>#REF!</f>
        <v>#REF!</v>
      </c>
      <c r="M102" s="150" t="s">
        <v>185</v>
      </c>
    </row>
    <row r="103" spans="1:13" s="142" customFormat="1" ht="26.25" customHeight="1" x14ac:dyDescent="0.2">
      <c r="A103" s="144">
        <v>101</v>
      </c>
      <c r="B103" s="155" t="s">
        <v>71</v>
      </c>
      <c r="C103" s="145" t="e">
        <f>#REF!</f>
        <v>#REF!</v>
      </c>
      <c r="D103" s="149" t="e">
        <f>#REF!</f>
        <v>#REF!</v>
      </c>
      <c r="E103" s="149" t="e">
        <f>#REF!</f>
        <v>#REF!</v>
      </c>
      <c r="F103" s="187" t="e">
        <f>#REF!</f>
        <v>#REF!</v>
      </c>
      <c r="G103" s="147" t="e">
        <f>#REF!</f>
        <v>#REF!</v>
      </c>
      <c r="H103" s="152" t="s">
        <v>71</v>
      </c>
      <c r="I103" s="152"/>
      <c r="J103" s="146" t="str">
        <f>'YARIŞMA BİLGİLERİ'!$F$21</f>
        <v>Büyük Erkek</v>
      </c>
      <c r="K103" s="149" t="str">
        <f t="shared" si="3"/>
        <v>İzmir-Görme Engelliler Türkiye Şampiyonası</v>
      </c>
      <c r="L103" s="209" t="e">
        <f>#REF!</f>
        <v>#REF!</v>
      </c>
      <c r="M103" s="150" t="s">
        <v>185</v>
      </c>
    </row>
    <row r="104" spans="1:13" s="142" customFormat="1" ht="26.25" customHeight="1" x14ac:dyDescent="0.2">
      <c r="A104" s="144">
        <v>102</v>
      </c>
      <c r="B104" s="155" t="s">
        <v>71</v>
      </c>
      <c r="C104" s="145" t="e">
        <f>#REF!</f>
        <v>#REF!</v>
      </c>
      <c r="D104" s="149" t="e">
        <f>#REF!</f>
        <v>#REF!</v>
      </c>
      <c r="E104" s="149" t="e">
        <f>#REF!</f>
        <v>#REF!</v>
      </c>
      <c r="F104" s="187" t="e">
        <f>#REF!</f>
        <v>#REF!</v>
      </c>
      <c r="G104" s="147" t="e">
        <f>#REF!</f>
        <v>#REF!</v>
      </c>
      <c r="H104" s="152" t="s">
        <v>71</v>
      </c>
      <c r="I104" s="152"/>
      <c r="J104" s="146" t="str">
        <f>'YARIŞMA BİLGİLERİ'!$F$21</f>
        <v>Büyük Erkek</v>
      </c>
      <c r="K104" s="149" t="str">
        <f t="shared" si="3"/>
        <v>İzmir-Görme Engelliler Türkiye Şampiyonası</v>
      </c>
      <c r="L104" s="209" t="e">
        <f>#REF!</f>
        <v>#REF!</v>
      </c>
      <c r="M104" s="150" t="s">
        <v>185</v>
      </c>
    </row>
    <row r="105" spans="1:13" s="142" customFormat="1" ht="26.25" customHeight="1" x14ac:dyDescent="0.2">
      <c r="A105" s="144">
        <v>103</v>
      </c>
      <c r="B105" s="155" t="s">
        <v>71</v>
      </c>
      <c r="C105" s="145" t="e">
        <f>#REF!</f>
        <v>#REF!</v>
      </c>
      <c r="D105" s="149" t="e">
        <f>#REF!</f>
        <v>#REF!</v>
      </c>
      <c r="E105" s="149" t="e">
        <f>#REF!</f>
        <v>#REF!</v>
      </c>
      <c r="F105" s="187" t="e">
        <f>#REF!</f>
        <v>#REF!</v>
      </c>
      <c r="G105" s="147" t="e">
        <f>#REF!</f>
        <v>#REF!</v>
      </c>
      <c r="H105" s="152" t="s">
        <v>71</v>
      </c>
      <c r="I105" s="152"/>
      <c r="J105" s="146" t="str">
        <f>'YARIŞMA BİLGİLERİ'!$F$21</f>
        <v>Büyük Erkek</v>
      </c>
      <c r="K105" s="149" t="str">
        <f t="shared" si="3"/>
        <v>İzmir-Görme Engelliler Türkiye Şampiyonası</v>
      </c>
      <c r="L105" s="209" t="e">
        <f>#REF!</f>
        <v>#REF!</v>
      </c>
      <c r="M105" s="150" t="s">
        <v>185</v>
      </c>
    </row>
    <row r="106" spans="1:13" s="142" customFormat="1" ht="26.25" customHeight="1" x14ac:dyDescent="0.2">
      <c r="A106" s="144">
        <v>104</v>
      </c>
      <c r="B106" s="155" t="s">
        <v>71</v>
      </c>
      <c r="C106" s="145" t="e">
        <f>#REF!</f>
        <v>#REF!</v>
      </c>
      <c r="D106" s="149" t="e">
        <f>#REF!</f>
        <v>#REF!</v>
      </c>
      <c r="E106" s="149" t="e">
        <f>#REF!</f>
        <v>#REF!</v>
      </c>
      <c r="F106" s="187" t="e">
        <f>#REF!</f>
        <v>#REF!</v>
      </c>
      <c r="G106" s="147" t="e">
        <f>#REF!</f>
        <v>#REF!</v>
      </c>
      <c r="H106" s="152" t="s">
        <v>71</v>
      </c>
      <c r="I106" s="152"/>
      <c r="J106" s="146" t="str">
        <f>'YARIŞMA BİLGİLERİ'!$F$21</f>
        <v>Büyük Erkek</v>
      </c>
      <c r="K106" s="149" t="str">
        <f t="shared" si="3"/>
        <v>İzmir-Görme Engelliler Türkiye Şampiyonası</v>
      </c>
      <c r="L106" s="209" t="e">
        <f>#REF!</f>
        <v>#REF!</v>
      </c>
      <c r="M106" s="150" t="s">
        <v>185</v>
      </c>
    </row>
    <row r="107" spans="1:13" s="142" customFormat="1" ht="26.25" customHeight="1" x14ac:dyDescent="0.2">
      <c r="A107" s="144">
        <v>105</v>
      </c>
      <c r="B107" s="155" t="s">
        <v>71</v>
      </c>
      <c r="C107" s="145" t="e">
        <f>#REF!</f>
        <v>#REF!</v>
      </c>
      <c r="D107" s="149" t="e">
        <f>#REF!</f>
        <v>#REF!</v>
      </c>
      <c r="E107" s="149" t="e">
        <f>#REF!</f>
        <v>#REF!</v>
      </c>
      <c r="F107" s="187" t="e">
        <f>#REF!</f>
        <v>#REF!</v>
      </c>
      <c r="G107" s="147" t="e">
        <f>#REF!</f>
        <v>#REF!</v>
      </c>
      <c r="H107" s="152" t="s">
        <v>71</v>
      </c>
      <c r="I107" s="152"/>
      <c r="J107" s="146" t="str">
        <f>'YARIŞMA BİLGİLERİ'!$F$21</f>
        <v>Büyük Erkek</v>
      </c>
      <c r="K107" s="149" t="str">
        <f t="shared" si="3"/>
        <v>İzmir-Görme Engelliler Türkiye Şampiyonası</v>
      </c>
      <c r="L107" s="209" t="e">
        <f>#REF!</f>
        <v>#REF!</v>
      </c>
      <c r="M107" s="150" t="s">
        <v>185</v>
      </c>
    </row>
    <row r="108" spans="1:13" s="142" customFormat="1" ht="26.25" customHeight="1" x14ac:dyDescent="0.2">
      <c r="A108" s="144">
        <v>106</v>
      </c>
      <c r="B108" s="155" t="s">
        <v>71</v>
      </c>
      <c r="C108" s="145" t="e">
        <f>#REF!</f>
        <v>#REF!</v>
      </c>
      <c r="D108" s="149" t="e">
        <f>#REF!</f>
        <v>#REF!</v>
      </c>
      <c r="E108" s="149" t="e">
        <f>#REF!</f>
        <v>#REF!</v>
      </c>
      <c r="F108" s="187" t="e">
        <f>#REF!</f>
        <v>#REF!</v>
      </c>
      <c r="G108" s="147" t="e">
        <f>#REF!</f>
        <v>#REF!</v>
      </c>
      <c r="H108" s="152" t="s">
        <v>71</v>
      </c>
      <c r="I108" s="152"/>
      <c r="J108" s="146" t="str">
        <f>'YARIŞMA BİLGİLERİ'!$F$21</f>
        <v>Büyük Erkek</v>
      </c>
      <c r="K108" s="149" t="str">
        <f t="shared" si="3"/>
        <v>İzmir-Görme Engelliler Türkiye Şampiyonası</v>
      </c>
      <c r="L108" s="209" t="e">
        <f>#REF!</f>
        <v>#REF!</v>
      </c>
      <c r="M108" s="150" t="s">
        <v>185</v>
      </c>
    </row>
    <row r="109" spans="1:13" s="142" customFormat="1" ht="26.25" customHeight="1" x14ac:dyDescent="0.2">
      <c r="A109" s="144">
        <v>107</v>
      </c>
      <c r="B109" s="155" t="s">
        <v>71</v>
      </c>
      <c r="C109" s="145" t="e">
        <f>#REF!</f>
        <v>#REF!</v>
      </c>
      <c r="D109" s="149" t="e">
        <f>#REF!</f>
        <v>#REF!</v>
      </c>
      <c r="E109" s="149" t="e">
        <f>#REF!</f>
        <v>#REF!</v>
      </c>
      <c r="F109" s="187" t="e">
        <f>#REF!</f>
        <v>#REF!</v>
      </c>
      <c r="G109" s="147" t="e">
        <f>#REF!</f>
        <v>#REF!</v>
      </c>
      <c r="H109" s="152" t="s">
        <v>71</v>
      </c>
      <c r="I109" s="152"/>
      <c r="J109" s="146" t="str">
        <f>'YARIŞMA BİLGİLERİ'!$F$21</f>
        <v>Büyük Erkek</v>
      </c>
      <c r="K109" s="149" t="str">
        <f t="shared" si="3"/>
        <v>İzmir-Görme Engelliler Türkiye Şampiyonası</v>
      </c>
      <c r="L109" s="209" t="e">
        <f>#REF!</f>
        <v>#REF!</v>
      </c>
      <c r="M109" s="150" t="s">
        <v>185</v>
      </c>
    </row>
    <row r="110" spans="1:13" s="142" customFormat="1" ht="26.25" customHeight="1" x14ac:dyDescent="0.2">
      <c r="A110" s="144">
        <v>108</v>
      </c>
      <c r="B110" s="155" t="s">
        <v>169</v>
      </c>
      <c r="C110" s="145" t="e">
        <f>#REF!</f>
        <v>#REF!</v>
      </c>
      <c r="D110" s="149" t="e">
        <f>#REF!</f>
        <v>#REF!</v>
      </c>
      <c r="E110" s="149" t="e">
        <f>#REF!</f>
        <v>#REF!</v>
      </c>
      <c r="F110" s="151" t="e">
        <f>#REF!</f>
        <v>#REF!</v>
      </c>
      <c r="G110" s="152" t="e">
        <f>#REF!</f>
        <v>#REF!</v>
      </c>
      <c r="H110" s="152" t="s">
        <v>169</v>
      </c>
      <c r="I110" s="152"/>
      <c r="J110" s="146" t="str">
        <f>'YARIŞMA BİLGİLERİ'!$F$21</f>
        <v>Büyük Erkek</v>
      </c>
      <c r="K110" s="149" t="str">
        <f t="shared" si="3"/>
        <v>İzmir-Görme Engelliler Türkiye Şampiyonası</v>
      </c>
      <c r="L110" s="209" t="e">
        <f>#REF!</f>
        <v>#REF!</v>
      </c>
      <c r="M110" s="150" t="s">
        <v>185</v>
      </c>
    </row>
    <row r="111" spans="1:13" s="142" customFormat="1" ht="26.25" customHeight="1" x14ac:dyDescent="0.2">
      <c r="A111" s="144">
        <v>109</v>
      </c>
      <c r="B111" s="155" t="s">
        <v>169</v>
      </c>
      <c r="C111" s="145" t="e">
        <f>#REF!</f>
        <v>#REF!</v>
      </c>
      <c r="D111" s="149" t="e">
        <f>#REF!</f>
        <v>#REF!</v>
      </c>
      <c r="E111" s="149" t="e">
        <f>#REF!</f>
        <v>#REF!</v>
      </c>
      <c r="F111" s="151" t="e">
        <f>#REF!</f>
        <v>#REF!</v>
      </c>
      <c r="G111" s="152" t="e">
        <f>#REF!</f>
        <v>#REF!</v>
      </c>
      <c r="H111" s="152" t="s">
        <v>169</v>
      </c>
      <c r="I111" s="152"/>
      <c r="J111" s="146" t="str">
        <f>'YARIŞMA BİLGİLERİ'!$F$21</f>
        <v>Büyük Erkek</v>
      </c>
      <c r="K111" s="149" t="str">
        <f t="shared" si="3"/>
        <v>İzmir-Görme Engelliler Türkiye Şampiyonası</v>
      </c>
      <c r="L111" s="209" t="e">
        <f>#REF!</f>
        <v>#REF!</v>
      </c>
      <c r="M111" s="150" t="s">
        <v>185</v>
      </c>
    </row>
    <row r="112" spans="1:13" s="142" customFormat="1" ht="26.25" customHeight="1" x14ac:dyDescent="0.2">
      <c r="A112" s="144">
        <v>110</v>
      </c>
      <c r="B112" s="155" t="s">
        <v>169</v>
      </c>
      <c r="C112" s="145" t="e">
        <f>#REF!</f>
        <v>#REF!</v>
      </c>
      <c r="D112" s="149" t="e">
        <f>#REF!</f>
        <v>#REF!</v>
      </c>
      <c r="E112" s="149" t="e">
        <f>#REF!</f>
        <v>#REF!</v>
      </c>
      <c r="F112" s="151" t="e">
        <f>#REF!</f>
        <v>#REF!</v>
      </c>
      <c r="G112" s="152" t="e">
        <f>#REF!</f>
        <v>#REF!</v>
      </c>
      <c r="H112" s="152" t="s">
        <v>169</v>
      </c>
      <c r="I112" s="152"/>
      <c r="J112" s="146" t="str">
        <f>'YARIŞMA BİLGİLERİ'!$F$21</f>
        <v>Büyük Erkek</v>
      </c>
      <c r="K112" s="149" t="str">
        <f t="shared" si="3"/>
        <v>İzmir-Görme Engelliler Türkiye Şampiyonası</v>
      </c>
      <c r="L112" s="209" t="e">
        <f>#REF!</f>
        <v>#REF!</v>
      </c>
      <c r="M112" s="150" t="s">
        <v>185</v>
      </c>
    </row>
    <row r="113" spans="1:13" s="142" customFormat="1" ht="26.25" customHeight="1" x14ac:dyDescent="0.2">
      <c r="A113" s="144">
        <v>111</v>
      </c>
      <c r="B113" s="155" t="s">
        <v>169</v>
      </c>
      <c r="C113" s="145" t="e">
        <f>#REF!</f>
        <v>#REF!</v>
      </c>
      <c r="D113" s="149" t="e">
        <f>#REF!</f>
        <v>#REF!</v>
      </c>
      <c r="E113" s="149" t="e">
        <f>#REF!</f>
        <v>#REF!</v>
      </c>
      <c r="F113" s="151" t="e">
        <f>#REF!</f>
        <v>#REF!</v>
      </c>
      <c r="G113" s="152" t="e">
        <f>#REF!</f>
        <v>#REF!</v>
      </c>
      <c r="H113" s="152" t="s">
        <v>169</v>
      </c>
      <c r="I113" s="152"/>
      <c r="J113" s="146" t="str">
        <f>'YARIŞMA BİLGİLERİ'!$F$21</f>
        <v>Büyük Erkek</v>
      </c>
      <c r="K113" s="149" t="str">
        <f t="shared" si="3"/>
        <v>İzmir-Görme Engelliler Türkiye Şampiyonası</v>
      </c>
      <c r="L113" s="209" t="e">
        <f>#REF!</f>
        <v>#REF!</v>
      </c>
      <c r="M113" s="150" t="s">
        <v>185</v>
      </c>
    </row>
    <row r="114" spans="1:13" s="142" customFormat="1" ht="26.25" customHeight="1" x14ac:dyDescent="0.2">
      <c r="A114" s="144">
        <v>112</v>
      </c>
      <c r="B114" s="155" t="s">
        <v>169</v>
      </c>
      <c r="C114" s="145" t="e">
        <f>#REF!</f>
        <v>#REF!</v>
      </c>
      <c r="D114" s="149" t="e">
        <f>#REF!</f>
        <v>#REF!</v>
      </c>
      <c r="E114" s="149" t="e">
        <f>#REF!</f>
        <v>#REF!</v>
      </c>
      <c r="F114" s="151" t="e">
        <f>#REF!</f>
        <v>#REF!</v>
      </c>
      <c r="G114" s="152" t="e">
        <f>#REF!</f>
        <v>#REF!</v>
      </c>
      <c r="H114" s="152" t="s">
        <v>169</v>
      </c>
      <c r="I114" s="152"/>
      <c r="J114" s="146" t="str">
        <f>'YARIŞMA BİLGİLERİ'!$F$21</f>
        <v>Büyük Erkek</v>
      </c>
      <c r="K114" s="149" t="str">
        <f t="shared" si="3"/>
        <v>İzmir-Görme Engelliler Türkiye Şampiyonası</v>
      </c>
      <c r="L114" s="209" t="e">
        <f>#REF!</f>
        <v>#REF!</v>
      </c>
      <c r="M114" s="150" t="s">
        <v>185</v>
      </c>
    </row>
    <row r="115" spans="1:13" s="142" customFormat="1" ht="26.25" customHeight="1" x14ac:dyDescent="0.2">
      <c r="A115" s="144">
        <v>113</v>
      </c>
      <c r="B115" s="155" t="s">
        <v>169</v>
      </c>
      <c r="C115" s="145" t="e">
        <f>#REF!</f>
        <v>#REF!</v>
      </c>
      <c r="D115" s="149" t="e">
        <f>#REF!</f>
        <v>#REF!</v>
      </c>
      <c r="E115" s="149" t="e">
        <f>#REF!</f>
        <v>#REF!</v>
      </c>
      <c r="F115" s="151" t="e">
        <f>#REF!</f>
        <v>#REF!</v>
      </c>
      <c r="G115" s="152" t="e">
        <f>#REF!</f>
        <v>#REF!</v>
      </c>
      <c r="H115" s="152" t="s">
        <v>169</v>
      </c>
      <c r="I115" s="152"/>
      <c r="J115" s="146" t="str">
        <f>'YARIŞMA BİLGİLERİ'!$F$21</f>
        <v>Büyük Erkek</v>
      </c>
      <c r="K115" s="149" t="str">
        <f t="shared" si="3"/>
        <v>İzmir-Görme Engelliler Türkiye Şampiyonası</v>
      </c>
      <c r="L115" s="209" t="e">
        <f>#REF!</f>
        <v>#REF!</v>
      </c>
      <c r="M115" s="150" t="s">
        <v>185</v>
      </c>
    </row>
    <row r="116" spans="1:13" s="142" customFormat="1" ht="26.25" customHeight="1" x14ac:dyDescent="0.2">
      <c r="A116" s="144">
        <v>114</v>
      </c>
      <c r="B116" s="155" t="s">
        <v>169</v>
      </c>
      <c r="C116" s="145" t="e">
        <f>#REF!</f>
        <v>#REF!</v>
      </c>
      <c r="D116" s="149" t="e">
        <f>#REF!</f>
        <v>#REF!</v>
      </c>
      <c r="E116" s="149" t="e">
        <f>#REF!</f>
        <v>#REF!</v>
      </c>
      <c r="F116" s="151" t="e">
        <f>#REF!</f>
        <v>#REF!</v>
      </c>
      <c r="G116" s="152" t="e">
        <f>#REF!</f>
        <v>#REF!</v>
      </c>
      <c r="H116" s="152" t="s">
        <v>169</v>
      </c>
      <c r="I116" s="152"/>
      <c r="J116" s="146" t="str">
        <f>'YARIŞMA BİLGİLERİ'!$F$21</f>
        <v>Büyük Erkek</v>
      </c>
      <c r="K116" s="149" t="str">
        <f t="shared" si="3"/>
        <v>İzmir-Görme Engelliler Türkiye Şampiyonası</v>
      </c>
      <c r="L116" s="209" t="e">
        <f>#REF!</f>
        <v>#REF!</v>
      </c>
      <c r="M116" s="150" t="s">
        <v>185</v>
      </c>
    </row>
    <row r="117" spans="1:13" s="142" customFormat="1" ht="26.25" customHeight="1" x14ac:dyDescent="0.2">
      <c r="A117" s="144">
        <v>115</v>
      </c>
      <c r="B117" s="155" t="s">
        <v>169</v>
      </c>
      <c r="C117" s="145" t="e">
        <f>#REF!</f>
        <v>#REF!</v>
      </c>
      <c r="D117" s="149" t="e">
        <f>#REF!</f>
        <v>#REF!</v>
      </c>
      <c r="E117" s="149" t="e">
        <f>#REF!</f>
        <v>#REF!</v>
      </c>
      <c r="F117" s="151" t="e">
        <f>#REF!</f>
        <v>#REF!</v>
      </c>
      <c r="G117" s="152" t="e">
        <f>#REF!</f>
        <v>#REF!</v>
      </c>
      <c r="H117" s="152" t="s">
        <v>169</v>
      </c>
      <c r="I117" s="152"/>
      <c r="J117" s="146" t="str">
        <f>'YARIŞMA BİLGİLERİ'!$F$21</f>
        <v>Büyük Erkek</v>
      </c>
      <c r="K117" s="149" t="str">
        <f t="shared" si="3"/>
        <v>İzmir-Görme Engelliler Türkiye Şampiyonası</v>
      </c>
      <c r="L117" s="209" t="e">
        <f>#REF!</f>
        <v>#REF!</v>
      </c>
      <c r="M117" s="150" t="s">
        <v>185</v>
      </c>
    </row>
    <row r="118" spans="1:13" s="142" customFormat="1" ht="26.25" customHeight="1" x14ac:dyDescent="0.2">
      <c r="A118" s="144">
        <v>116</v>
      </c>
      <c r="B118" s="155" t="s">
        <v>169</v>
      </c>
      <c r="C118" s="145" t="e">
        <f>#REF!</f>
        <v>#REF!</v>
      </c>
      <c r="D118" s="149" t="e">
        <f>#REF!</f>
        <v>#REF!</v>
      </c>
      <c r="E118" s="149" t="e">
        <f>#REF!</f>
        <v>#REF!</v>
      </c>
      <c r="F118" s="151" t="e">
        <f>#REF!</f>
        <v>#REF!</v>
      </c>
      <c r="G118" s="152" t="e">
        <f>#REF!</f>
        <v>#REF!</v>
      </c>
      <c r="H118" s="152" t="s">
        <v>169</v>
      </c>
      <c r="I118" s="152"/>
      <c r="J118" s="146" t="str">
        <f>'YARIŞMA BİLGİLERİ'!$F$21</f>
        <v>Büyük Erkek</v>
      </c>
      <c r="K118" s="149" t="str">
        <f t="shared" si="3"/>
        <v>İzmir-Görme Engelliler Türkiye Şampiyonası</v>
      </c>
      <c r="L118" s="209" t="e">
        <f>#REF!</f>
        <v>#REF!</v>
      </c>
      <c r="M118" s="150" t="s">
        <v>185</v>
      </c>
    </row>
    <row r="119" spans="1:13" s="142" customFormat="1" ht="26.25" customHeight="1" x14ac:dyDescent="0.2">
      <c r="A119" s="144">
        <v>117</v>
      </c>
      <c r="B119" s="155" t="s">
        <v>169</v>
      </c>
      <c r="C119" s="145" t="e">
        <f>#REF!</f>
        <v>#REF!</v>
      </c>
      <c r="D119" s="149" t="e">
        <f>#REF!</f>
        <v>#REF!</v>
      </c>
      <c r="E119" s="149" t="e">
        <f>#REF!</f>
        <v>#REF!</v>
      </c>
      <c r="F119" s="151" t="e">
        <f>#REF!</f>
        <v>#REF!</v>
      </c>
      <c r="G119" s="152" t="e">
        <f>#REF!</f>
        <v>#REF!</v>
      </c>
      <c r="H119" s="152" t="s">
        <v>169</v>
      </c>
      <c r="I119" s="152"/>
      <c r="J119" s="146" t="str">
        <f>'YARIŞMA BİLGİLERİ'!$F$21</f>
        <v>Büyük Erkek</v>
      </c>
      <c r="K119" s="149" t="str">
        <f t="shared" si="3"/>
        <v>İzmir-Görme Engelliler Türkiye Şampiyonası</v>
      </c>
      <c r="L119" s="209" t="e">
        <f>#REF!</f>
        <v>#REF!</v>
      </c>
      <c r="M119" s="150" t="s">
        <v>185</v>
      </c>
    </row>
    <row r="120" spans="1:13" s="142" customFormat="1" ht="26.25" customHeight="1" x14ac:dyDescent="0.2">
      <c r="A120" s="144">
        <v>118</v>
      </c>
      <c r="B120" s="155" t="s">
        <v>169</v>
      </c>
      <c r="C120" s="145" t="e">
        <f>#REF!</f>
        <v>#REF!</v>
      </c>
      <c r="D120" s="149" t="e">
        <f>#REF!</f>
        <v>#REF!</v>
      </c>
      <c r="E120" s="149" t="e">
        <f>#REF!</f>
        <v>#REF!</v>
      </c>
      <c r="F120" s="151" t="e">
        <f>#REF!</f>
        <v>#REF!</v>
      </c>
      <c r="G120" s="152" t="e">
        <f>#REF!</f>
        <v>#REF!</v>
      </c>
      <c r="H120" s="152" t="s">
        <v>169</v>
      </c>
      <c r="I120" s="152"/>
      <c r="J120" s="146" t="str">
        <f>'YARIŞMA BİLGİLERİ'!$F$21</f>
        <v>Büyük Erkek</v>
      </c>
      <c r="K120" s="149" t="str">
        <f t="shared" si="3"/>
        <v>İzmir-Görme Engelliler Türkiye Şampiyonası</v>
      </c>
      <c r="L120" s="209" t="e">
        <f>#REF!</f>
        <v>#REF!</v>
      </c>
      <c r="M120" s="150" t="s">
        <v>185</v>
      </c>
    </row>
    <row r="121" spans="1:13" s="142" customFormat="1" ht="26.25" customHeight="1" x14ac:dyDescent="0.2">
      <c r="A121" s="144">
        <v>119</v>
      </c>
      <c r="B121" s="155" t="s">
        <v>169</v>
      </c>
      <c r="C121" s="145" t="e">
        <f>#REF!</f>
        <v>#REF!</v>
      </c>
      <c r="D121" s="149" t="e">
        <f>#REF!</f>
        <v>#REF!</v>
      </c>
      <c r="E121" s="149" t="e">
        <f>#REF!</f>
        <v>#REF!</v>
      </c>
      <c r="F121" s="151" t="e">
        <f>#REF!</f>
        <v>#REF!</v>
      </c>
      <c r="G121" s="152" t="e">
        <f>#REF!</f>
        <v>#REF!</v>
      </c>
      <c r="H121" s="152" t="s">
        <v>169</v>
      </c>
      <c r="I121" s="152"/>
      <c r="J121" s="146" t="str">
        <f>'YARIŞMA BİLGİLERİ'!$F$21</f>
        <v>Büyük Erkek</v>
      </c>
      <c r="K121" s="149" t="str">
        <f t="shared" si="3"/>
        <v>İzmir-Görme Engelliler Türkiye Şampiyonası</v>
      </c>
      <c r="L121" s="209" t="e">
        <f>#REF!</f>
        <v>#REF!</v>
      </c>
      <c r="M121" s="150" t="s">
        <v>185</v>
      </c>
    </row>
    <row r="122" spans="1:13" s="142" customFormat="1" ht="26.25" customHeight="1" x14ac:dyDescent="0.2">
      <c r="A122" s="144">
        <v>120</v>
      </c>
      <c r="B122" s="155" t="s">
        <v>169</v>
      </c>
      <c r="C122" s="145" t="e">
        <f>#REF!</f>
        <v>#REF!</v>
      </c>
      <c r="D122" s="149" t="e">
        <f>#REF!</f>
        <v>#REF!</v>
      </c>
      <c r="E122" s="149" t="e">
        <f>#REF!</f>
        <v>#REF!</v>
      </c>
      <c r="F122" s="151" t="e">
        <f>#REF!</f>
        <v>#REF!</v>
      </c>
      <c r="G122" s="152" t="e">
        <f>#REF!</f>
        <v>#REF!</v>
      </c>
      <c r="H122" s="152" t="s">
        <v>169</v>
      </c>
      <c r="I122" s="152"/>
      <c r="J122" s="146" t="str">
        <f>'YARIŞMA BİLGİLERİ'!$F$21</f>
        <v>Büyük Erkek</v>
      </c>
      <c r="K122" s="149" t="str">
        <f t="shared" si="3"/>
        <v>İzmir-Görme Engelliler Türkiye Şampiyonası</v>
      </c>
      <c r="L122" s="209" t="e">
        <f>#REF!</f>
        <v>#REF!</v>
      </c>
      <c r="M122" s="150" t="s">
        <v>185</v>
      </c>
    </row>
    <row r="123" spans="1:13" s="142" customFormat="1" ht="26.25" customHeight="1" x14ac:dyDescent="0.2">
      <c r="A123" s="144">
        <v>121</v>
      </c>
      <c r="B123" s="155" t="s">
        <v>169</v>
      </c>
      <c r="C123" s="145" t="e">
        <f>#REF!</f>
        <v>#REF!</v>
      </c>
      <c r="D123" s="149" t="e">
        <f>#REF!</f>
        <v>#REF!</v>
      </c>
      <c r="E123" s="149" t="e">
        <f>#REF!</f>
        <v>#REF!</v>
      </c>
      <c r="F123" s="151" t="e">
        <f>#REF!</f>
        <v>#REF!</v>
      </c>
      <c r="G123" s="152" t="e">
        <f>#REF!</f>
        <v>#REF!</v>
      </c>
      <c r="H123" s="152" t="s">
        <v>169</v>
      </c>
      <c r="I123" s="152"/>
      <c r="J123" s="146" t="str">
        <f>'YARIŞMA BİLGİLERİ'!$F$21</f>
        <v>Büyük Erkek</v>
      </c>
      <c r="K123" s="149" t="str">
        <f t="shared" si="3"/>
        <v>İzmir-Görme Engelliler Türkiye Şampiyonası</v>
      </c>
      <c r="L123" s="209" t="e">
        <f>#REF!</f>
        <v>#REF!</v>
      </c>
      <c r="M123" s="150" t="s">
        <v>185</v>
      </c>
    </row>
    <row r="124" spans="1:13" s="142" customFormat="1" ht="26.25" customHeight="1" x14ac:dyDescent="0.2">
      <c r="A124" s="144">
        <v>122</v>
      </c>
      <c r="B124" s="155" t="s">
        <v>169</v>
      </c>
      <c r="C124" s="145" t="e">
        <f>#REF!</f>
        <v>#REF!</v>
      </c>
      <c r="D124" s="149" t="e">
        <f>#REF!</f>
        <v>#REF!</v>
      </c>
      <c r="E124" s="149" t="e">
        <f>#REF!</f>
        <v>#REF!</v>
      </c>
      <c r="F124" s="151" t="e">
        <f>#REF!</f>
        <v>#REF!</v>
      </c>
      <c r="G124" s="152" t="e">
        <f>#REF!</f>
        <v>#REF!</v>
      </c>
      <c r="H124" s="152" t="s">
        <v>169</v>
      </c>
      <c r="I124" s="152"/>
      <c r="J124" s="146" t="str">
        <f>'YARIŞMA BİLGİLERİ'!$F$21</f>
        <v>Büyük Erkek</v>
      </c>
      <c r="K124" s="149" t="str">
        <f t="shared" si="3"/>
        <v>İzmir-Görme Engelliler Türkiye Şampiyonası</v>
      </c>
      <c r="L124" s="209" t="e">
        <f>#REF!</f>
        <v>#REF!</v>
      </c>
      <c r="M124" s="150" t="s">
        <v>185</v>
      </c>
    </row>
    <row r="125" spans="1:13" s="142" customFormat="1" ht="26.25" customHeight="1" x14ac:dyDescent="0.2">
      <c r="A125" s="144">
        <v>123</v>
      </c>
      <c r="B125" s="155" t="s">
        <v>169</v>
      </c>
      <c r="C125" s="145" t="e">
        <f>#REF!</f>
        <v>#REF!</v>
      </c>
      <c r="D125" s="149" t="e">
        <f>#REF!</f>
        <v>#REF!</v>
      </c>
      <c r="E125" s="149" t="e">
        <f>#REF!</f>
        <v>#REF!</v>
      </c>
      <c r="F125" s="151" t="e">
        <f>#REF!</f>
        <v>#REF!</v>
      </c>
      <c r="G125" s="152" t="e">
        <f>#REF!</f>
        <v>#REF!</v>
      </c>
      <c r="H125" s="152" t="s">
        <v>169</v>
      </c>
      <c r="I125" s="152"/>
      <c r="J125" s="146" t="str">
        <f>'YARIŞMA BİLGİLERİ'!$F$21</f>
        <v>Büyük Erkek</v>
      </c>
      <c r="K125" s="149" t="str">
        <f t="shared" si="3"/>
        <v>İzmir-Görme Engelliler Türkiye Şampiyonası</v>
      </c>
      <c r="L125" s="209" t="e">
        <f>#REF!</f>
        <v>#REF!</v>
      </c>
      <c r="M125" s="150" t="s">
        <v>185</v>
      </c>
    </row>
    <row r="126" spans="1:13" s="142" customFormat="1" ht="26.25" customHeight="1" x14ac:dyDescent="0.2">
      <c r="A126" s="144">
        <v>124</v>
      </c>
      <c r="B126" s="155" t="s">
        <v>169</v>
      </c>
      <c r="C126" s="145" t="e">
        <f>#REF!</f>
        <v>#REF!</v>
      </c>
      <c r="D126" s="149" t="e">
        <f>#REF!</f>
        <v>#REF!</v>
      </c>
      <c r="E126" s="149" t="e">
        <f>#REF!</f>
        <v>#REF!</v>
      </c>
      <c r="F126" s="151" t="e">
        <f>#REF!</f>
        <v>#REF!</v>
      </c>
      <c r="G126" s="152" t="e">
        <f>#REF!</f>
        <v>#REF!</v>
      </c>
      <c r="H126" s="152" t="s">
        <v>169</v>
      </c>
      <c r="I126" s="152"/>
      <c r="J126" s="146" t="str">
        <f>'YARIŞMA BİLGİLERİ'!$F$21</f>
        <v>Büyük Erkek</v>
      </c>
      <c r="K126" s="149" t="str">
        <f t="shared" si="3"/>
        <v>İzmir-Görme Engelliler Türkiye Şampiyonası</v>
      </c>
      <c r="L126" s="209" t="e">
        <f>#REF!</f>
        <v>#REF!</v>
      </c>
      <c r="M126" s="150" t="s">
        <v>185</v>
      </c>
    </row>
    <row r="127" spans="1:13" s="142" customFormat="1" ht="26.25" customHeight="1" x14ac:dyDescent="0.2">
      <c r="A127" s="144">
        <v>125</v>
      </c>
      <c r="B127" s="155" t="s">
        <v>169</v>
      </c>
      <c r="C127" s="145" t="e">
        <f>#REF!</f>
        <v>#REF!</v>
      </c>
      <c r="D127" s="149" t="e">
        <f>#REF!</f>
        <v>#REF!</v>
      </c>
      <c r="E127" s="149" t="e">
        <f>#REF!</f>
        <v>#REF!</v>
      </c>
      <c r="F127" s="151" t="e">
        <f>#REF!</f>
        <v>#REF!</v>
      </c>
      <c r="G127" s="152" t="e">
        <f>#REF!</f>
        <v>#REF!</v>
      </c>
      <c r="H127" s="152" t="s">
        <v>169</v>
      </c>
      <c r="I127" s="152"/>
      <c r="J127" s="146" t="str">
        <f>'YARIŞMA BİLGİLERİ'!$F$21</f>
        <v>Büyük Erkek</v>
      </c>
      <c r="K127" s="149" t="str">
        <f t="shared" si="3"/>
        <v>İzmir-Görme Engelliler Türkiye Şampiyonası</v>
      </c>
      <c r="L127" s="209" t="e">
        <f>#REF!</f>
        <v>#REF!</v>
      </c>
      <c r="M127" s="150" t="s">
        <v>185</v>
      </c>
    </row>
    <row r="128" spans="1:13" s="142" customFormat="1" ht="26.25" customHeight="1" x14ac:dyDescent="0.2">
      <c r="A128" s="144">
        <v>126</v>
      </c>
      <c r="B128" s="155" t="s">
        <v>169</v>
      </c>
      <c r="C128" s="145" t="e">
        <f>#REF!</f>
        <v>#REF!</v>
      </c>
      <c r="D128" s="149" t="e">
        <f>#REF!</f>
        <v>#REF!</v>
      </c>
      <c r="E128" s="149" t="e">
        <f>#REF!</f>
        <v>#REF!</v>
      </c>
      <c r="F128" s="151" t="e">
        <f>#REF!</f>
        <v>#REF!</v>
      </c>
      <c r="G128" s="152" t="e">
        <f>#REF!</f>
        <v>#REF!</v>
      </c>
      <c r="H128" s="152" t="s">
        <v>169</v>
      </c>
      <c r="I128" s="152"/>
      <c r="J128" s="146" t="str">
        <f>'YARIŞMA BİLGİLERİ'!$F$21</f>
        <v>Büyük Erkek</v>
      </c>
      <c r="K128" s="149" t="str">
        <f t="shared" si="3"/>
        <v>İzmir-Görme Engelliler Türkiye Şampiyonası</v>
      </c>
      <c r="L128" s="209" t="e">
        <f>#REF!</f>
        <v>#REF!</v>
      </c>
      <c r="M128" s="150" t="s">
        <v>185</v>
      </c>
    </row>
    <row r="129" spans="1:13" s="142" customFormat="1" ht="26.25" customHeight="1" x14ac:dyDescent="0.2">
      <c r="A129" s="144">
        <v>127</v>
      </c>
      <c r="B129" s="155" t="s">
        <v>169</v>
      </c>
      <c r="C129" s="145" t="e">
        <f>#REF!</f>
        <v>#REF!</v>
      </c>
      <c r="D129" s="149" t="e">
        <f>#REF!</f>
        <v>#REF!</v>
      </c>
      <c r="E129" s="149" t="e">
        <f>#REF!</f>
        <v>#REF!</v>
      </c>
      <c r="F129" s="151" t="e">
        <f>#REF!</f>
        <v>#REF!</v>
      </c>
      <c r="G129" s="152" t="e">
        <f>#REF!</f>
        <v>#REF!</v>
      </c>
      <c r="H129" s="152" t="s">
        <v>169</v>
      </c>
      <c r="I129" s="152"/>
      <c r="J129" s="146" t="str">
        <f>'YARIŞMA BİLGİLERİ'!$F$21</f>
        <v>Büyük Erkek</v>
      </c>
      <c r="K129" s="149" t="str">
        <f t="shared" si="3"/>
        <v>İzmir-Görme Engelliler Türkiye Şampiyonası</v>
      </c>
      <c r="L129" s="209" t="e">
        <f>#REF!</f>
        <v>#REF!</v>
      </c>
      <c r="M129" s="150" t="s">
        <v>185</v>
      </c>
    </row>
    <row r="130" spans="1:13" s="142" customFormat="1" ht="26.25" customHeight="1" x14ac:dyDescent="0.2">
      <c r="A130" s="144">
        <v>128</v>
      </c>
      <c r="B130" s="155" t="s">
        <v>169</v>
      </c>
      <c r="C130" s="145" t="e">
        <f>#REF!</f>
        <v>#REF!</v>
      </c>
      <c r="D130" s="149" t="e">
        <f>#REF!</f>
        <v>#REF!</v>
      </c>
      <c r="E130" s="149" t="e">
        <f>#REF!</f>
        <v>#REF!</v>
      </c>
      <c r="F130" s="151" t="e">
        <f>#REF!</f>
        <v>#REF!</v>
      </c>
      <c r="G130" s="152" t="e">
        <f>#REF!</f>
        <v>#REF!</v>
      </c>
      <c r="H130" s="152" t="s">
        <v>169</v>
      </c>
      <c r="I130" s="152"/>
      <c r="J130" s="146" t="str">
        <f>'YARIŞMA BİLGİLERİ'!$F$21</f>
        <v>Büyük Erkek</v>
      </c>
      <c r="K130" s="149" t="str">
        <f t="shared" si="3"/>
        <v>İzmir-Görme Engelliler Türkiye Şampiyonası</v>
      </c>
      <c r="L130" s="209" t="e">
        <f>#REF!</f>
        <v>#REF!</v>
      </c>
      <c r="M130" s="150" t="s">
        <v>185</v>
      </c>
    </row>
    <row r="131" spans="1:13" s="142" customFormat="1" ht="26.25" customHeight="1" x14ac:dyDescent="0.2">
      <c r="A131" s="144">
        <v>129</v>
      </c>
      <c r="B131" s="155" t="s">
        <v>169</v>
      </c>
      <c r="C131" s="145" t="e">
        <f>#REF!</f>
        <v>#REF!</v>
      </c>
      <c r="D131" s="149" t="e">
        <f>#REF!</f>
        <v>#REF!</v>
      </c>
      <c r="E131" s="149" t="e">
        <f>#REF!</f>
        <v>#REF!</v>
      </c>
      <c r="F131" s="151" t="e">
        <f>#REF!</f>
        <v>#REF!</v>
      </c>
      <c r="G131" s="152" t="e">
        <f>#REF!</f>
        <v>#REF!</v>
      </c>
      <c r="H131" s="152" t="s">
        <v>169</v>
      </c>
      <c r="I131" s="152"/>
      <c r="J131" s="146" t="str">
        <f>'YARIŞMA BİLGİLERİ'!$F$21</f>
        <v>Büyük Erkek</v>
      </c>
      <c r="K131" s="149" t="str">
        <f t="shared" ref="K131:K149" si="4">CONCATENATE(K$1,"-",A$1)</f>
        <v>İzmir-Görme Engelliler Türkiye Şampiyonası</v>
      </c>
      <c r="L131" s="209" t="e">
        <f>#REF!</f>
        <v>#REF!</v>
      </c>
      <c r="M131" s="150" t="s">
        <v>185</v>
      </c>
    </row>
    <row r="132" spans="1:13" s="142" customFormat="1" ht="26.25" customHeight="1" x14ac:dyDescent="0.2">
      <c r="A132" s="144">
        <v>130</v>
      </c>
      <c r="B132" s="155" t="s">
        <v>169</v>
      </c>
      <c r="C132" s="145" t="e">
        <f>#REF!</f>
        <v>#REF!</v>
      </c>
      <c r="D132" s="149" t="e">
        <f>#REF!</f>
        <v>#REF!</v>
      </c>
      <c r="E132" s="149" t="e">
        <f>#REF!</f>
        <v>#REF!</v>
      </c>
      <c r="F132" s="151" t="e">
        <f>#REF!</f>
        <v>#REF!</v>
      </c>
      <c r="G132" s="152" t="e">
        <f>#REF!</f>
        <v>#REF!</v>
      </c>
      <c r="H132" s="152" t="s">
        <v>169</v>
      </c>
      <c r="I132" s="152"/>
      <c r="J132" s="146" t="str">
        <f>'YARIŞMA BİLGİLERİ'!$F$21</f>
        <v>Büyük Erkek</v>
      </c>
      <c r="K132" s="149" t="str">
        <f t="shared" si="4"/>
        <v>İzmir-Görme Engelliler Türkiye Şampiyonası</v>
      </c>
      <c r="L132" s="209" t="e">
        <f>#REF!</f>
        <v>#REF!</v>
      </c>
      <c r="M132" s="150" t="s">
        <v>185</v>
      </c>
    </row>
    <row r="133" spans="1:13" s="142" customFormat="1" ht="26.25" customHeight="1" x14ac:dyDescent="0.2">
      <c r="A133" s="144">
        <v>131</v>
      </c>
      <c r="B133" s="155" t="s">
        <v>169</v>
      </c>
      <c r="C133" s="145" t="e">
        <f>#REF!</f>
        <v>#REF!</v>
      </c>
      <c r="D133" s="149" t="e">
        <f>#REF!</f>
        <v>#REF!</v>
      </c>
      <c r="E133" s="149" t="e">
        <f>#REF!</f>
        <v>#REF!</v>
      </c>
      <c r="F133" s="151" t="e">
        <f>#REF!</f>
        <v>#REF!</v>
      </c>
      <c r="G133" s="152" t="e">
        <f>#REF!</f>
        <v>#REF!</v>
      </c>
      <c r="H133" s="152" t="s">
        <v>169</v>
      </c>
      <c r="I133" s="152"/>
      <c r="J133" s="146" t="str">
        <f>'YARIŞMA BİLGİLERİ'!$F$21</f>
        <v>Büyük Erkek</v>
      </c>
      <c r="K133" s="149" t="str">
        <f t="shared" si="4"/>
        <v>İzmir-Görme Engelliler Türkiye Şampiyonası</v>
      </c>
      <c r="L133" s="209" t="e">
        <f>#REF!</f>
        <v>#REF!</v>
      </c>
      <c r="M133" s="150" t="s">
        <v>185</v>
      </c>
    </row>
    <row r="134" spans="1:13" s="142" customFormat="1" ht="26.25" customHeight="1" x14ac:dyDescent="0.2">
      <c r="A134" s="144">
        <v>132</v>
      </c>
      <c r="B134" s="155" t="s">
        <v>169</v>
      </c>
      <c r="C134" s="145" t="e">
        <f>#REF!</f>
        <v>#REF!</v>
      </c>
      <c r="D134" s="149" t="e">
        <f>#REF!</f>
        <v>#REF!</v>
      </c>
      <c r="E134" s="149" t="e">
        <f>#REF!</f>
        <v>#REF!</v>
      </c>
      <c r="F134" s="151" t="e">
        <f>#REF!</f>
        <v>#REF!</v>
      </c>
      <c r="G134" s="152" t="e">
        <f>#REF!</f>
        <v>#REF!</v>
      </c>
      <c r="H134" s="152" t="s">
        <v>169</v>
      </c>
      <c r="I134" s="152"/>
      <c r="J134" s="146" t="str">
        <f>'YARIŞMA BİLGİLERİ'!$F$21</f>
        <v>Büyük Erkek</v>
      </c>
      <c r="K134" s="149" t="str">
        <f t="shared" si="4"/>
        <v>İzmir-Görme Engelliler Türkiye Şampiyonası</v>
      </c>
      <c r="L134" s="209" t="e">
        <f>#REF!</f>
        <v>#REF!</v>
      </c>
      <c r="M134" s="150" t="s">
        <v>185</v>
      </c>
    </row>
    <row r="135" spans="1:13" s="142" customFormat="1" ht="26.25" customHeight="1" x14ac:dyDescent="0.2">
      <c r="A135" s="144">
        <v>133</v>
      </c>
      <c r="B135" s="155" t="s">
        <v>169</v>
      </c>
      <c r="C135" s="145" t="e">
        <f>#REF!</f>
        <v>#REF!</v>
      </c>
      <c r="D135" s="149" t="e">
        <f>#REF!</f>
        <v>#REF!</v>
      </c>
      <c r="E135" s="149" t="e">
        <f>#REF!</f>
        <v>#REF!</v>
      </c>
      <c r="F135" s="151" t="e">
        <f>#REF!</f>
        <v>#REF!</v>
      </c>
      <c r="G135" s="152" t="e">
        <f>#REF!</f>
        <v>#REF!</v>
      </c>
      <c r="H135" s="152" t="s">
        <v>169</v>
      </c>
      <c r="I135" s="152"/>
      <c r="J135" s="146" t="str">
        <f>'YARIŞMA BİLGİLERİ'!$F$21</f>
        <v>Büyük Erkek</v>
      </c>
      <c r="K135" s="149" t="str">
        <f t="shared" si="4"/>
        <v>İzmir-Görme Engelliler Türkiye Şampiyonası</v>
      </c>
      <c r="L135" s="209" t="e">
        <f>#REF!</f>
        <v>#REF!</v>
      </c>
      <c r="M135" s="150" t="s">
        <v>185</v>
      </c>
    </row>
    <row r="136" spans="1:13" s="142" customFormat="1" ht="26.25" customHeight="1" x14ac:dyDescent="0.2">
      <c r="A136" s="144">
        <v>134</v>
      </c>
      <c r="B136" s="155" t="s">
        <v>169</v>
      </c>
      <c r="C136" s="145" t="e">
        <f>#REF!</f>
        <v>#REF!</v>
      </c>
      <c r="D136" s="149" t="e">
        <f>#REF!</f>
        <v>#REF!</v>
      </c>
      <c r="E136" s="149" t="e">
        <f>#REF!</f>
        <v>#REF!</v>
      </c>
      <c r="F136" s="151" t="e">
        <f>#REF!</f>
        <v>#REF!</v>
      </c>
      <c r="G136" s="152" t="e">
        <f>#REF!</f>
        <v>#REF!</v>
      </c>
      <c r="H136" s="152" t="s">
        <v>169</v>
      </c>
      <c r="I136" s="152"/>
      <c r="J136" s="146" t="str">
        <f>'YARIŞMA BİLGİLERİ'!$F$21</f>
        <v>Büyük Erkek</v>
      </c>
      <c r="K136" s="149" t="str">
        <f t="shared" si="4"/>
        <v>İzmir-Görme Engelliler Türkiye Şampiyonası</v>
      </c>
      <c r="L136" s="209" t="e">
        <f>#REF!</f>
        <v>#REF!</v>
      </c>
      <c r="M136" s="150" t="s">
        <v>185</v>
      </c>
    </row>
    <row r="137" spans="1:13" s="142" customFormat="1" ht="26.25" customHeight="1" x14ac:dyDescent="0.2">
      <c r="A137" s="144">
        <v>135</v>
      </c>
      <c r="B137" s="155" t="s">
        <v>169</v>
      </c>
      <c r="C137" s="145" t="e">
        <f>#REF!</f>
        <v>#REF!</v>
      </c>
      <c r="D137" s="149" t="e">
        <f>#REF!</f>
        <v>#REF!</v>
      </c>
      <c r="E137" s="149" t="e">
        <f>#REF!</f>
        <v>#REF!</v>
      </c>
      <c r="F137" s="151" t="e">
        <f>#REF!</f>
        <v>#REF!</v>
      </c>
      <c r="G137" s="152" t="e">
        <f>#REF!</f>
        <v>#REF!</v>
      </c>
      <c r="H137" s="152" t="s">
        <v>169</v>
      </c>
      <c r="I137" s="152"/>
      <c r="J137" s="146" t="str">
        <f>'YARIŞMA BİLGİLERİ'!$F$21</f>
        <v>Büyük Erkek</v>
      </c>
      <c r="K137" s="149" t="str">
        <f t="shared" si="4"/>
        <v>İzmir-Görme Engelliler Türkiye Şampiyonası</v>
      </c>
      <c r="L137" s="209" t="e">
        <f>#REF!</f>
        <v>#REF!</v>
      </c>
      <c r="M137" s="150" t="s">
        <v>185</v>
      </c>
    </row>
    <row r="138" spans="1:13" s="142" customFormat="1" ht="26.25" customHeight="1" x14ac:dyDescent="0.2">
      <c r="A138" s="144">
        <v>136</v>
      </c>
      <c r="B138" s="155" t="s">
        <v>169</v>
      </c>
      <c r="C138" s="145" t="e">
        <f>#REF!</f>
        <v>#REF!</v>
      </c>
      <c r="D138" s="149" t="e">
        <f>#REF!</f>
        <v>#REF!</v>
      </c>
      <c r="E138" s="149" t="e">
        <f>#REF!</f>
        <v>#REF!</v>
      </c>
      <c r="F138" s="151" t="e">
        <f>#REF!</f>
        <v>#REF!</v>
      </c>
      <c r="G138" s="152" t="e">
        <f>#REF!</f>
        <v>#REF!</v>
      </c>
      <c r="H138" s="152" t="s">
        <v>169</v>
      </c>
      <c r="I138" s="152"/>
      <c r="J138" s="146" t="str">
        <f>'YARIŞMA BİLGİLERİ'!$F$21</f>
        <v>Büyük Erkek</v>
      </c>
      <c r="K138" s="149" t="str">
        <f t="shared" si="4"/>
        <v>İzmir-Görme Engelliler Türkiye Şampiyonası</v>
      </c>
      <c r="L138" s="209" t="e">
        <f>#REF!</f>
        <v>#REF!</v>
      </c>
      <c r="M138" s="150" t="s">
        <v>185</v>
      </c>
    </row>
    <row r="139" spans="1:13" s="142" customFormat="1" ht="26.25" customHeight="1" x14ac:dyDescent="0.2">
      <c r="A139" s="144">
        <v>137</v>
      </c>
      <c r="B139" s="155" t="s">
        <v>169</v>
      </c>
      <c r="C139" s="145" t="e">
        <f>#REF!</f>
        <v>#REF!</v>
      </c>
      <c r="D139" s="149" t="e">
        <f>#REF!</f>
        <v>#REF!</v>
      </c>
      <c r="E139" s="149" t="e">
        <f>#REF!</f>
        <v>#REF!</v>
      </c>
      <c r="F139" s="151" t="e">
        <f>#REF!</f>
        <v>#REF!</v>
      </c>
      <c r="G139" s="152" t="e">
        <f>#REF!</f>
        <v>#REF!</v>
      </c>
      <c r="H139" s="152" t="s">
        <v>169</v>
      </c>
      <c r="I139" s="152"/>
      <c r="J139" s="146" t="str">
        <f>'YARIŞMA BİLGİLERİ'!$F$21</f>
        <v>Büyük Erkek</v>
      </c>
      <c r="K139" s="149" t="str">
        <f t="shared" si="4"/>
        <v>İzmir-Görme Engelliler Türkiye Şampiyonası</v>
      </c>
      <c r="L139" s="209" t="e">
        <f>#REF!</f>
        <v>#REF!</v>
      </c>
      <c r="M139" s="150" t="s">
        <v>185</v>
      </c>
    </row>
    <row r="140" spans="1:13" s="142" customFormat="1" ht="26.25" customHeight="1" x14ac:dyDescent="0.2">
      <c r="A140" s="144">
        <v>138</v>
      </c>
      <c r="B140" s="155" t="s">
        <v>169</v>
      </c>
      <c r="C140" s="145" t="e">
        <f>#REF!</f>
        <v>#REF!</v>
      </c>
      <c r="D140" s="149" t="e">
        <f>#REF!</f>
        <v>#REF!</v>
      </c>
      <c r="E140" s="149" t="e">
        <f>#REF!</f>
        <v>#REF!</v>
      </c>
      <c r="F140" s="151" t="e">
        <f>#REF!</f>
        <v>#REF!</v>
      </c>
      <c r="G140" s="152" t="e">
        <f>#REF!</f>
        <v>#REF!</v>
      </c>
      <c r="H140" s="152" t="s">
        <v>169</v>
      </c>
      <c r="I140" s="152"/>
      <c r="J140" s="146" t="str">
        <f>'YARIŞMA BİLGİLERİ'!$F$21</f>
        <v>Büyük Erkek</v>
      </c>
      <c r="K140" s="149" t="str">
        <f t="shared" si="4"/>
        <v>İzmir-Görme Engelliler Türkiye Şampiyonası</v>
      </c>
      <c r="L140" s="209" t="e">
        <f>#REF!</f>
        <v>#REF!</v>
      </c>
      <c r="M140" s="150" t="s">
        <v>185</v>
      </c>
    </row>
    <row r="141" spans="1:13" s="142" customFormat="1" ht="26.25" customHeight="1" x14ac:dyDescent="0.2">
      <c r="A141" s="144">
        <v>139</v>
      </c>
      <c r="B141" s="155" t="s">
        <v>169</v>
      </c>
      <c r="C141" s="145" t="e">
        <f>#REF!</f>
        <v>#REF!</v>
      </c>
      <c r="D141" s="149" t="e">
        <f>#REF!</f>
        <v>#REF!</v>
      </c>
      <c r="E141" s="149" t="e">
        <f>#REF!</f>
        <v>#REF!</v>
      </c>
      <c r="F141" s="151" t="e">
        <f>#REF!</f>
        <v>#REF!</v>
      </c>
      <c r="G141" s="152" t="e">
        <f>#REF!</f>
        <v>#REF!</v>
      </c>
      <c r="H141" s="152" t="s">
        <v>169</v>
      </c>
      <c r="I141" s="152"/>
      <c r="J141" s="146" t="str">
        <f>'YARIŞMA BİLGİLERİ'!$F$21</f>
        <v>Büyük Erkek</v>
      </c>
      <c r="K141" s="149" t="str">
        <f t="shared" si="4"/>
        <v>İzmir-Görme Engelliler Türkiye Şampiyonası</v>
      </c>
      <c r="L141" s="209" t="e">
        <f>#REF!</f>
        <v>#REF!</v>
      </c>
      <c r="M141" s="150" t="s">
        <v>185</v>
      </c>
    </row>
    <row r="142" spans="1:13" s="142" customFormat="1" ht="26.25" customHeight="1" x14ac:dyDescent="0.2">
      <c r="A142" s="144">
        <v>140</v>
      </c>
      <c r="B142" s="155" t="s">
        <v>169</v>
      </c>
      <c r="C142" s="145" t="e">
        <f>#REF!</f>
        <v>#REF!</v>
      </c>
      <c r="D142" s="149" t="e">
        <f>#REF!</f>
        <v>#REF!</v>
      </c>
      <c r="E142" s="149" t="e">
        <f>#REF!</f>
        <v>#REF!</v>
      </c>
      <c r="F142" s="151" t="e">
        <f>#REF!</f>
        <v>#REF!</v>
      </c>
      <c r="G142" s="152" t="e">
        <f>#REF!</f>
        <v>#REF!</v>
      </c>
      <c r="H142" s="152" t="s">
        <v>169</v>
      </c>
      <c r="I142" s="152"/>
      <c r="J142" s="146" t="str">
        <f>'YARIŞMA BİLGİLERİ'!$F$21</f>
        <v>Büyük Erkek</v>
      </c>
      <c r="K142" s="149" t="str">
        <f t="shared" si="4"/>
        <v>İzmir-Görme Engelliler Türkiye Şampiyonası</v>
      </c>
      <c r="L142" s="209" t="e">
        <f>#REF!</f>
        <v>#REF!</v>
      </c>
      <c r="M142" s="150" t="s">
        <v>185</v>
      </c>
    </row>
    <row r="143" spans="1:13" s="142" customFormat="1" ht="26.25" customHeight="1" x14ac:dyDescent="0.2">
      <c r="A143" s="144">
        <v>141</v>
      </c>
      <c r="B143" s="155" t="s">
        <v>169</v>
      </c>
      <c r="C143" s="145" t="e">
        <f>#REF!</f>
        <v>#REF!</v>
      </c>
      <c r="D143" s="149" t="e">
        <f>#REF!</f>
        <v>#REF!</v>
      </c>
      <c r="E143" s="149" t="e">
        <f>#REF!</f>
        <v>#REF!</v>
      </c>
      <c r="F143" s="151" t="e">
        <f>#REF!</f>
        <v>#REF!</v>
      </c>
      <c r="G143" s="152" t="e">
        <f>#REF!</f>
        <v>#REF!</v>
      </c>
      <c r="H143" s="152" t="s">
        <v>169</v>
      </c>
      <c r="I143" s="152"/>
      <c r="J143" s="146" t="str">
        <f>'YARIŞMA BİLGİLERİ'!$F$21</f>
        <v>Büyük Erkek</v>
      </c>
      <c r="K143" s="149" t="str">
        <f t="shared" si="4"/>
        <v>İzmir-Görme Engelliler Türkiye Şampiyonası</v>
      </c>
      <c r="L143" s="209" t="e">
        <f>#REF!</f>
        <v>#REF!</v>
      </c>
      <c r="M143" s="150" t="s">
        <v>185</v>
      </c>
    </row>
    <row r="144" spans="1:13" s="142" customFormat="1" ht="26.25" customHeight="1" x14ac:dyDescent="0.2">
      <c r="A144" s="144">
        <v>142</v>
      </c>
      <c r="B144" s="155" t="s">
        <v>169</v>
      </c>
      <c r="C144" s="145" t="e">
        <f>#REF!</f>
        <v>#REF!</v>
      </c>
      <c r="D144" s="149" t="e">
        <f>#REF!</f>
        <v>#REF!</v>
      </c>
      <c r="E144" s="149" t="e">
        <f>#REF!</f>
        <v>#REF!</v>
      </c>
      <c r="F144" s="151" t="e">
        <f>#REF!</f>
        <v>#REF!</v>
      </c>
      <c r="G144" s="152" t="e">
        <f>#REF!</f>
        <v>#REF!</v>
      </c>
      <c r="H144" s="152" t="s">
        <v>169</v>
      </c>
      <c r="I144" s="152"/>
      <c r="J144" s="146" t="str">
        <f>'YARIŞMA BİLGİLERİ'!$F$21</f>
        <v>Büyük Erkek</v>
      </c>
      <c r="K144" s="149" t="str">
        <f t="shared" si="4"/>
        <v>İzmir-Görme Engelliler Türkiye Şampiyonası</v>
      </c>
      <c r="L144" s="209" t="e">
        <f>#REF!</f>
        <v>#REF!</v>
      </c>
      <c r="M144" s="150" t="s">
        <v>185</v>
      </c>
    </row>
    <row r="145" spans="1:13" s="142" customFormat="1" ht="26.25" customHeight="1" x14ac:dyDescent="0.2">
      <c r="A145" s="144">
        <v>143</v>
      </c>
      <c r="B145" s="155" t="s">
        <v>169</v>
      </c>
      <c r="C145" s="145" t="e">
        <f>#REF!</f>
        <v>#REF!</v>
      </c>
      <c r="D145" s="149" t="e">
        <f>#REF!</f>
        <v>#REF!</v>
      </c>
      <c r="E145" s="149" t="e">
        <f>#REF!</f>
        <v>#REF!</v>
      </c>
      <c r="F145" s="151" t="e">
        <f>#REF!</f>
        <v>#REF!</v>
      </c>
      <c r="G145" s="152" t="e">
        <f>#REF!</f>
        <v>#REF!</v>
      </c>
      <c r="H145" s="152" t="s">
        <v>169</v>
      </c>
      <c r="I145" s="152"/>
      <c r="J145" s="146" t="str">
        <f>'YARIŞMA BİLGİLERİ'!$F$21</f>
        <v>Büyük Erkek</v>
      </c>
      <c r="K145" s="149" t="str">
        <f t="shared" si="4"/>
        <v>İzmir-Görme Engelliler Türkiye Şampiyonası</v>
      </c>
      <c r="L145" s="209" t="e">
        <f>#REF!</f>
        <v>#REF!</v>
      </c>
      <c r="M145" s="150" t="s">
        <v>185</v>
      </c>
    </row>
    <row r="146" spans="1:13" s="142" customFormat="1" ht="26.25" customHeight="1" x14ac:dyDescent="0.2">
      <c r="A146" s="144">
        <v>144</v>
      </c>
      <c r="B146" s="155" t="s">
        <v>169</v>
      </c>
      <c r="C146" s="145" t="e">
        <f>#REF!</f>
        <v>#REF!</v>
      </c>
      <c r="D146" s="149" t="e">
        <f>#REF!</f>
        <v>#REF!</v>
      </c>
      <c r="E146" s="149" t="e">
        <f>#REF!</f>
        <v>#REF!</v>
      </c>
      <c r="F146" s="151" t="e">
        <f>#REF!</f>
        <v>#REF!</v>
      </c>
      <c r="G146" s="152" t="e">
        <f>#REF!</f>
        <v>#REF!</v>
      </c>
      <c r="H146" s="152" t="s">
        <v>169</v>
      </c>
      <c r="I146" s="152"/>
      <c r="J146" s="146" t="str">
        <f>'YARIŞMA BİLGİLERİ'!$F$21</f>
        <v>Büyük Erkek</v>
      </c>
      <c r="K146" s="149" t="str">
        <f t="shared" si="4"/>
        <v>İzmir-Görme Engelliler Türkiye Şampiyonası</v>
      </c>
      <c r="L146" s="209" t="e">
        <f>#REF!</f>
        <v>#REF!</v>
      </c>
      <c r="M146" s="150" t="s">
        <v>185</v>
      </c>
    </row>
    <row r="147" spans="1:13" s="142" customFormat="1" ht="26.25" customHeight="1" x14ac:dyDescent="0.2">
      <c r="A147" s="144">
        <v>145</v>
      </c>
      <c r="B147" s="155" t="s">
        <v>169</v>
      </c>
      <c r="C147" s="145" t="e">
        <f>#REF!</f>
        <v>#REF!</v>
      </c>
      <c r="D147" s="149" t="e">
        <f>#REF!</f>
        <v>#REF!</v>
      </c>
      <c r="E147" s="149" t="e">
        <f>#REF!</f>
        <v>#REF!</v>
      </c>
      <c r="F147" s="151" t="e">
        <f>#REF!</f>
        <v>#REF!</v>
      </c>
      <c r="G147" s="152" t="e">
        <f>#REF!</f>
        <v>#REF!</v>
      </c>
      <c r="H147" s="152" t="s">
        <v>169</v>
      </c>
      <c r="I147" s="152"/>
      <c r="J147" s="146" t="str">
        <f>'YARIŞMA BİLGİLERİ'!$F$21</f>
        <v>Büyük Erkek</v>
      </c>
      <c r="K147" s="149" t="str">
        <f t="shared" si="4"/>
        <v>İzmir-Görme Engelliler Türkiye Şampiyonası</v>
      </c>
      <c r="L147" s="209" t="e">
        <f>#REF!</f>
        <v>#REF!</v>
      </c>
      <c r="M147" s="150" t="s">
        <v>185</v>
      </c>
    </row>
    <row r="148" spans="1:13" s="142" customFormat="1" ht="26.25" customHeight="1" x14ac:dyDescent="0.2">
      <c r="A148" s="144">
        <v>146</v>
      </c>
      <c r="B148" s="155" t="s">
        <v>169</v>
      </c>
      <c r="C148" s="145" t="e">
        <f>#REF!</f>
        <v>#REF!</v>
      </c>
      <c r="D148" s="149" t="e">
        <f>#REF!</f>
        <v>#REF!</v>
      </c>
      <c r="E148" s="149" t="e">
        <f>#REF!</f>
        <v>#REF!</v>
      </c>
      <c r="F148" s="151" t="e">
        <f>#REF!</f>
        <v>#REF!</v>
      </c>
      <c r="G148" s="152" t="e">
        <f>#REF!</f>
        <v>#REF!</v>
      </c>
      <c r="H148" s="152" t="s">
        <v>169</v>
      </c>
      <c r="I148" s="152"/>
      <c r="J148" s="146" t="str">
        <f>'YARIŞMA BİLGİLERİ'!$F$21</f>
        <v>Büyük Erkek</v>
      </c>
      <c r="K148" s="149" t="str">
        <f t="shared" si="4"/>
        <v>İzmir-Görme Engelliler Türkiye Şampiyonası</v>
      </c>
      <c r="L148" s="209" t="e">
        <f>#REF!</f>
        <v>#REF!</v>
      </c>
      <c r="M148" s="150" t="s">
        <v>185</v>
      </c>
    </row>
    <row r="149" spans="1:13" s="142" customFormat="1" ht="26.25" customHeight="1" x14ac:dyDescent="0.2">
      <c r="A149" s="144">
        <v>147</v>
      </c>
      <c r="B149" s="155" t="s">
        <v>169</v>
      </c>
      <c r="C149" s="145" t="e">
        <f>#REF!</f>
        <v>#REF!</v>
      </c>
      <c r="D149" s="149" t="e">
        <f>#REF!</f>
        <v>#REF!</v>
      </c>
      <c r="E149" s="149" t="e">
        <f>#REF!</f>
        <v>#REF!</v>
      </c>
      <c r="F149" s="151" t="e">
        <f>#REF!</f>
        <v>#REF!</v>
      </c>
      <c r="G149" s="152" t="e">
        <f>#REF!</f>
        <v>#REF!</v>
      </c>
      <c r="H149" s="152" t="s">
        <v>169</v>
      </c>
      <c r="I149" s="152"/>
      <c r="J149" s="146" t="str">
        <f>'YARIŞMA BİLGİLERİ'!$F$21</f>
        <v>Büyük Erkek</v>
      </c>
      <c r="K149" s="149" t="str">
        <f t="shared" si="4"/>
        <v>İzmir-Görme Engelliler Türkiye Şampiyonası</v>
      </c>
      <c r="L149" s="209" t="e">
        <f>#REF!</f>
        <v>#REF!</v>
      </c>
      <c r="M149" s="150" t="s">
        <v>185</v>
      </c>
    </row>
    <row r="150" spans="1:13" s="142" customFormat="1" ht="26.25" customHeight="1" x14ac:dyDescent="0.2">
      <c r="A150" s="144">
        <v>148</v>
      </c>
      <c r="B150" s="155" t="s">
        <v>198</v>
      </c>
      <c r="C150" s="145">
        <f>Gülle!D8</f>
        <v>27120</v>
      </c>
      <c r="D150" s="149" t="str">
        <f>Gülle!F8</f>
        <v>SALİH KARADENİZ</v>
      </c>
      <c r="E150" s="149" t="str">
        <f>Gülle!G8</f>
        <v>TOKAT-ERBAA BELEDİYESİ SPOR KULÜBÜ DERNEĞİ</v>
      </c>
      <c r="F150" s="151">
        <f>Gülle!O8</f>
        <v>1013</v>
      </c>
      <c r="G150" s="152">
        <f>Gülle!A8</f>
        <v>1</v>
      </c>
      <c r="H150" s="152" t="s">
        <v>72</v>
      </c>
      <c r="I150" s="152" t="str">
        <f>Gülle!H$4</f>
        <v>7.260 Kg</v>
      </c>
      <c r="J150" s="146" t="str">
        <f>'YARIŞMA BİLGİLERİ'!$F$21</f>
        <v>Büyük Erkek</v>
      </c>
      <c r="K150" s="149" t="str">
        <f t="shared" ref="K150:K189" si="5">CONCATENATE(K$1,"-",A$1)</f>
        <v>İzmir-Görme Engelliler Türkiye Şampiyonası</v>
      </c>
      <c r="L150" s="209" t="e">
        <f>Gülle!#REF!</f>
        <v>#REF!</v>
      </c>
      <c r="M150" s="150" t="s">
        <v>185</v>
      </c>
    </row>
    <row r="151" spans="1:13" s="142" customFormat="1" ht="26.25" customHeight="1" x14ac:dyDescent="0.2">
      <c r="A151" s="144">
        <v>149</v>
      </c>
      <c r="B151" s="155" t="s">
        <v>198</v>
      </c>
      <c r="C151" s="145">
        <f>Gülle!D9</f>
        <v>33468</v>
      </c>
      <c r="D151" s="149" t="str">
        <f>Gülle!F9</f>
        <v>HÜSEYİN ÇIRAKOĞLU</v>
      </c>
      <c r="E151" s="149" t="str">
        <f>Gülle!G9</f>
        <v>ANKARA-YENİMAHLLE GÖR.ENG.SPOR KUL.</v>
      </c>
      <c r="F151" s="151">
        <f>Gülle!O9</f>
        <v>839</v>
      </c>
      <c r="G151" s="152">
        <f>Gülle!A9</f>
        <v>2</v>
      </c>
      <c r="H151" s="152" t="s">
        <v>72</v>
      </c>
      <c r="I151" s="152" t="str">
        <f>Gülle!H$4</f>
        <v>7.260 Kg</v>
      </c>
      <c r="J151" s="146" t="str">
        <f>'YARIŞMA BİLGİLERİ'!$F$21</f>
        <v>Büyük Erkek</v>
      </c>
      <c r="K151" s="149" t="str">
        <f t="shared" si="5"/>
        <v>İzmir-Görme Engelliler Türkiye Şampiyonası</v>
      </c>
      <c r="L151" s="209" t="e">
        <f>Gülle!#REF!</f>
        <v>#REF!</v>
      </c>
      <c r="M151" s="150" t="s">
        <v>185</v>
      </c>
    </row>
    <row r="152" spans="1:13" s="142" customFormat="1" ht="26.25" customHeight="1" x14ac:dyDescent="0.2">
      <c r="A152" s="144">
        <v>150</v>
      </c>
      <c r="B152" s="155" t="s">
        <v>198</v>
      </c>
      <c r="C152" s="145">
        <f>Gülle!D10</f>
        <v>23400</v>
      </c>
      <c r="D152" s="149" t="str">
        <f>Gülle!F10</f>
        <v>AŞKIN ŞENTÜRK</v>
      </c>
      <c r="E152" s="149" t="str">
        <f>Gülle!G10</f>
        <v>SAKARYA-SAKARYA GÖRME ENGELLİLER SPOR KULÜBÜ</v>
      </c>
      <c r="F152" s="151">
        <f>Gülle!O10</f>
        <v>828</v>
      </c>
      <c r="G152" s="152">
        <f>Gülle!A10</f>
        <v>3</v>
      </c>
      <c r="H152" s="152" t="s">
        <v>72</v>
      </c>
      <c r="I152" s="152" t="str">
        <f>Gülle!H$4</f>
        <v>7.260 Kg</v>
      </c>
      <c r="J152" s="146" t="str">
        <f>'YARIŞMA BİLGİLERİ'!$F$21</f>
        <v>Büyük Erkek</v>
      </c>
      <c r="K152" s="149" t="str">
        <f t="shared" si="5"/>
        <v>İzmir-Görme Engelliler Türkiye Şampiyonası</v>
      </c>
      <c r="L152" s="209" t="e">
        <f>Gülle!#REF!</f>
        <v>#REF!</v>
      </c>
      <c r="M152" s="150" t="s">
        <v>185</v>
      </c>
    </row>
    <row r="153" spans="1:13" s="142" customFormat="1" ht="26.25" customHeight="1" x14ac:dyDescent="0.2">
      <c r="A153" s="144">
        <v>151</v>
      </c>
      <c r="B153" s="155" t="s">
        <v>198</v>
      </c>
      <c r="C153" s="145">
        <f>Gülle!D11</f>
        <v>30385</v>
      </c>
      <c r="D153" s="149" t="str">
        <f>Gülle!F11</f>
        <v>KEMAL CAN TIRIKLI</v>
      </c>
      <c r="E153" s="149" t="str">
        <f>Gülle!G11</f>
        <v>GAZİANTEP-MİTAT ENÇ KÖRLER SPOR KULÜBÜ</v>
      </c>
      <c r="F153" s="151">
        <f>Gülle!O11</f>
        <v>764</v>
      </c>
      <c r="G153" s="152">
        <f>Gülle!A11</f>
        <v>4</v>
      </c>
      <c r="H153" s="152" t="s">
        <v>72</v>
      </c>
      <c r="I153" s="152" t="str">
        <f>Gülle!H$4</f>
        <v>7.260 Kg</v>
      </c>
      <c r="J153" s="146" t="str">
        <f>'YARIŞMA BİLGİLERİ'!$F$21</f>
        <v>Büyük Erkek</v>
      </c>
      <c r="K153" s="149" t="str">
        <f t="shared" si="5"/>
        <v>İzmir-Görme Engelliler Türkiye Şampiyonası</v>
      </c>
      <c r="L153" s="209" t="e">
        <f>Gülle!#REF!</f>
        <v>#REF!</v>
      </c>
      <c r="M153" s="150" t="s">
        <v>185</v>
      </c>
    </row>
    <row r="154" spans="1:13" s="142" customFormat="1" ht="26.25" customHeight="1" x14ac:dyDescent="0.2">
      <c r="A154" s="144">
        <v>152</v>
      </c>
      <c r="B154" s="155" t="s">
        <v>198</v>
      </c>
      <c r="C154" s="145">
        <f>Gülle!D19</f>
        <v>27695</v>
      </c>
      <c r="D154" s="149" t="str">
        <f>Gülle!F19</f>
        <v>MAHMUT SELÇUK</v>
      </c>
      <c r="E154" s="149" t="str">
        <f>Gülle!G19</f>
        <v>KAYSERİ-KAYSERİ GENÇLİK HİZMETLERİ GÖRMEYENLER SPOR KULÜBÜ</v>
      </c>
      <c r="F154" s="151">
        <f>Gülle!O19</f>
        <v>480</v>
      </c>
      <c r="G154" s="152">
        <f>Gülle!A19</f>
        <v>12</v>
      </c>
      <c r="H154" s="152" t="s">
        <v>72</v>
      </c>
      <c r="I154" s="152" t="str">
        <f>Gülle!H$4</f>
        <v>7.260 Kg</v>
      </c>
      <c r="J154" s="146" t="str">
        <f>'YARIŞMA BİLGİLERİ'!$F$21</f>
        <v>Büyük Erkek</v>
      </c>
      <c r="K154" s="149" t="str">
        <f t="shared" si="5"/>
        <v>İzmir-Görme Engelliler Türkiye Şampiyonası</v>
      </c>
      <c r="L154" s="209" t="e">
        <f>Gülle!#REF!</f>
        <v>#REF!</v>
      </c>
      <c r="M154" s="150" t="s">
        <v>185</v>
      </c>
    </row>
    <row r="155" spans="1:13" s="142" customFormat="1" ht="26.25" customHeight="1" x14ac:dyDescent="0.2">
      <c r="A155" s="144">
        <v>153</v>
      </c>
      <c r="B155" s="155" t="s">
        <v>198</v>
      </c>
      <c r="C155" s="145">
        <f>Gülle!D25</f>
        <v>35355</v>
      </c>
      <c r="D155" s="149" t="str">
        <f>Gülle!F25</f>
        <v>Samet Boztepe</v>
      </c>
      <c r="E155" s="149" t="str">
        <f>Gülle!G25</f>
        <v>ÇANAKKALE-1915 Ç.Kale Sp.Klb.Der</v>
      </c>
      <c r="F155" s="151">
        <f>Gülle!O25</f>
        <v>248</v>
      </c>
      <c r="G155" s="152">
        <f>Gülle!A25</f>
        <v>18</v>
      </c>
      <c r="H155" s="152" t="s">
        <v>72</v>
      </c>
      <c r="I155" s="152" t="str">
        <f>Gülle!H$4</f>
        <v>7.260 Kg</v>
      </c>
      <c r="J155" s="146" t="str">
        <f>'YARIŞMA BİLGİLERİ'!$F$21</f>
        <v>Büyük Erkek</v>
      </c>
      <c r="K155" s="149" t="str">
        <f t="shared" si="5"/>
        <v>İzmir-Görme Engelliler Türkiye Şampiyonası</v>
      </c>
      <c r="L155" s="209" t="e">
        <f>Gülle!#REF!</f>
        <v>#REF!</v>
      </c>
      <c r="M155" s="150" t="s">
        <v>185</v>
      </c>
    </row>
    <row r="156" spans="1:13" s="142" customFormat="1" ht="26.25" customHeight="1" x14ac:dyDescent="0.2">
      <c r="A156" s="144">
        <v>154</v>
      </c>
      <c r="B156" s="155" t="s">
        <v>198</v>
      </c>
      <c r="C156" s="145">
        <f>Gülle!D26</f>
        <v>29011</v>
      </c>
      <c r="D156" s="149" t="str">
        <f>Gülle!F26</f>
        <v>AHMET KORU KESER</v>
      </c>
      <c r="E156" s="149" t="str">
        <f>Gülle!G26</f>
        <v>ANKARA-ÇANKAYA BEL.GÖR.ENG.SPOR KUL.</v>
      </c>
      <c r="F156" s="151" t="str">
        <f>Gülle!O26</f>
        <v>DNS</v>
      </c>
      <c r="G156" s="152" t="str">
        <f>Gülle!A26</f>
        <v>-</v>
      </c>
      <c r="H156" s="152" t="s">
        <v>72</v>
      </c>
      <c r="I156" s="152" t="str">
        <f>Gülle!H$4</f>
        <v>7.260 Kg</v>
      </c>
      <c r="J156" s="146" t="str">
        <f>'YARIŞMA BİLGİLERİ'!$F$21</f>
        <v>Büyük Erkek</v>
      </c>
      <c r="K156" s="149" t="str">
        <f t="shared" si="5"/>
        <v>İzmir-Görme Engelliler Türkiye Şampiyonası</v>
      </c>
      <c r="L156" s="209" t="e">
        <f>Gülle!#REF!</f>
        <v>#REF!</v>
      </c>
      <c r="M156" s="150" t="s">
        <v>185</v>
      </c>
    </row>
    <row r="157" spans="1:13" s="142" customFormat="1" ht="26.25" customHeight="1" x14ac:dyDescent="0.2">
      <c r="A157" s="144">
        <v>155</v>
      </c>
      <c r="B157" s="155" t="s">
        <v>198</v>
      </c>
      <c r="C157" s="145">
        <f>Gülle!D27</f>
        <v>27382</v>
      </c>
      <c r="D157" s="149" t="str">
        <f>Gülle!F27</f>
        <v>ABDULLAH AKSOY</v>
      </c>
      <c r="E157" s="149" t="str">
        <f>Gülle!G27</f>
        <v>ANTALYA-ENGEL TAN.SPOR KULUBÜ</v>
      </c>
      <c r="F157" s="151" t="str">
        <f>Gülle!O27</f>
        <v>DNS</v>
      </c>
      <c r="G157" s="152" t="str">
        <f>Gülle!A27</f>
        <v>-</v>
      </c>
      <c r="H157" s="152" t="s">
        <v>72</v>
      </c>
      <c r="I157" s="152" t="str">
        <f>Gülle!H$4</f>
        <v>7.260 Kg</v>
      </c>
      <c r="J157" s="146" t="str">
        <f>'YARIŞMA BİLGİLERİ'!$F$21</f>
        <v>Büyük Erkek</v>
      </c>
      <c r="K157" s="149" t="str">
        <f t="shared" si="5"/>
        <v>İzmir-Görme Engelliler Türkiye Şampiyonası</v>
      </c>
      <c r="L157" s="209" t="e">
        <f>Gülle!#REF!</f>
        <v>#REF!</v>
      </c>
      <c r="M157" s="150" t="s">
        <v>185</v>
      </c>
    </row>
    <row r="158" spans="1:13" s="142" customFormat="1" ht="26.25" customHeight="1" x14ac:dyDescent="0.2">
      <c r="A158" s="144">
        <v>156</v>
      </c>
      <c r="B158" s="155" t="s">
        <v>198</v>
      </c>
      <c r="C158" s="145" t="str">
        <f>Gülle!D28</f>
        <v/>
      </c>
      <c r="D158" s="149" t="str">
        <f>Gülle!F28</f>
        <v/>
      </c>
      <c r="E158" s="149" t="str">
        <f>Gülle!G28</f>
        <v/>
      </c>
      <c r="F158" s="151" t="str">
        <f>Gülle!O28</f>
        <v/>
      </c>
      <c r="G158" s="152">
        <f>Gülle!A28</f>
        <v>0</v>
      </c>
      <c r="H158" s="152" t="s">
        <v>72</v>
      </c>
      <c r="I158" s="152" t="str">
        <f>Gülle!H$4</f>
        <v>7.260 Kg</v>
      </c>
      <c r="J158" s="146" t="str">
        <f>'YARIŞMA BİLGİLERİ'!$F$21</f>
        <v>Büyük Erkek</v>
      </c>
      <c r="K158" s="149" t="str">
        <f t="shared" si="5"/>
        <v>İzmir-Görme Engelliler Türkiye Şampiyonası</v>
      </c>
      <c r="L158" s="209" t="e">
        <f>Gülle!#REF!</f>
        <v>#REF!</v>
      </c>
      <c r="M158" s="150" t="s">
        <v>185</v>
      </c>
    </row>
    <row r="159" spans="1:13" s="142" customFormat="1" ht="26.25" customHeight="1" x14ac:dyDescent="0.2">
      <c r="A159" s="144">
        <v>157</v>
      </c>
      <c r="B159" s="155" t="s">
        <v>198</v>
      </c>
      <c r="C159" s="145" t="str">
        <f>Gülle!D29</f>
        <v/>
      </c>
      <c r="D159" s="149" t="str">
        <f>Gülle!F29</f>
        <v/>
      </c>
      <c r="E159" s="149" t="str">
        <f>Gülle!G29</f>
        <v/>
      </c>
      <c r="F159" s="151" t="str">
        <f>Gülle!O29</f>
        <v/>
      </c>
      <c r="G159" s="152">
        <f>Gülle!A29</f>
        <v>0</v>
      </c>
      <c r="H159" s="152" t="s">
        <v>72</v>
      </c>
      <c r="I159" s="152" t="str">
        <f>Gülle!H$4</f>
        <v>7.260 Kg</v>
      </c>
      <c r="J159" s="146" t="str">
        <f>'YARIŞMA BİLGİLERİ'!$F$21</f>
        <v>Büyük Erkek</v>
      </c>
      <c r="K159" s="149" t="str">
        <f t="shared" si="5"/>
        <v>İzmir-Görme Engelliler Türkiye Şampiyonası</v>
      </c>
      <c r="L159" s="209" t="e">
        <f>Gülle!#REF!</f>
        <v>#REF!</v>
      </c>
      <c r="M159" s="150" t="s">
        <v>185</v>
      </c>
    </row>
    <row r="160" spans="1:13" s="142" customFormat="1" ht="26.25" customHeight="1" x14ac:dyDescent="0.2">
      <c r="A160" s="144">
        <v>158</v>
      </c>
      <c r="B160" s="155" t="s">
        <v>198</v>
      </c>
      <c r="C160" s="145" t="str">
        <f>Gülle!D30</f>
        <v/>
      </c>
      <c r="D160" s="149" t="str">
        <f>Gülle!F30</f>
        <v/>
      </c>
      <c r="E160" s="149" t="str">
        <f>Gülle!G30</f>
        <v/>
      </c>
      <c r="F160" s="151" t="str">
        <f>Gülle!O30</f>
        <v/>
      </c>
      <c r="G160" s="152">
        <f>Gülle!A30</f>
        <v>0</v>
      </c>
      <c r="H160" s="152" t="s">
        <v>72</v>
      </c>
      <c r="I160" s="152" t="str">
        <f>Gülle!H$4</f>
        <v>7.260 Kg</v>
      </c>
      <c r="J160" s="146" t="str">
        <f>'YARIŞMA BİLGİLERİ'!$F$21</f>
        <v>Büyük Erkek</v>
      </c>
      <c r="K160" s="149" t="str">
        <f t="shared" si="5"/>
        <v>İzmir-Görme Engelliler Türkiye Şampiyonası</v>
      </c>
      <c r="L160" s="209" t="e">
        <f>Gülle!#REF!</f>
        <v>#REF!</v>
      </c>
      <c r="M160" s="150" t="s">
        <v>185</v>
      </c>
    </row>
    <row r="161" spans="1:13" s="142" customFormat="1" ht="26.25" customHeight="1" x14ac:dyDescent="0.2">
      <c r="A161" s="144">
        <v>159</v>
      </c>
      <c r="B161" s="155" t="s">
        <v>198</v>
      </c>
      <c r="C161" s="145" t="e">
        <f>Gülle!#REF!</f>
        <v>#REF!</v>
      </c>
      <c r="D161" s="149" t="e">
        <f>Gülle!#REF!</f>
        <v>#REF!</v>
      </c>
      <c r="E161" s="149" t="e">
        <f>Gülle!#REF!</f>
        <v>#REF!</v>
      </c>
      <c r="F161" s="151" t="e">
        <f>Gülle!#REF!</f>
        <v>#REF!</v>
      </c>
      <c r="G161" s="152" t="e">
        <f>Gülle!#REF!</f>
        <v>#REF!</v>
      </c>
      <c r="H161" s="152" t="s">
        <v>72</v>
      </c>
      <c r="I161" s="152" t="str">
        <f>Gülle!H$4</f>
        <v>7.260 Kg</v>
      </c>
      <c r="J161" s="146" t="str">
        <f>'YARIŞMA BİLGİLERİ'!$F$21</f>
        <v>Büyük Erkek</v>
      </c>
      <c r="K161" s="149" t="str">
        <f t="shared" si="5"/>
        <v>İzmir-Görme Engelliler Türkiye Şampiyonası</v>
      </c>
      <c r="L161" s="209" t="e">
        <f>Gülle!#REF!</f>
        <v>#REF!</v>
      </c>
      <c r="M161" s="150" t="s">
        <v>185</v>
      </c>
    </row>
    <row r="162" spans="1:13" s="142" customFormat="1" ht="26.25" customHeight="1" x14ac:dyDescent="0.2">
      <c r="A162" s="144">
        <v>160</v>
      </c>
      <c r="B162" s="155" t="s">
        <v>198</v>
      </c>
      <c r="C162" s="145">
        <f>Gülle!D33</f>
        <v>28449</v>
      </c>
      <c r="D162" s="149" t="str">
        <f>Gülle!F33</f>
        <v>AYHAN GÜRSOY</v>
      </c>
      <c r="E162" s="149" t="str">
        <f>Gülle!G33</f>
        <v>ANKARA-ÇANKAYA BEL.GÖR.ENG.SPOR KUL.</v>
      </c>
      <c r="F162" s="151">
        <f>Gülle!O33</f>
        <v>917</v>
      </c>
      <c r="G162" s="152">
        <f>Gülle!A33</f>
        <v>1</v>
      </c>
      <c r="H162" s="152" t="s">
        <v>72</v>
      </c>
      <c r="I162" s="152" t="str">
        <f>Gülle!H$4</f>
        <v>7.260 Kg</v>
      </c>
      <c r="J162" s="146" t="str">
        <f>'YARIŞMA BİLGİLERİ'!$F$21</f>
        <v>Büyük Erkek</v>
      </c>
      <c r="K162" s="149" t="str">
        <f t="shared" si="5"/>
        <v>İzmir-Görme Engelliler Türkiye Şampiyonası</v>
      </c>
      <c r="L162" s="209" t="e">
        <f>Gülle!#REF!</f>
        <v>#REF!</v>
      </c>
      <c r="M162" s="150" t="s">
        <v>185</v>
      </c>
    </row>
    <row r="163" spans="1:13" s="142" customFormat="1" ht="26.25" customHeight="1" x14ac:dyDescent="0.2">
      <c r="A163" s="144">
        <v>161</v>
      </c>
      <c r="B163" s="155" t="s">
        <v>198</v>
      </c>
      <c r="C163" s="145">
        <f>Gülle!D34</f>
        <v>33534</v>
      </c>
      <c r="D163" s="149" t="str">
        <f>Gülle!F34</f>
        <v>ONUR TAŞTAN</v>
      </c>
      <c r="E163" s="149" t="str">
        <f>Gülle!G34</f>
        <v>İZMİR-İZMİR BÜYÜKŞEHİR BELEDİYESİ GENÇLİK VE SPOR KULÜBÜ</v>
      </c>
      <c r="F163" s="151">
        <f>Gülle!O34</f>
        <v>858</v>
      </c>
      <c r="G163" s="152">
        <f>Gülle!A34</f>
        <v>2</v>
      </c>
      <c r="H163" s="152" t="s">
        <v>72</v>
      </c>
      <c r="I163" s="152" t="str">
        <f>Gülle!H$4</f>
        <v>7.260 Kg</v>
      </c>
      <c r="J163" s="146" t="str">
        <f>'YARIŞMA BİLGİLERİ'!$F$21</f>
        <v>Büyük Erkek</v>
      </c>
      <c r="K163" s="149" t="str">
        <f t="shared" si="5"/>
        <v>İzmir-Görme Engelliler Türkiye Şampiyonası</v>
      </c>
      <c r="L163" s="209" t="e">
        <f>Gülle!#REF!</f>
        <v>#REF!</v>
      </c>
      <c r="M163" s="150" t="s">
        <v>185</v>
      </c>
    </row>
    <row r="164" spans="1:13" s="142" customFormat="1" ht="26.25" customHeight="1" x14ac:dyDescent="0.2">
      <c r="A164" s="144">
        <v>162</v>
      </c>
      <c r="B164" s="155" t="s">
        <v>198</v>
      </c>
      <c r="C164" s="145">
        <f>Gülle!D35</f>
        <v>34732</v>
      </c>
      <c r="D164" s="149" t="str">
        <f>Gülle!F35</f>
        <v>MURAT MALGAZ</v>
      </c>
      <c r="E164" s="149" t="str">
        <f>Gülle!G35</f>
        <v>BURSA-TİMSAHLAR GÖR.ENG.GENÇ.VE SPOR KUL.DER</v>
      </c>
      <c r="F164" s="151">
        <f>Gülle!O35</f>
        <v>785</v>
      </c>
      <c r="G164" s="152">
        <f>Gülle!A35</f>
        <v>3</v>
      </c>
      <c r="H164" s="152" t="s">
        <v>72</v>
      </c>
      <c r="I164" s="152" t="str">
        <f>Gülle!H$4</f>
        <v>7.260 Kg</v>
      </c>
      <c r="J164" s="146" t="str">
        <f>'YARIŞMA BİLGİLERİ'!$F$21</f>
        <v>Büyük Erkek</v>
      </c>
      <c r="K164" s="149" t="str">
        <f t="shared" si="5"/>
        <v>İzmir-Görme Engelliler Türkiye Şampiyonası</v>
      </c>
      <c r="L164" s="209" t="e">
        <f>Gülle!#REF!</f>
        <v>#REF!</v>
      </c>
      <c r="M164" s="150" t="s">
        <v>185</v>
      </c>
    </row>
    <row r="165" spans="1:13" s="142" customFormat="1" ht="26.25" customHeight="1" x14ac:dyDescent="0.2">
      <c r="A165" s="144">
        <v>163</v>
      </c>
      <c r="B165" s="155" t="s">
        <v>198</v>
      </c>
      <c r="C165" s="145">
        <f>Gülle!D36</f>
        <v>34951</v>
      </c>
      <c r="D165" s="149" t="str">
        <f>Gülle!F36</f>
        <v>HÜSEYİN CİHAT UYANIKOĞLU</v>
      </c>
      <c r="E165" s="149" t="str">
        <f>Gülle!G36</f>
        <v>ANKARA-ANKARA AKTİF GENÇ SP.KULU</v>
      </c>
      <c r="F165" s="151">
        <f>Gülle!O36</f>
        <v>754</v>
      </c>
      <c r="G165" s="152">
        <f>Gülle!A36</f>
        <v>4</v>
      </c>
      <c r="H165" s="152" t="s">
        <v>72</v>
      </c>
      <c r="I165" s="152" t="str">
        <f>Gülle!H$4</f>
        <v>7.260 Kg</v>
      </c>
      <c r="J165" s="146" t="str">
        <f>'YARIŞMA BİLGİLERİ'!$F$21</f>
        <v>Büyük Erkek</v>
      </c>
      <c r="K165" s="149" t="str">
        <f t="shared" si="5"/>
        <v>İzmir-Görme Engelliler Türkiye Şampiyonası</v>
      </c>
      <c r="L165" s="209" t="e">
        <f>Gülle!#REF!</f>
        <v>#REF!</v>
      </c>
      <c r="M165" s="150" t="s">
        <v>185</v>
      </c>
    </row>
    <row r="166" spans="1:13" s="142" customFormat="1" ht="26.25" customHeight="1" x14ac:dyDescent="0.2">
      <c r="A166" s="144">
        <v>164</v>
      </c>
      <c r="B166" s="155" t="s">
        <v>198</v>
      </c>
      <c r="C166" s="145">
        <f>Gülle!D37</f>
        <v>33846</v>
      </c>
      <c r="D166" s="149" t="str">
        <f>Gülle!F37</f>
        <v>RECEP NURETTİN BAŞYİĞİT</v>
      </c>
      <c r="E166" s="149" t="str">
        <f>Gülle!G37</f>
        <v>MANİSA-MANİSA SPİL ENGELLİLER SPOR KULÜBÜ</v>
      </c>
      <c r="F166" s="151">
        <f>Gülle!O37</f>
        <v>734</v>
      </c>
      <c r="G166" s="152">
        <f>Gülle!A37</f>
        <v>5</v>
      </c>
      <c r="H166" s="152" t="s">
        <v>72</v>
      </c>
      <c r="I166" s="152" t="str">
        <f>Gülle!H$4</f>
        <v>7.260 Kg</v>
      </c>
      <c r="J166" s="146" t="str">
        <f>'YARIŞMA BİLGİLERİ'!$F$21</f>
        <v>Büyük Erkek</v>
      </c>
      <c r="K166" s="149" t="str">
        <f t="shared" si="5"/>
        <v>İzmir-Görme Engelliler Türkiye Şampiyonası</v>
      </c>
      <c r="L166" s="209" t="e">
        <f>Gülle!#REF!</f>
        <v>#REF!</v>
      </c>
      <c r="M166" s="150" t="s">
        <v>185</v>
      </c>
    </row>
    <row r="167" spans="1:13" s="142" customFormat="1" ht="26.25" customHeight="1" x14ac:dyDescent="0.2">
      <c r="A167" s="144">
        <v>165</v>
      </c>
      <c r="B167" s="155" t="s">
        <v>198</v>
      </c>
      <c r="C167" s="145">
        <f>Gülle!D38</f>
        <v>25416</v>
      </c>
      <c r="D167" s="149" t="str">
        <f>Gülle!F38</f>
        <v>MEHMET ŞİMŞEK</v>
      </c>
      <c r="E167" s="149" t="str">
        <f>Gülle!G38</f>
        <v>BURSA-TİMSAHLAR GÖR.ENG.GENÇ.VE SPOR KUL.DER</v>
      </c>
      <c r="F167" s="151">
        <f>Gülle!O38</f>
        <v>722</v>
      </c>
      <c r="G167" s="152">
        <f>Gülle!A38</f>
        <v>6</v>
      </c>
      <c r="H167" s="152" t="s">
        <v>72</v>
      </c>
      <c r="I167" s="152" t="str">
        <f>Gülle!H$4</f>
        <v>7.260 Kg</v>
      </c>
      <c r="J167" s="146" t="str">
        <f>'YARIŞMA BİLGİLERİ'!$F$21</f>
        <v>Büyük Erkek</v>
      </c>
      <c r="K167" s="149" t="str">
        <f t="shared" si="5"/>
        <v>İzmir-Görme Engelliler Türkiye Şampiyonası</v>
      </c>
      <c r="L167" s="209" t="e">
        <f>Gülle!#REF!</f>
        <v>#REF!</v>
      </c>
      <c r="M167" s="150" t="s">
        <v>185</v>
      </c>
    </row>
    <row r="168" spans="1:13" s="142" customFormat="1" ht="26.25" customHeight="1" x14ac:dyDescent="0.2">
      <c r="A168" s="144">
        <v>166</v>
      </c>
      <c r="B168" s="155" t="s">
        <v>198</v>
      </c>
      <c r="C168" s="145">
        <f>Gülle!D39</f>
        <v>32769</v>
      </c>
      <c r="D168" s="149" t="str">
        <f>Gülle!F39</f>
        <v>YASİN ÇINAR</v>
      </c>
      <c r="E168" s="149" t="str">
        <f>Gülle!G39</f>
        <v>SAMSUN-SAMSUN GÖRME ENG.ENG.SPOR KUL</v>
      </c>
      <c r="F168" s="151">
        <f>Gülle!O39</f>
        <v>711</v>
      </c>
      <c r="G168" s="152">
        <f>Gülle!A39</f>
        <v>7</v>
      </c>
      <c r="H168" s="152" t="s">
        <v>72</v>
      </c>
      <c r="I168" s="152" t="str">
        <f>Gülle!H$4</f>
        <v>7.260 Kg</v>
      </c>
      <c r="J168" s="146" t="str">
        <f>'YARIŞMA BİLGİLERİ'!$F$21</f>
        <v>Büyük Erkek</v>
      </c>
      <c r="K168" s="149" t="str">
        <f t="shared" si="5"/>
        <v>İzmir-Görme Engelliler Türkiye Şampiyonası</v>
      </c>
      <c r="L168" s="209" t="e">
        <f>Gülle!#REF!</f>
        <v>#REF!</v>
      </c>
      <c r="M168" s="150" t="s">
        <v>185</v>
      </c>
    </row>
    <row r="169" spans="1:13" s="142" customFormat="1" ht="26.25" customHeight="1" x14ac:dyDescent="0.2">
      <c r="A169" s="144">
        <v>167</v>
      </c>
      <c r="B169" s="155" t="s">
        <v>198</v>
      </c>
      <c r="C169" s="145">
        <f>Gülle!D40</f>
        <v>32874</v>
      </c>
      <c r="D169" s="149" t="str">
        <f>Gülle!F40</f>
        <v>ABDULVAHAP ARPACI</v>
      </c>
      <c r="E169" s="149" t="str">
        <f>Gülle!G40</f>
        <v>MALATYA</v>
      </c>
      <c r="F169" s="151">
        <f>Gülle!O40</f>
        <v>687</v>
      </c>
      <c r="G169" s="152">
        <f>Gülle!A40</f>
        <v>8</v>
      </c>
      <c r="H169" s="152" t="s">
        <v>72</v>
      </c>
      <c r="I169" s="152" t="str">
        <f>Gülle!H$4</f>
        <v>7.260 Kg</v>
      </c>
      <c r="J169" s="146" t="str">
        <f>'YARIŞMA BİLGİLERİ'!$F$21</f>
        <v>Büyük Erkek</v>
      </c>
      <c r="K169" s="149" t="str">
        <f t="shared" si="5"/>
        <v>İzmir-Görme Engelliler Türkiye Şampiyonası</v>
      </c>
      <c r="L169" s="209" t="e">
        <f>Gülle!#REF!</f>
        <v>#REF!</v>
      </c>
      <c r="M169" s="150" t="s">
        <v>185</v>
      </c>
    </row>
    <row r="170" spans="1:13" s="142" customFormat="1" ht="26.25" customHeight="1" x14ac:dyDescent="0.2">
      <c r="A170" s="144">
        <v>168</v>
      </c>
      <c r="B170" s="155" t="s">
        <v>198</v>
      </c>
      <c r="C170" s="145">
        <f>Gülle!D41</f>
        <v>30442</v>
      </c>
      <c r="D170" s="149" t="str">
        <f>Gülle!F41</f>
        <v>SEDAR KOÇ</v>
      </c>
      <c r="E170" s="149" t="str">
        <f>Gülle!G41</f>
        <v>SAMSUN-SAMSUN 1919 GÖR.ENG.GENÇLİK VE SPOR KUL</v>
      </c>
      <c r="F170" s="151">
        <f>Gülle!O41</f>
        <v>655</v>
      </c>
      <c r="G170" s="152">
        <f>Gülle!A41</f>
        <v>9</v>
      </c>
      <c r="H170" s="152" t="s">
        <v>72</v>
      </c>
      <c r="I170" s="152" t="str">
        <f>Gülle!H$4</f>
        <v>7.260 Kg</v>
      </c>
      <c r="J170" s="146" t="str">
        <f>'YARIŞMA BİLGİLERİ'!$F$21</f>
        <v>Büyük Erkek</v>
      </c>
      <c r="K170" s="149" t="str">
        <f t="shared" si="5"/>
        <v>İzmir-Görme Engelliler Türkiye Şampiyonası</v>
      </c>
      <c r="L170" s="209" t="e">
        <f>Gülle!#REF!</f>
        <v>#REF!</v>
      </c>
      <c r="M170" s="150" t="s">
        <v>185</v>
      </c>
    </row>
    <row r="171" spans="1:13" s="142" customFormat="1" ht="26.25" customHeight="1" x14ac:dyDescent="0.2">
      <c r="A171" s="144">
        <v>169</v>
      </c>
      <c r="B171" s="155" t="s">
        <v>198</v>
      </c>
      <c r="C171" s="145">
        <f>Gülle!D42</f>
        <v>30227</v>
      </c>
      <c r="D171" s="149" t="str">
        <f>Gülle!F42</f>
        <v>ÇETİN SARIGÜL</v>
      </c>
      <c r="E171" s="149" t="str">
        <f>Gülle!G42</f>
        <v>AFYONKARAHİSAR-AFYONK.ENG.GENÇLİK VE SPOR KUL.</v>
      </c>
      <c r="F171" s="151">
        <f>Gülle!O42</f>
        <v>651</v>
      </c>
      <c r="G171" s="152">
        <f>Gülle!A42</f>
        <v>10</v>
      </c>
      <c r="H171" s="152" t="s">
        <v>72</v>
      </c>
      <c r="I171" s="152" t="str">
        <f>Gülle!H$4</f>
        <v>7.260 Kg</v>
      </c>
      <c r="J171" s="146" t="str">
        <f>'YARIŞMA BİLGİLERİ'!$F$21</f>
        <v>Büyük Erkek</v>
      </c>
      <c r="K171" s="149" t="str">
        <f t="shared" si="5"/>
        <v>İzmir-Görme Engelliler Türkiye Şampiyonası</v>
      </c>
      <c r="L171" s="209" t="e">
        <f>Gülle!#REF!</f>
        <v>#REF!</v>
      </c>
      <c r="M171" s="150" t="s">
        <v>185</v>
      </c>
    </row>
    <row r="172" spans="1:13" s="142" customFormat="1" ht="26.25" customHeight="1" x14ac:dyDescent="0.2">
      <c r="A172" s="144">
        <v>170</v>
      </c>
      <c r="B172" s="155" t="s">
        <v>198</v>
      </c>
      <c r="C172" s="145">
        <f>Gülle!D43</f>
        <v>32832</v>
      </c>
      <c r="D172" s="149" t="str">
        <f>Gülle!F43</f>
        <v>GÖKHAN TERLETME</v>
      </c>
      <c r="E172" s="149" t="str">
        <f>Gülle!G43</f>
        <v>ANKARA-GALİP ENGELLİLER SPOR KULÜBÜ</v>
      </c>
      <c r="F172" s="151">
        <f>Gülle!O43</f>
        <v>646</v>
      </c>
      <c r="G172" s="152">
        <f>Gülle!A43</f>
        <v>11</v>
      </c>
      <c r="H172" s="152" t="s">
        <v>72</v>
      </c>
      <c r="I172" s="152" t="str">
        <f>Gülle!H$4</f>
        <v>7.260 Kg</v>
      </c>
      <c r="J172" s="146" t="str">
        <f>'YARIŞMA BİLGİLERİ'!$F$21</f>
        <v>Büyük Erkek</v>
      </c>
      <c r="K172" s="149" t="str">
        <f t="shared" si="5"/>
        <v>İzmir-Görme Engelliler Türkiye Şampiyonası</v>
      </c>
      <c r="L172" s="209" t="e">
        <f>Gülle!#REF!</f>
        <v>#REF!</v>
      </c>
      <c r="M172" s="150" t="s">
        <v>185</v>
      </c>
    </row>
    <row r="173" spans="1:13" s="142" customFormat="1" ht="26.25" customHeight="1" x14ac:dyDescent="0.2">
      <c r="A173" s="144">
        <v>171</v>
      </c>
      <c r="B173" s="155" t="s">
        <v>198</v>
      </c>
      <c r="C173" s="145">
        <f>Gülle!D51</f>
        <v>33686</v>
      </c>
      <c r="D173" s="149" t="str">
        <f>Gülle!F51</f>
        <v>ALİ DEMİRCİ</v>
      </c>
      <c r="E173" s="149" t="str">
        <f>Gülle!G51</f>
        <v>ANTALYA-ENGEL TAN.SPOR KULUBÜ</v>
      </c>
      <c r="F173" s="151" t="str">
        <f>Gülle!O51</f>
        <v>DNS</v>
      </c>
      <c r="G173" s="152" t="str">
        <f>Gülle!A51</f>
        <v>-</v>
      </c>
      <c r="H173" s="152" t="s">
        <v>72</v>
      </c>
      <c r="I173" s="152" t="str">
        <f>Gülle!H$4</f>
        <v>7.260 Kg</v>
      </c>
      <c r="J173" s="146" t="str">
        <f>'YARIŞMA BİLGİLERİ'!$F$21</f>
        <v>Büyük Erkek</v>
      </c>
      <c r="K173" s="149" t="str">
        <f t="shared" si="5"/>
        <v>İzmir-Görme Engelliler Türkiye Şampiyonası</v>
      </c>
      <c r="L173" s="209" t="e">
        <f>Gülle!#REF!</f>
        <v>#REF!</v>
      </c>
      <c r="M173" s="150" t="s">
        <v>185</v>
      </c>
    </row>
    <row r="174" spans="1:13" s="142" customFormat="1" ht="26.25" customHeight="1" x14ac:dyDescent="0.2">
      <c r="A174" s="144">
        <v>172</v>
      </c>
      <c r="B174" s="155" t="s">
        <v>198</v>
      </c>
      <c r="C174" s="145" t="str">
        <f>Gülle!D52</f>
        <v/>
      </c>
      <c r="D174" s="149" t="str">
        <f>Gülle!F52</f>
        <v/>
      </c>
      <c r="E174" s="149" t="str">
        <f>Gülle!G52</f>
        <v/>
      </c>
      <c r="F174" s="151" t="str">
        <f>Gülle!O52</f>
        <v/>
      </c>
      <c r="G174" s="152">
        <f>Gülle!A52</f>
        <v>0</v>
      </c>
      <c r="H174" s="152" t="s">
        <v>72</v>
      </c>
      <c r="I174" s="152" t="str">
        <f>Gülle!H$4</f>
        <v>7.260 Kg</v>
      </c>
      <c r="J174" s="146" t="str">
        <f>'YARIŞMA BİLGİLERİ'!$F$21</f>
        <v>Büyük Erkek</v>
      </c>
      <c r="K174" s="149" t="str">
        <f t="shared" si="5"/>
        <v>İzmir-Görme Engelliler Türkiye Şampiyonası</v>
      </c>
      <c r="L174" s="209" t="e">
        <f>Gülle!#REF!</f>
        <v>#REF!</v>
      </c>
      <c r="M174" s="150" t="s">
        <v>185</v>
      </c>
    </row>
    <row r="175" spans="1:13" s="142" customFormat="1" ht="26.25" customHeight="1" x14ac:dyDescent="0.2">
      <c r="A175" s="144">
        <v>173</v>
      </c>
      <c r="B175" s="155" t="s">
        <v>198</v>
      </c>
      <c r="C175" s="145" t="str">
        <f>Gülle!D53</f>
        <v/>
      </c>
      <c r="D175" s="149" t="str">
        <f>Gülle!F53</f>
        <v/>
      </c>
      <c r="E175" s="149" t="str">
        <f>Gülle!G53</f>
        <v/>
      </c>
      <c r="F175" s="151" t="str">
        <f>Gülle!O53</f>
        <v/>
      </c>
      <c r="G175" s="152">
        <f>Gülle!A53</f>
        <v>0</v>
      </c>
      <c r="H175" s="152" t="s">
        <v>72</v>
      </c>
      <c r="I175" s="152" t="str">
        <f>Gülle!H$4</f>
        <v>7.260 Kg</v>
      </c>
      <c r="J175" s="146" t="str">
        <f>'YARIŞMA BİLGİLERİ'!$F$21</f>
        <v>Büyük Erkek</v>
      </c>
      <c r="K175" s="149" t="str">
        <f t="shared" si="5"/>
        <v>İzmir-Görme Engelliler Türkiye Şampiyonası</v>
      </c>
      <c r="L175" s="209" t="e">
        <f>Gülle!#REF!</f>
        <v>#REF!</v>
      </c>
      <c r="M175" s="150" t="s">
        <v>185</v>
      </c>
    </row>
    <row r="176" spans="1:13" s="142" customFormat="1" ht="26.25" customHeight="1" x14ac:dyDescent="0.2">
      <c r="A176" s="144">
        <v>174</v>
      </c>
      <c r="B176" s="155" t="s">
        <v>198</v>
      </c>
      <c r="C176" s="145" t="e">
        <f>Gülle!#REF!</f>
        <v>#REF!</v>
      </c>
      <c r="D176" s="149" t="e">
        <f>Gülle!#REF!</f>
        <v>#REF!</v>
      </c>
      <c r="E176" s="149" t="e">
        <f>Gülle!#REF!</f>
        <v>#REF!</v>
      </c>
      <c r="F176" s="151" t="e">
        <f>Gülle!#REF!</f>
        <v>#REF!</v>
      </c>
      <c r="G176" s="152" t="e">
        <f>Gülle!#REF!</f>
        <v>#REF!</v>
      </c>
      <c r="H176" s="152" t="s">
        <v>72</v>
      </c>
      <c r="I176" s="152" t="str">
        <f>Gülle!H$4</f>
        <v>7.260 Kg</v>
      </c>
      <c r="J176" s="146" t="str">
        <f>'YARIŞMA BİLGİLERİ'!$F$21</f>
        <v>Büyük Erkek</v>
      </c>
      <c r="K176" s="149" t="str">
        <f t="shared" si="5"/>
        <v>İzmir-Görme Engelliler Türkiye Şampiyonası</v>
      </c>
      <c r="L176" s="209" t="e">
        <f>Gülle!#REF!</f>
        <v>#REF!</v>
      </c>
      <c r="M176" s="150" t="s">
        <v>185</v>
      </c>
    </row>
    <row r="177" spans="1:13" s="142" customFormat="1" ht="26.25" customHeight="1" x14ac:dyDescent="0.2">
      <c r="A177" s="144">
        <v>175</v>
      </c>
      <c r="B177" s="155" t="s">
        <v>198</v>
      </c>
      <c r="C177" s="145" t="e">
        <f>Gülle!#REF!</f>
        <v>#REF!</v>
      </c>
      <c r="D177" s="149" t="e">
        <f>Gülle!#REF!</f>
        <v>#REF!</v>
      </c>
      <c r="E177" s="149" t="e">
        <f>Gülle!#REF!</f>
        <v>#REF!</v>
      </c>
      <c r="F177" s="151" t="e">
        <f>Gülle!#REF!</f>
        <v>#REF!</v>
      </c>
      <c r="G177" s="152" t="e">
        <f>Gülle!#REF!</f>
        <v>#REF!</v>
      </c>
      <c r="H177" s="152" t="s">
        <v>72</v>
      </c>
      <c r="I177" s="152" t="str">
        <f>Gülle!H$4</f>
        <v>7.260 Kg</v>
      </c>
      <c r="J177" s="146" t="str">
        <f>'YARIŞMA BİLGİLERİ'!$F$21</f>
        <v>Büyük Erkek</v>
      </c>
      <c r="K177" s="149" t="str">
        <f t="shared" si="5"/>
        <v>İzmir-Görme Engelliler Türkiye Şampiyonası</v>
      </c>
      <c r="L177" s="209" t="e">
        <f>Gülle!#REF!</f>
        <v>#REF!</v>
      </c>
      <c r="M177" s="150" t="s">
        <v>185</v>
      </c>
    </row>
    <row r="178" spans="1:13" s="142" customFormat="1" ht="26.25" customHeight="1" x14ac:dyDescent="0.2">
      <c r="A178" s="144">
        <v>176</v>
      </c>
      <c r="B178" s="155" t="s">
        <v>198</v>
      </c>
      <c r="C178" s="145" t="e">
        <f>Gülle!#REF!</f>
        <v>#REF!</v>
      </c>
      <c r="D178" s="149" t="e">
        <f>Gülle!#REF!</f>
        <v>#REF!</v>
      </c>
      <c r="E178" s="149" t="e">
        <f>Gülle!#REF!</f>
        <v>#REF!</v>
      </c>
      <c r="F178" s="151" t="e">
        <f>Gülle!#REF!</f>
        <v>#REF!</v>
      </c>
      <c r="G178" s="152" t="e">
        <f>Gülle!#REF!</f>
        <v>#REF!</v>
      </c>
      <c r="H178" s="152" t="s">
        <v>72</v>
      </c>
      <c r="I178" s="152" t="str">
        <f>Gülle!H$4</f>
        <v>7.260 Kg</v>
      </c>
      <c r="J178" s="146" t="str">
        <f>'YARIŞMA BİLGİLERİ'!$F$21</f>
        <v>Büyük Erkek</v>
      </c>
      <c r="K178" s="149" t="str">
        <f t="shared" si="5"/>
        <v>İzmir-Görme Engelliler Türkiye Şampiyonası</v>
      </c>
      <c r="L178" s="209" t="e">
        <f>Gülle!#REF!</f>
        <v>#REF!</v>
      </c>
      <c r="M178" s="150" t="s">
        <v>185</v>
      </c>
    </row>
    <row r="179" spans="1:13" s="142" customFormat="1" ht="26.25" customHeight="1" x14ac:dyDescent="0.2">
      <c r="A179" s="144">
        <v>177</v>
      </c>
      <c r="B179" s="155" t="s">
        <v>198</v>
      </c>
      <c r="C179" s="145" t="e">
        <f>Gülle!#REF!</f>
        <v>#REF!</v>
      </c>
      <c r="D179" s="149" t="e">
        <f>Gülle!#REF!</f>
        <v>#REF!</v>
      </c>
      <c r="E179" s="149" t="e">
        <f>Gülle!#REF!</f>
        <v>#REF!</v>
      </c>
      <c r="F179" s="151" t="e">
        <f>Gülle!#REF!</f>
        <v>#REF!</v>
      </c>
      <c r="G179" s="152" t="e">
        <f>Gülle!#REF!</f>
        <v>#REF!</v>
      </c>
      <c r="H179" s="152" t="s">
        <v>72</v>
      </c>
      <c r="I179" s="152" t="str">
        <f>Gülle!H$4</f>
        <v>7.260 Kg</v>
      </c>
      <c r="J179" s="146" t="str">
        <f>'YARIŞMA BİLGİLERİ'!$F$21</f>
        <v>Büyük Erkek</v>
      </c>
      <c r="K179" s="149" t="str">
        <f t="shared" si="5"/>
        <v>İzmir-Görme Engelliler Türkiye Şampiyonası</v>
      </c>
      <c r="L179" s="209" t="e">
        <f>Gülle!#REF!</f>
        <v>#REF!</v>
      </c>
      <c r="M179" s="150" t="s">
        <v>185</v>
      </c>
    </row>
    <row r="180" spans="1:13" s="142" customFormat="1" ht="26.25" customHeight="1" x14ac:dyDescent="0.2">
      <c r="A180" s="144">
        <v>178</v>
      </c>
      <c r="B180" s="155" t="s">
        <v>198</v>
      </c>
      <c r="C180" s="145" t="e">
        <f>Gülle!#REF!</f>
        <v>#REF!</v>
      </c>
      <c r="D180" s="149" t="e">
        <f>Gülle!#REF!</f>
        <v>#REF!</v>
      </c>
      <c r="E180" s="149" t="e">
        <f>Gülle!#REF!</f>
        <v>#REF!</v>
      </c>
      <c r="F180" s="151" t="e">
        <f>Gülle!#REF!</f>
        <v>#REF!</v>
      </c>
      <c r="G180" s="152" t="e">
        <f>Gülle!#REF!</f>
        <v>#REF!</v>
      </c>
      <c r="H180" s="152" t="s">
        <v>72</v>
      </c>
      <c r="I180" s="152" t="str">
        <f>Gülle!H$4</f>
        <v>7.260 Kg</v>
      </c>
      <c r="J180" s="146" t="str">
        <f>'YARIŞMA BİLGİLERİ'!$F$21</f>
        <v>Büyük Erkek</v>
      </c>
      <c r="K180" s="149" t="str">
        <f t="shared" si="5"/>
        <v>İzmir-Görme Engelliler Türkiye Şampiyonası</v>
      </c>
      <c r="L180" s="209" t="e">
        <f>Gülle!#REF!</f>
        <v>#REF!</v>
      </c>
      <c r="M180" s="150" t="s">
        <v>185</v>
      </c>
    </row>
    <row r="181" spans="1:13" s="142" customFormat="1" ht="26.25" customHeight="1" x14ac:dyDescent="0.2">
      <c r="A181" s="144">
        <v>179</v>
      </c>
      <c r="B181" s="155" t="s">
        <v>198</v>
      </c>
      <c r="C181" s="145" t="e">
        <f>Gülle!#REF!</f>
        <v>#REF!</v>
      </c>
      <c r="D181" s="149" t="e">
        <f>Gülle!#REF!</f>
        <v>#REF!</v>
      </c>
      <c r="E181" s="149" t="e">
        <f>Gülle!#REF!</f>
        <v>#REF!</v>
      </c>
      <c r="F181" s="151" t="e">
        <f>Gülle!#REF!</f>
        <v>#REF!</v>
      </c>
      <c r="G181" s="152" t="e">
        <f>Gülle!#REF!</f>
        <v>#REF!</v>
      </c>
      <c r="H181" s="152" t="s">
        <v>72</v>
      </c>
      <c r="I181" s="152" t="str">
        <f>Gülle!H$4</f>
        <v>7.260 Kg</v>
      </c>
      <c r="J181" s="146" t="str">
        <f>'YARIŞMA BİLGİLERİ'!$F$21</f>
        <v>Büyük Erkek</v>
      </c>
      <c r="K181" s="149" t="str">
        <f t="shared" si="5"/>
        <v>İzmir-Görme Engelliler Türkiye Şampiyonası</v>
      </c>
      <c r="L181" s="209" t="e">
        <f>Gülle!#REF!</f>
        <v>#REF!</v>
      </c>
      <c r="M181" s="150" t="s">
        <v>185</v>
      </c>
    </row>
    <row r="182" spans="1:13" s="142" customFormat="1" ht="26.25" customHeight="1" x14ac:dyDescent="0.2">
      <c r="A182" s="144">
        <v>180</v>
      </c>
      <c r="B182" s="155" t="s">
        <v>198</v>
      </c>
      <c r="C182" s="145" t="e">
        <f>Gülle!#REF!</f>
        <v>#REF!</v>
      </c>
      <c r="D182" s="149" t="e">
        <f>Gülle!#REF!</f>
        <v>#REF!</v>
      </c>
      <c r="E182" s="149" t="e">
        <f>Gülle!#REF!</f>
        <v>#REF!</v>
      </c>
      <c r="F182" s="151" t="e">
        <f>Gülle!#REF!</f>
        <v>#REF!</v>
      </c>
      <c r="G182" s="152" t="e">
        <f>Gülle!#REF!</f>
        <v>#REF!</v>
      </c>
      <c r="H182" s="152" t="s">
        <v>72</v>
      </c>
      <c r="I182" s="152" t="str">
        <f>Gülle!H$4</f>
        <v>7.260 Kg</v>
      </c>
      <c r="J182" s="146" t="str">
        <f>'YARIŞMA BİLGİLERİ'!$F$21</f>
        <v>Büyük Erkek</v>
      </c>
      <c r="K182" s="149" t="str">
        <f t="shared" si="5"/>
        <v>İzmir-Görme Engelliler Türkiye Şampiyonası</v>
      </c>
      <c r="L182" s="209" t="e">
        <f>Gülle!#REF!</f>
        <v>#REF!</v>
      </c>
      <c r="M182" s="150" t="s">
        <v>185</v>
      </c>
    </row>
    <row r="183" spans="1:13" s="142" customFormat="1" ht="26.25" customHeight="1" x14ac:dyDescent="0.2">
      <c r="A183" s="144">
        <v>181</v>
      </c>
      <c r="B183" s="155" t="s">
        <v>198</v>
      </c>
      <c r="C183" s="145" t="e">
        <f>Gülle!#REF!</f>
        <v>#REF!</v>
      </c>
      <c r="D183" s="149" t="e">
        <f>Gülle!#REF!</f>
        <v>#REF!</v>
      </c>
      <c r="E183" s="149" t="e">
        <f>Gülle!#REF!</f>
        <v>#REF!</v>
      </c>
      <c r="F183" s="151" t="e">
        <f>Gülle!#REF!</f>
        <v>#REF!</v>
      </c>
      <c r="G183" s="152" t="e">
        <f>Gülle!#REF!</f>
        <v>#REF!</v>
      </c>
      <c r="H183" s="152" t="s">
        <v>72</v>
      </c>
      <c r="I183" s="152" t="str">
        <f>Gülle!H$4</f>
        <v>7.260 Kg</v>
      </c>
      <c r="J183" s="146" t="str">
        <f>'YARIŞMA BİLGİLERİ'!$F$21</f>
        <v>Büyük Erkek</v>
      </c>
      <c r="K183" s="149" t="str">
        <f t="shared" si="5"/>
        <v>İzmir-Görme Engelliler Türkiye Şampiyonası</v>
      </c>
      <c r="L183" s="209" t="e">
        <f>Gülle!#REF!</f>
        <v>#REF!</v>
      </c>
      <c r="M183" s="150" t="s">
        <v>185</v>
      </c>
    </row>
    <row r="184" spans="1:13" s="142" customFormat="1" ht="26.25" customHeight="1" x14ac:dyDescent="0.2">
      <c r="A184" s="144">
        <v>182</v>
      </c>
      <c r="B184" s="155" t="s">
        <v>198</v>
      </c>
      <c r="C184" s="145" t="e">
        <f>Gülle!#REF!</f>
        <v>#REF!</v>
      </c>
      <c r="D184" s="149" t="e">
        <f>Gülle!#REF!</f>
        <v>#REF!</v>
      </c>
      <c r="E184" s="149" t="e">
        <f>Gülle!#REF!</f>
        <v>#REF!</v>
      </c>
      <c r="F184" s="151" t="e">
        <f>Gülle!#REF!</f>
        <v>#REF!</v>
      </c>
      <c r="G184" s="152" t="e">
        <f>Gülle!#REF!</f>
        <v>#REF!</v>
      </c>
      <c r="H184" s="152" t="s">
        <v>72</v>
      </c>
      <c r="I184" s="152" t="str">
        <f>Gülle!H$4</f>
        <v>7.260 Kg</v>
      </c>
      <c r="J184" s="146" t="str">
        <f>'YARIŞMA BİLGİLERİ'!$F$21</f>
        <v>Büyük Erkek</v>
      </c>
      <c r="K184" s="149" t="str">
        <f t="shared" si="5"/>
        <v>İzmir-Görme Engelliler Türkiye Şampiyonası</v>
      </c>
      <c r="L184" s="209" t="e">
        <f>Gülle!#REF!</f>
        <v>#REF!</v>
      </c>
      <c r="M184" s="150" t="s">
        <v>185</v>
      </c>
    </row>
    <row r="185" spans="1:13" s="142" customFormat="1" ht="26.25" customHeight="1" x14ac:dyDescent="0.2">
      <c r="A185" s="144">
        <v>183</v>
      </c>
      <c r="B185" s="155" t="s">
        <v>198</v>
      </c>
      <c r="C185" s="145" t="e">
        <f>Gülle!#REF!</f>
        <v>#REF!</v>
      </c>
      <c r="D185" s="149" t="e">
        <f>Gülle!#REF!</f>
        <v>#REF!</v>
      </c>
      <c r="E185" s="149" t="e">
        <f>Gülle!#REF!</f>
        <v>#REF!</v>
      </c>
      <c r="F185" s="151" t="e">
        <f>Gülle!#REF!</f>
        <v>#REF!</v>
      </c>
      <c r="G185" s="152" t="e">
        <f>Gülle!#REF!</f>
        <v>#REF!</v>
      </c>
      <c r="H185" s="152" t="s">
        <v>72</v>
      </c>
      <c r="I185" s="152" t="str">
        <f>Gülle!H$4</f>
        <v>7.260 Kg</v>
      </c>
      <c r="J185" s="146" t="str">
        <f>'YARIŞMA BİLGİLERİ'!$F$21</f>
        <v>Büyük Erkek</v>
      </c>
      <c r="K185" s="149" t="str">
        <f t="shared" si="5"/>
        <v>İzmir-Görme Engelliler Türkiye Şampiyonası</v>
      </c>
      <c r="L185" s="209" t="e">
        <f>Gülle!#REF!</f>
        <v>#REF!</v>
      </c>
      <c r="M185" s="150" t="s">
        <v>185</v>
      </c>
    </row>
    <row r="186" spans="1:13" s="142" customFormat="1" ht="26.25" customHeight="1" x14ac:dyDescent="0.2">
      <c r="A186" s="144">
        <v>184</v>
      </c>
      <c r="B186" s="155" t="s">
        <v>198</v>
      </c>
      <c r="C186" s="145" t="e">
        <f>Gülle!#REF!</f>
        <v>#REF!</v>
      </c>
      <c r="D186" s="149" t="e">
        <f>Gülle!#REF!</f>
        <v>#REF!</v>
      </c>
      <c r="E186" s="149" t="e">
        <f>Gülle!#REF!</f>
        <v>#REF!</v>
      </c>
      <c r="F186" s="151" t="e">
        <f>Gülle!#REF!</f>
        <v>#REF!</v>
      </c>
      <c r="G186" s="152" t="e">
        <f>Gülle!#REF!</f>
        <v>#REF!</v>
      </c>
      <c r="H186" s="152" t="s">
        <v>72</v>
      </c>
      <c r="I186" s="152" t="str">
        <f>Gülle!H$4</f>
        <v>7.260 Kg</v>
      </c>
      <c r="J186" s="146" t="str">
        <f>'YARIŞMA BİLGİLERİ'!$F$21</f>
        <v>Büyük Erkek</v>
      </c>
      <c r="K186" s="149" t="str">
        <f t="shared" si="5"/>
        <v>İzmir-Görme Engelliler Türkiye Şampiyonası</v>
      </c>
      <c r="L186" s="209" t="e">
        <f>Gülle!#REF!</f>
        <v>#REF!</v>
      </c>
      <c r="M186" s="150" t="s">
        <v>185</v>
      </c>
    </row>
    <row r="187" spans="1:13" s="142" customFormat="1" ht="26.25" customHeight="1" x14ac:dyDescent="0.2">
      <c r="A187" s="144">
        <v>185</v>
      </c>
      <c r="B187" s="155" t="s">
        <v>198</v>
      </c>
      <c r="C187" s="145" t="e">
        <f>Gülle!#REF!</f>
        <v>#REF!</v>
      </c>
      <c r="D187" s="149" t="e">
        <f>Gülle!#REF!</f>
        <v>#REF!</v>
      </c>
      <c r="E187" s="149" t="e">
        <f>Gülle!#REF!</f>
        <v>#REF!</v>
      </c>
      <c r="F187" s="151" t="e">
        <f>Gülle!#REF!</f>
        <v>#REF!</v>
      </c>
      <c r="G187" s="152" t="e">
        <f>Gülle!#REF!</f>
        <v>#REF!</v>
      </c>
      <c r="H187" s="152" t="s">
        <v>72</v>
      </c>
      <c r="I187" s="152" t="str">
        <f>Gülle!H$4</f>
        <v>7.260 Kg</v>
      </c>
      <c r="J187" s="146" t="str">
        <f>'YARIŞMA BİLGİLERİ'!$F$21</f>
        <v>Büyük Erkek</v>
      </c>
      <c r="K187" s="149" t="str">
        <f t="shared" si="5"/>
        <v>İzmir-Görme Engelliler Türkiye Şampiyonası</v>
      </c>
      <c r="L187" s="209" t="e">
        <f>Gülle!#REF!</f>
        <v>#REF!</v>
      </c>
      <c r="M187" s="150" t="s">
        <v>185</v>
      </c>
    </row>
    <row r="188" spans="1:13" s="142" customFormat="1" ht="26.25" customHeight="1" x14ac:dyDescent="0.2">
      <c r="A188" s="144">
        <v>186</v>
      </c>
      <c r="B188" s="155" t="s">
        <v>198</v>
      </c>
      <c r="C188" s="145" t="e">
        <f>Gülle!#REF!</f>
        <v>#REF!</v>
      </c>
      <c r="D188" s="149" t="e">
        <f>Gülle!#REF!</f>
        <v>#REF!</v>
      </c>
      <c r="E188" s="149" t="e">
        <f>Gülle!#REF!</f>
        <v>#REF!</v>
      </c>
      <c r="F188" s="151" t="e">
        <f>Gülle!#REF!</f>
        <v>#REF!</v>
      </c>
      <c r="G188" s="152" t="e">
        <f>Gülle!#REF!</f>
        <v>#REF!</v>
      </c>
      <c r="H188" s="152" t="s">
        <v>72</v>
      </c>
      <c r="I188" s="152" t="str">
        <f>Gülle!H$4</f>
        <v>7.260 Kg</v>
      </c>
      <c r="J188" s="146" t="str">
        <f>'YARIŞMA BİLGİLERİ'!$F$21</f>
        <v>Büyük Erkek</v>
      </c>
      <c r="K188" s="149" t="str">
        <f t="shared" si="5"/>
        <v>İzmir-Görme Engelliler Türkiye Şampiyonası</v>
      </c>
      <c r="L188" s="209" t="e">
        <f>Gülle!#REF!</f>
        <v>#REF!</v>
      </c>
      <c r="M188" s="150" t="s">
        <v>185</v>
      </c>
    </row>
    <row r="189" spans="1:13" s="142" customFormat="1" ht="26.25" customHeight="1" x14ac:dyDescent="0.2">
      <c r="A189" s="144">
        <v>187</v>
      </c>
      <c r="B189" s="155" t="s">
        <v>198</v>
      </c>
      <c r="C189" s="145" t="e">
        <f>Gülle!#REF!</f>
        <v>#REF!</v>
      </c>
      <c r="D189" s="149" t="e">
        <f>Gülle!#REF!</f>
        <v>#REF!</v>
      </c>
      <c r="E189" s="149" t="e">
        <f>Gülle!#REF!</f>
        <v>#REF!</v>
      </c>
      <c r="F189" s="151" t="e">
        <f>Gülle!#REF!</f>
        <v>#REF!</v>
      </c>
      <c r="G189" s="152" t="e">
        <f>Gülle!#REF!</f>
        <v>#REF!</v>
      </c>
      <c r="H189" s="152" t="s">
        <v>72</v>
      </c>
      <c r="I189" s="152" t="str">
        <f>Gülle!H$4</f>
        <v>7.260 Kg</v>
      </c>
      <c r="J189" s="146" t="str">
        <f>'YARIŞMA BİLGİLERİ'!$F$21</f>
        <v>Büyük Erkek</v>
      </c>
      <c r="K189" s="149" t="str">
        <f t="shared" si="5"/>
        <v>İzmir-Görme Engelliler Türkiye Şampiyonası</v>
      </c>
      <c r="L189" s="209" t="e">
        <f>Gülle!#REF!</f>
        <v>#REF!</v>
      </c>
      <c r="M189" s="150" t="s">
        <v>185</v>
      </c>
    </row>
    <row r="190" spans="1:13" s="142" customFormat="1" ht="26.25" customHeight="1" x14ac:dyDescent="0.2">
      <c r="A190" s="144">
        <v>188</v>
      </c>
      <c r="B190" s="155" t="s">
        <v>190</v>
      </c>
      <c r="C190" s="145" t="e">
        <f>#REF!</f>
        <v>#REF!</v>
      </c>
      <c r="D190" s="149" t="e">
        <f>#REF!</f>
        <v>#REF!</v>
      </c>
      <c r="E190" s="149" t="e">
        <f>#REF!</f>
        <v>#REF!</v>
      </c>
      <c r="F190" s="151" t="e">
        <f>#REF!</f>
        <v>#REF!</v>
      </c>
      <c r="G190" s="152" t="e">
        <f>#REF!</f>
        <v>#REF!</v>
      </c>
      <c r="H190" s="152" t="s">
        <v>190</v>
      </c>
      <c r="I190" s="152"/>
      <c r="J190" s="146" t="str">
        <f>'YARIŞMA BİLGİLERİ'!$F$21</f>
        <v>Büyük Erkek</v>
      </c>
      <c r="K190" s="149" t="str">
        <f t="shared" ref="K190:K253" si="6">CONCATENATE(K$1,"-",A$1)</f>
        <v>İzmir-Görme Engelliler Türkiye Şampiyonası</v>
      </c>
      <c r="L190" s="209" t="e">
        <f>#REF!</f>
        <v>#REF!</v>
      </c>
      <c r="M190" s="150" t="s">
        <v>185</v>
      </c>
    </row>
    <row r="191" spans="1:13" s="142" customFormat="1" ht="26.25" customHeight="1" x14ac:dyDescent="0.2">
      <c r="A191" s="144">
        <v>189</v>
      </c>
      <c r="B191" s="155" t="s">
        <v>190</v>
      </c>
      <c r="C191" s="145" t="e">
        <f>#REF!</f>
        <v>#REF!</v>
      </c>
      <c r="D191" s="149" t="e">
        <f>#REF!</f>
        <v>#REF!</v>
      </c>
      <c r="E191" s="149" t="e">
        <f>#REF!</f>
        <v>#REF!</v>
      </c>
      <c r="F191" s="151" t="e">
        <f>#REF!</f>
        <v>#REF!</v>
      </c>
      <c r="G191" s="152" t="e">
        <f>#REF!</f>
        <v>#REF!</v>
      </c>
      <c r="H191" s="152" t="s">
        <v>190</v>
      </c>
      <c r="I191" s="152"/>
      <c r="J191" s="146" t="str">
        <f>'YARIŞMA BİLGİLERİ'!$F$21</f>
        <v>Büyük Erkek</v>
      </c>
      <c r="K191" s="149" t="str">
        <f t="shared" si="6"/>
        <v>İzmir-Görme Engelliler Türkiye Şampiyonası</v>
      </c>
      <c r="L191" s="209" t="e">
        <f>#REF!</f>
        <v>#REF!</v>
      </c>
      <c r="M191" s="150" t="s">
        <v>185</v>
      </c>
    </row>
    <row r="192" spans="1:13" s="142" customFormat="1" ht="26.25" customHeight="1" x14ac:dyDescent="0.2">
      <c r="A192" s="144">
        <v>190</v>
      </c>
      <c r="B192" s="155" t="s">
        <v>190</v>
      </c>
      <c r="C192" s="145" t="e">
        <f>#REF!</f>
        <v>#REF!</v>
      </c>
      <c r="D192" s="149" t="e">
        <f>#REF!</f>
        <v>#REF!</v>
      </c>
      <c r="E192" s="149" t="e">
        <f>#REF!</f>
        <v>#REF!</v>
      </c>
      <c r="F192" s="151" t="e">
        <f>#REF!</f>
        <v>#REF!</v>
      </c>
      <c r="G192" s="152" t="e">
        <f>#REF!</f>
        <v>#REF!</v>
      </c>
      <c r="H192" s="152" t="s">
        <v>190</v>
      </c>
      <c r="I192" s="152"/>
      <c r="J192" s="146" t="str">
        <f>'YARIŞMA BİLGİLERİ'!$F$21</f>
        <v>Büyük Erkek</v>
      </c>
      <c r="K192" s="149" t="str">
        <f t="shared" si="6"/>
        <v>İzmir-Görme Engelliler Türkiye Şampiyonası</v>
      </c>
      <c r="L192" s="209" t="e">
        <f>#REF!</f>
        <v>#REF!</v>
      </c>
      <c r="M192" s="150" t="s">
        <v>185</v>
      </c>
    </row>
    <row r="193" spans="1:13" s="142" customFormat="1" ht="26.25" customHeight="1" x14ac:dyDescent="0.2">
      <c r="A193" s="144">
        <v>191</v>
      </c>
      <c r="B193" s="155" t="s">
        <v>190</v>
      </c>
      <c r="C193" s="145" t="e">
        <f>#REF!</f>
        <v>#REF!</v>
      </c>
      <c r="D193" s="149" t="e">
        <f>#REF!</f>
        <v>#REF!</v>
      </c>
      <c r="E193" s="149" t="e">
        <f>#REF!</f>
        <v>#REF!</v>
      </c>
      <c r="F193" s="151" t="e">
        <f>#REF!</f>
        <v>#REF!</v>
      </c>
      <c r="G193" s="152" t="e">
        <f>#REF!</f>
        <v>#REF!</v>
      </c>
      <c r="H193" s="152" t="s">
        <v>190</v>
      </c>
      <c r="I193" s="152"/>
      <c r="J193" s="146" t="str">
        <f>'YARIŞMA BİLGİLERİ'!$F$21</f>
        <v>Büyük Erkek</v>
      </c>
      <c r="K193" s="149" t="str">
        <f t="shared" si="6"/>
        <v>İzmir-Görme Engelliler Türkiye Şampiyonası</v>
      </c>
      <c r="L193" s="209" t="e">
        <f>#REF!</f>
        <v>#REF!</v>
      </c>
      <c r="M193" s="150" t="s">
        <v>185</v>
      </c>
    </row>
    <row r="194" spans="1:13" s="142" customFormat="1" ht="26.25" customHeight="1" x14ac:dyDescent="0.2">
      <c r="A194" s="144">
        <v>192</v>
      </c>
      <c r="B194" s="155" t="s">
        <v>190</v>
      </c>
      <c r="C194" s="145" t="e">
        <f>#REF!</f>
        <v>#REF!</v>
      </c>
      <c r="D194" s="149" t="e">
        <f>#REF!</f>
        <v>#REF!</v>
      </c>
      <c r="E194" s="149" t="e">
        <f>#REF!</f>
        <v>#REF!</v>
      </c>
      <c r="F194" s="151" t="e">
        <f>#REF!</f>
        <v>#REF!</v>
      </c>
      <c r="G194" s="152" t="e">
        <f>#REF!</f>
        <v>#REF!</v>
      </c>
      <c r="H194" s="152" t="s">
        <v>190</v>
      </c>
      <c r="I194" s="152"/>
      <c r="J194" s="146" t="str">
        <f>'YARIŞMA BİLGİLERİ'!$F$21</f>
        <v>Büyük Erkek</v>
      </c>
      <c r="K194" s="149" t="str">
        <f t="shared" si="6"/>
        <v>İzmir-Görme Engelliler Türkiye Şampiyonası</v>
      </c>
      <c r="L194" s="209" t="e">
        <f>#REF!</f>
        <v>#REF!</v>
      </c>
      <c r="M194" s="150" t="s">
        <v>185</v>
      </c>
    </row>
    <row r="195" spans="1:13" s="142" customFormat="1" ht="26.25" customHeight="1" x14ac:dyDescent="0.2">
      <c r="A195" s="144">
        <v>193</v>
      </c>
      <c r="B195" s="155" t="s">
        <v>190</v>
      </c>
      <c r="C195" s="145" t="e">
        <f>#REF!</f>
        <v>#REF!</v>
      </c>
      <c r="D195" s="149" t="e">
        <f>#REF!</f>
        <v>#REF!</v>
      </c>
      <c r="E195" s="149" t="e">
        <f>#REF!</f>
        <v>#REF!</v>
      </c>
      <c r="F195" s="151" t="e">
        <f>#REF!</f>
        <v>#REF!</v>
      </c>
      <c r="G195" s="152" t="e">
        <f>#REF!</f>
        <v>#REF!</v>
      </c>
      <c r="H195" s="152" t="s">
        <v>190</v>
      </c>
      <c r="I195" s="152"/>
      <c r="J195" s="146" t="str">
        <f>'YARIŞMA BİLGİLERİ'!$F$21</f>
        <v>Büyük Erkek</v>
      </c>
      <c r="K195" s="149" t="str">
        <f t="shared" si="6"/>
        <v>İzmir-Görme Engelliler Türkiye Şampiyonası</v>
      </c>
      <c r="L195" s="209" t="e">
        <f>#REF!</f>
        <v>#REF!</v>
      </c>
      <c r="M195" s="150" t="s">
        <v>185</v>
      </c>
    </row>
    <row r="196" spans="1:13" s="142" customFormat="1" ht="26.25" customHeight="1" x14ac:dyDescent="0.2">
      <c r="A196" s="144">
        <v>194</v>
      </c>
      <c r="B196" s="155" t="s">
        <v>190</v>
      </c>
      <c r="C196" s="145" t="e">
        <f>#REF!</f>
        <v>#REF!</v>
      </c>
      <c r="D196" s="149" t="e">
        <f>#REF!</f>
        <v>#REF!</v>
      </c>
      <c r="E196" s="149" t="e">
        <f>#REF!</f>
        <v>#REF!</v>
      </c>
      <c r="F196" s="151" t="e">
        <f>#REF!</f>
        <v>#REF!</v>
      </c>
      <c r="G196" s="152" t="e">
        <f>#REF!</f>
        <v>#REF!</v>
      </c>
      <c r="H196" s="152" t="s">
        <v>190</v>
      </c>
      <c r="I196" s="152"/>
      <c r="J196" s="146" t="str">
        <f>'YARIŞMA BİLGİLERİ'!$F$21</f>
        <v>Büyük Erkek</v>
      </c>
      <c r="K196" s="149" t="str">
        <f t="shared" si="6"/>
        <v>İzmir-Görme Engelliler Türkiye Şampiyonası</v>
      </c>
      <c r="L196" s="209" t="e">
        <f>#REF!</f>
        <v>#REF!</v>
      </c>
      <c r="M196" s="150" t="s">
        <v>185</v>
      </c>
    </row>
    <row r="197" spans="1:13" s="142" customFormat="1" ht="26.25" customHeight="1" x14ac:dyDescent="0.2">
      <c r="A197" s="144">
        <v>195</v>
      </c>
      <c r="B197" s="155" t="s">
        <v>190</v>
      </c>
      <c r="C197" s="145" t="e">
        <f>#REF!</f>
        <v>#REF!</v>
      </c>
      <c r="D197" s="149" t="e">
        <f>#REF!</f>
        <v>#REF!</v>
      </c>
      <c r="E197" s="149" t="e">
        <f>#REF!</f>
        <v>#REF!</v>
      </c>
      <c r="F197" s="151" t="e">
        <f>#REF!</f>
        <v>#REF!</v>
      </c>
      <c r="G197" s="152" t="e">
        <f>#REF!</f>
        <v>#REF!</v>
      </c>
      <c r="H197" s="152" t="s">
        <v>190</v>
      </c>
      <c r="I197" s="152"/>
      <c r="J197" s="146" t="str">
        <f>'YARIŞMA BİLGİLERİ'!$F$21</f>
        <v>Büyük Erkek</v>
      </c>
      <c r="K197" s="149" t="str">
        <f t="shared" si="6"/>
        <v>İzmir-Görme Engelliler Türkiye Şampiyonası</v>
      </c>
      <c r="L197" s="209" t="e">
        <f>#REF!</f>
        <v>#REF!</v>
      </c>
      <c r="M197" s="150" t="s">
        <v>185</v>
      </c>
    </row>
    <row r="198" spans="1:13" s="142" customFormat="1" ht="26.25" customHeight="1" x14ac:dyDescent="0.2">
      <c r="A198" s="144">
        <v>196</v>
      </c>
      <c r="B198" s="155" t="s">
        <v>190</v>
      </c>
      <c r="C198" s="145" t="e">
        <f>#REF!</f>
        <v>#REF!</v>
      </c>
      <c r="D198" s="149" t="e">
        <f>#REF!</f>
        <v>#REF!</v>
      </c>
      <c r="E198" s="149" t="e">
        <f>#REF!</f>
        <v>#REF!</v>
      </c>
      <c r="F198" s="151" t="e">
        <f>#REF!</f>
        <v>#REF!</v>
      </c>
      <c r="G198" s="152" t="e">
        <f>#REF!</f>
        <v>#REF!</v>
      </c>
      <c r="H198" s="152" t="s">
        <v>190</v>
      </c>
      <c r="I198" s="152"/>
      <c r="J198" s="146" t="str">
        <f>'YARIŞMA BİLGİLERİ'!$F$21</f>
        <v>Büyük Erkek</v>
      </c>
      <c r="K198" s="149" t="str">
        <f t="shared" si="6"/>
        <v>İzmir-Görme Engelliler Türkiye Şampiyonası</v>
      </c>
      <c r="L198" s="209" t="e">
        <f>#REF!</f>
        <v>#REF!</v>
      </c>
      <c r="M198" s="150" t="s">
        <v>185</v>
      </c>
    </row>
    <row r="199" spans="1:13" s="142" customFormat="1" ht="26.25" customHeight="1" x14ac:dyDescent="0.2">
      <c r="A199" s="144">
        <v>197</v>
      </c>
      <c r="B199" s="155" t="s">
        <v>190</v>
      </c>
      <c r="C199" s="145" t="e">
        <f>#REF!</f>
        <v>#REF!</v>
      </c>
      <c r="D199" s="149" t="e">
        <f>#REF!</f>
        <v>#REF!</v>
      </c>
      <c r="E199" s="149" t="e">
        <f>#REF!</f>
        <v>#REF!</v>
      </c>
      <c r="F199" s="151" t="e">
        <f>#REF!</f>
        <v>#REF!</v>
      </c>
      <c r="G199" s="152" t="e">
        <f>#REF!</f>
        <v>#REF!</v>
      </c>
      <c r="H199" s="152" t="s">
        <v>190</v>
      </c>
      <c r="I199" s="152"/>
      <c r="J199" s="146" t="str">
        <f>'YARIŞMA BİLGİLERİ'!$F$21</f>
        <v>Büyük Erkek</v>
      </c>
      <c r="K199" s="149" t="str">
        <f t="shared" si="6"/>
        <v>İzmir-Görme Engelliler Türkiye Şampiyonası</v>
      </c>
      <c r="L199" s="209" t="e">
        <f>#REF!</f>
        <v>#REF!</v>
      </c>
      <c r="M199" s="150" t="s">
        <v>185</v>
      </c>
    </row>
    <row r="200" spans="1:13" s="142" customFormat="1" ht="26.25" customHeight="1" x14ac:dyDescent="0.2">
      <c r="A200" s="144">
        <v>198</v>
      </c>
      <c r="B200" s="155" t="s">
        <v>190</v>
      </c>
      <c r="C200" s="145" t="e">
        <f>#REF!</f>
        <v>#REF!</v>
      </c>
      <c r="D200" s="149" t="e">
        <f>#REF!</f>
        <v>#REF!</v>
      </c>
      <c r="E200" s="149" t="e">
        <f>#REF!</f>
        <v>#REF!</v>
      </c>
      <c r="F200" s="151" t="e">
        <f>#REF!</f>
        <v>#REF!</v>
      </c>
      <c r="G200" s="152" t="e">
        <f>#REF!</f>
        <v>#REF!</v>
      </c>
      <c r="H200" s="152" t="s">
        <v>190</v>
      </c>
      <c r="I200" s="152"/>
      <c r="J200" s="146" t="str">
        <f>'YARIŞMA BİLGİLERİ'!$F$21</f>
        <v>Büyük Erkek</v>
      </c>
      <c r="K200" s="149" t="str">
        <f t="shared" si="6"/>
        <v>İzmir-Görme Engelliler Türkiye Şampiyonası</v>
      </c>
      <c r="L200" s="209" t="e">
        <f>#REF!</f>
        <v>#REF!</v>
      </c>
      <c r="M200" s="150" t="s">
        <v>185</v>
      </c>
    </row>
    <row r="201" spans="1:13" s="142" customFormat="1" ht="26.25" customHeight="1" x14ac:dyDescent="0.2">
      <c r="A201" s="144">
        <v>199</v>
      </c>
      <c r="B201" s="155" t="s">
        <v>190</v>
      </c>
      <c r="C201" s="145" t="e">
        <f>#REF!</f>
        <v>#REF!</v>
      </c>
      <c r="D201" s="149" t="e">
        <f>#REF!</f>
        <v>#REF!</v>
      </c>
      <c r="E201" s="149" t="e">
        <f>#REF!</f>
        <v>#REF!</v>
      </c>
      <c r="F201" s="151" t="e">
        <f>#REF!</f>
        <v>#REF!</v>
      </c>
      <c r="G201" s="152" t="e">
        <f>#REF!</f>
        <v>#REF!</v>
      </c>
      <c r="H201" s="152" t="s">
        <v>190</v>
      </c>
      <c r="I201" s="152"/>
      <c r="J201" s="146" t="str">
        <f>'YARIŞMA BİLGİLERİ'!$F$21</f>
        <v>Büyük Erkek</v>
      </c>
      <c r="K201" s="149" t="str">
        <f t="shared" si="6"/>
        <v>İzmir-Görme Engelliler Türkiye Şampiyonası</v>
      </c>
      <c r="L201" s="209" t="e">
        <f>#REF!</f>
        <v>#REF!</v>
      </c>
      <c r="M201" s="150" t="s">
        <v>185</v>
      </c>
    </row>
    <row r="202" spans="1:13" s="142" customFormat="1" ht="26.25" customHeight="1" x14ac:dyDescent="0.2">
      <c r="A202" s="144">
        <v>200</v>
      </c>
      <c r="B202" s="155" t="s">
        <v>190</v>
      </c>
      <c r="C202" s="145" t="e">
        <f>#REF!</f>
        <v>#REF!</v>
      </c>
      <c r="D202" s="149" t="e">
        <f>#REF!</f>
        <v>#REF!</v>
      </c>
      <c r="E202" s="149" t="e">
        <f>#REF!</f>
        <v>#REF!</v>
      </c>
      <c r="F202" s="151" t="e">
        <f>#REF!</f>
        <v>#REF!</v>
      </c>
      <c r="G202" s="152" t="e">
        <f>#REF!</f>
        <v>#REF!</v>
      </c>
      <c r="H202" s="152" t="s">
        <v>190</v>
      </c>
      <c r="I202" s="152"/>
      <c r="J202" s="146" t="str">
        <f>'YARIŞMA BİLGİLERİ'!$F$21</f>
        <v>Büyük Erkek</v>
      </c>
      <c r="K202" s="149" t="str">
        <f t="shared" si="6"/>
        <v>İzmir-Görme Engelliler Türkiye Şampiyonası</v>
      </c>
      <c r="L202" s="209" t="e">
        <f>#REF!</f>
        <v>#REF!</v>
      </c>
      <c r="M202" s="150" t="s">
        <v>185</v>
      </c>
    </row>
    <row r="203" spans="1:13" s="142" customFormat="1" ht="26.25" customHeight="1" x14ac:dyDescent="0.2">
      <c r="A203" s="144">
        <v>201</v>
      </c>
      <c r="B203" s="155" t="s">
        <v>190</v>
      </c>
      <c r="C203" s="145" t="e">
        <f>#REF!</f>
        <v>#REF!</v>
      </c>
      <c r="D203" s="149" t="e">
        <f>#REF!</f>
        <v>#REF!</v>
      </c>
      <c r="E203" s="149" t="e">
        <f>#REF!</f>
        <v>#REF!</v>
      </c>
      <c r="F203" s="151" t="e">
        <f>#REF!</f>
        <v>#REF!</v>
      </c>
      <c r="G203" s="152" t="e">
        <f>#REF!</f>
        <v>#REF!</v>
      </c>
      <c r="H203" s="152" t="s">
        <v>190</v>
      </c>
      <c r="I203" s="152"/>
      <c r="J203" s="146" t="str">
        <f>'YARIŞMA BİLGİLERİ'!$F$21</f>
        <v>Büyük Erkek</v>
      </c>
      <c r="K203" s="149" t="str">
        <f t="shared" si="6"/>
        <v>İzmir-Görme Engelliler Türkiye Şampiyonası</v>
      </c>
      <c r="L203" s="209" t="e">
        <f>#REF!</f>
        <v>#REF!</v>
      </c>
      <c r="M203" s="150" t="s">
        <v>185</v>
      </c>
    </row>
    <row r="204" spans="1:13" s="142" customFormat="1" ht="26.25" customHeight="1" x14ac:dyDescent="0.2">
      <c r="A204" s="144">
        <v>202</v>
      </c>
      <c r="B204" s="155" t="s">
        <v>190</v>
      </c>
      <c r="C204" s="145" t="e">
        <f>#REF!</f>
        <v>#REF!</v>
      </c>
      <c r="D204" s="149" t="e">
        <f>#REF!</f>
        <v>#REF!</v>
      </c>
      <c r="E204" s="149" t="e">
        <f>#REF!</f>
        <v>#REF!</v>
      </c>
      <c r="F204" s="151" t="e">
        <f>#REF!</f>
        <v>#REF!</v>
      </c>
      <c r="G204" s="152" t="e">
        <f>#REF!</f>
        <v>#REF!</v>
      </c>
      <c r="H204" s="152" t="s">
        <v>190</v>
      </c>
      <c r="I204" s="152"/>
      <c r="J204" s="146" t="str">
        <f>'YARIŞMA BİLGİLERİ'!$F$21</f>
        <v>Büyük Erkek</v>
      </c>
      <c r="K204" s="149" t="str">
        <f t="shared" si="6"/>
        <v>İzmir-Görme Engelliler Türkiye Şampiyonası</v>
      </c>
      <c r="L204" s="209" t="e">
        <f>#REF!</f>
        <v>#REF!</v>
      </c>
      <c r="M204" s="150" t="s">
        <v>185</v>
      </c>
    </row>
    <row r="205" spans="1:13" s="142" customFormat="1" ht="26.25" customHeight="1" x14ac:dyDescent="0.2">
      <c r="A205" s="144">
        <v>203</v>
      </c>
      <c r="B205" s="155" t="s">
        <v>190</v>
      </c>
      <c r="C205" s="145" t="e">
        <f>#REF!</f>
        <v>#REF!</v>
      </c>
      <c r="D205" s="149" t="e">
        <f>#REF!</f>
        <v>#REF!</v>
      </c>
      <c r="E205" s="149" t="e">
        <f>#REF!</f>
        <v>#REF!</v>
      </c>
      <c r="F205" s="151" t="e">
        <f>#REF!</f>
        <v>#REF!</v>
      </c>
      <c r="G205" s="152" t="e">
        <f>#REF!</f>
        <v>#REF!</v>
      </c>
      <c r="H205" s="152" t="s">
        <v>190</v>
      </c>
      <c r="I205" s="152"/>
      <c r="J205" s="146" t="str">
        <f>'YARIŞMA BİLGİLERİ'!$F$21</f>
        <v>Büyük Erkek</v>
      </c>
      <c r="K205" s="149" t="str">
        <f t="shared" si="6"/>
        <v>İzmir-Görme Engelliler Türkiye Şampiyonası</v>
      </c>
      <c r="L205" s="209" t="e">
        <f>#REF!</f>
        <v>#REF!</v>
      </c>
      <c r="M205" s="150" t="s">
        <v>185</v>
      </c>
    </row>
    <row r="206" spans="1:13" s="142" customFormat="1" ht="26.25" customHeight="1" x14ac:dyDescent="0.2">
      <c r="A206" s="144">
        <v>204</v>
      </c>
      <c r="B206" s="155" t="s">
        <v>190</v>
      </c>
      <c r="C206" s="145" t="e">
        <f>#REF!</f>
        <v>#REF!</v>
      </c>
      <c r="D206" s="149" t="e">
        <f>#REF!</f>
        <v>#REF!</v>
      </c>
      <c r="E206" s="149" t="e">
        <f>#REF!</f>
        <v>#REF!</v>
      </c>
      <c r="F206" s="151" t="e">
        <f>#REF!</f>
        <v>#REF!</v>
      </c>
      <c r="G206" s="152" t="e">
        <f>#REF!</f>
        <v>#REF!</v>
      </c>
      <c r="H206" s="152" t="s">
        <v>190</v>
      </c>
      <c r="I206" s="152"/>
      <c r="J206" s="146" t="str">
        <f>'YARIŞMA BİLGİLERİ'!$F$21</f>
        <v>Büyük Erkek</v>
      </c>
      <c r="K206" s="149" t="str">
        <f t="shared" si="6"/>
        <v>İzmir-Görme Engelliler Türkiye Şampiyonası</v>
      </c>
      <c r="L206" s="209" t="e">
        <f>#REF!</f>
        <v>#REF!</v>
      </c>
      <c r="M206" s="150" t="s">
        <v>185</v>
      </c>
    </row>
    <row r="207" spans="1:13" s="142" customFormat="1" ht="26.25" customHeight="1" x14ac:dyDescent="0.2">
      <c r="A207" s="144">
        <v>205</v>
      </c>
      <c r="B207" s="155" t="s">
        <v>190</v>
      </c>
      <c r="C207" s="145" t="e">
        <f>#REF!</f>
        <v>#REF!</v>
      </c>
      <c r="D207" s="149" t="e">
        <f>#REF!</f>
        <v>#REF!</v>
      </c>
      <c r="E207" s="149" t="e">
        <f>#REF!</f>
        <v>#REF!</v>
      </c>
      <c r="F207" s="151" t="e">
        <f>#REF!</f>
        <v>#REF!</v>
      </c>
      <c r="G207" s="152" t="e">
        <f>#REF!</f>
        <v>#REF!</v>
      </c>
      <c r="H207" s="152" t="s">
        <v>190</v>
      </c>
      <c r="I207" s="152"/>
      <c r="J207" s="146" t="str">
        <f>'YARIŞMA BİLGİLERİ'!$F$21</f>
        <v>Büyük Erkek</v>
      </c>
      <c r="K207" s="149" t="str">
        <f t="shared" si="6"/>
        <v>İzmir-Görme Engelliler Türkiye Şampiyonası</v>
      </c>
      <c r="L207" s="209" t="e">
        <f>#REF!</f>
        <v>#REF!</v>
      </c>
      <c r="M207" s="150" t="s">
        <v>185</v>
      </c>
    </row>
    <row r="208" spans="1:13" s="142" customFormat="1" ht="26.25" customHeight="1" x14ac:dyDescent="0.2">
      <c r="A208" s="144">
        <v>206</v>
      </c>
      <c r="B208" s="155" t="s">
        <v>190</v>
      </c>
      <c r="C208" s="145" t="e">
        <f>#REF!</f>
        <v>#REF!</v>
      </c>
      <c r="D208" s="149" t="e">
        <f>#REF!</f>
        <v>#REF!</v>
      </c>
      <c r="E208" s="149" t="e">
        <f>#REF!</f>
        <v>#REF!</v>
      </c>
      <c r="F208" s="151" t="e">
        <f>#REF!</f>
        <v>#REF!</v>
      </c>
      <c r="G208" s="152" t="e">
        <f>#REF!</f>
        <v>#REF!</v>
      </c>
      <c r="H208" s="152" t="s">
        <v>190</v>
      </c>
      <c r="I208" s="152"/>
      <c r="J208" s="146" t="str">
        <f>'YARIŞMA BİLGİLERİ'!$F$21</f>
        <v>Büyük Erkek</v>
      </c>
      <c r="K208" s="149" t="str">
        <f t="shared" si="6"/>
        <v>İzmir-Görme Engelliler Türkiye Şampiyonası</v>
      </c>
      <c r="L208" s="209" t="e">
        <f>#REF!</f>
        <v>#REF!</v>
      </c>
      <c r="M208" s="150" t="s">
        <v>185</v>
      </c>
    </row>
    <row r="209" spans="1:13" s="142" customFormat="1" ht="26.25" customHeight="1" x14ac:dyDescent="0.2">
      <c r="A209" s="144">
        <v>207</v>
      </c>
      <c r="B209" s="155" t="s">
        <v>190</v>
      </c>
      <c r="C209" s="145" t="e">
        <f>#REF!</f>
        <v>#REF!</v>
      </c>
      <c r="D209" s="149" t="e">
        <f>#REF!</f>
        <v>#REF!</v>
      </c>
      <c r="E209" s="149" t="e">
        <f>#REF!</f>
        <v>#REF!</v>
      </c>
      <c r="F209" s="151" t="e">
        <f>#REF!</f>
        <v>#REF!</v>
      </c>
      <c r="G209" s="152" t="e">
        <f>#REF!</f>
        <v>#REF!</v>
      </c>
      <c r="H209" s="152" t="s">
        <v>190</v>
      </c>
      <c r="I209" s="152"/>
      <c r="J209" s="146" t="str">
        <f>'YARIŞMA BİLGİLERİ'!$F$21</f>
        <v>Büyük Erkek</v>
      </c>
      <c r="K209" s="149" t="str">
        <f t="shared" si="6"/>
        <v>İzmir-Görme Engelliler Türkiye Şampiyonası</v>
      </c>
      <c r="L209" s="209" t="e">
        <f>#REF!</f>
        <v>#REF!</v>
      </c>
      <c r="M209" s="150" t="s">
        <v>185</v>
      </c>
    </row>
    <row r="210" spans="1:13" s="142" customFormat="1" ht="26.25" customHeight="1" x14ac:dyDescent="0.2">
      <c r="A210" s="144">
        <v>208</v>
      </c>
      <c r="B210" s="155" t="s">
        <v>190</v>
      </c>
      <c r="C210" s="145" t="e">
        <f>#REF!</f>
        <v>#REF!</v>
      </c>
      <c r="D210" s="149" t="e">
        <f>#REF!</f>
        <v>#REF!</v>
      </c>
      <c r="E210" s="149" t="e">
        <f>#REF!</f>
        <v>#REF!</v>
      </c>
      <c r="F210" s="151" t="e">
        <f>#REF!</f>
        <v>#REF!</v>
      </c>
      <c r="G210" s="152" t="e">
        <f>#REF!</f>
        <v>#REF!</v>
      </c>
      <c r="H210" s="152" t="s">
        <v>190</v>
      </c>
      <c r="I210" s="152"/>
      <c r="J210" s="146" t="str">
        <f>'YARIŞMA BİLGİLERİ'!$F$21</f>
        <v>Büyük Erkek</v>
      </c>
      <c r="K210" s="149" t="str">
        <f t="shared" si="6"/>
        <v>İzmir-Görme Engelliler Türkiye Şampiyonası</v>
      </c>
      <c r="L210" s="209" t="e">
        <f>#REF!</f>
        <v>#REF!</v>
      </c>
      <c r="M210" s="150" t="s">
        <v>185</v>
      </c>
    </row>
    <row r="211" spans="1:13" s="142" customFormat="1" ht="26.25" customHeight="1" x14ac:dyDescent="0.2">
      <c r="A211" s="144">
        <v>209</v>
      </c>
      <c r="B211" s="155" t="s">
        <v>190</v>
      </c>
      <c r="C211" s="145" t="e">
        <f>#REF!</f>
        <v>#REF!</v>
      </c>
      <c r="D211" s="149" t="e">
        <f>#REF!</f>
        <v>#REF!</v>
      </c>
      <c r="E211" s="149" t="e">
        <f>#REF!</f>
        <v>#REF!</v>
      </c>
      <c r="F211" s="151" t="e">
        <f>#REF!</f>
        <v>#REF!</v>
      </c>
      <c r="G211" s="152" t="e">
        <f>#REF!</f>
        <v>#REF!</v>
      </c>
      <c r="H211" s="152" t="s">
        <v>190</v>
      </c>
      <c r="I211" s="152"/>
      <c r="J211" s="146" t="str">
        <f>'YARIŞMA BİLGİLERİ'!$F$21</f>
        <v>Büyük Erkek</v>
      </c>
      <c r="K211" s="149" t="str">
        <f t="shared" si="6"/>
        <v>İzmir-Görme Engelliler Türkiye Şampiyonası</v>
      </c>
      <c r="L211" s="209" t="e">
        <f>#REF!</f>
        <v>#REF!</v>
      </c>
      <c r="M211" s="150" t="s">
        <v>185</v>
      </c>
    </row>
    <row r="212" spans="1:13" s="142" customFormat="1" ht="26.25" customHeight="1" x14ac:dyDescent="0.2">
      <c r="A212" s="144">
        <v>210</v>
      </c>
      <c r="B212" s="155" t="s">
        <v>190</v>
      </c>
      <c r="C212" s="145" t="e">
        <f>#REF!</f>
        <v>#REF!</v>
      </c>
      <c r="D212" s="149" t="e">
        <f>#REF!</f>
        <v>#REF!</v>
      </c>
      <c r="E212" s="149" t="e">
        <f>#REF!</f>
        <v>#REF!</v>
      </c>
      <c r="F212" s="151" t="e">
        <f>#REF!</f>
        <v>#REF!</v>
      </c>
      <c r="G212" s="152" t="e">
        <f>#REF!</f>
        <v>#REF!</v>
      </c>
      <c r="H212" s="152" t="s">
        <v>190</v>
      </c>
      <c r="I212" s="152"/>
      <c r="J212" s="146" t="str">
        <f>'YARIŞMA BİLGİLERİ'!$F$21</f>
        <v>Büyük Erkek</v>
      </c>
      <c r="K212" s="149" t="str">
        <f t="shared" si="6"/>
        <v>İzmir-Görme Engelliler Türkiye Şampiyonası</v>
      </c>
      <c r="L212" s="209" t="e">
        <f>#REF!</f>
        <v>#REF!</v>
      </c>
      <c r="M212" s="150" t="s">
        <v>185</v>
      </c>
    </row>
    <row r="213" spans="1:13" s="142" customFormat="1" ht="26.25" customHeight="1" x14ac:dyDescent="0.2">
      <c r="A213" s="144">
        <v>211</v>
      </c>
      <c r="B213" s="155" t="s">
        <v>190</v>
      </c>
      <c r="C213" s="145" t="e">
        <f>#REF!</f>
        <v>#REF!</v>
      </c>
      <c r="D213" s="149" t="e">
        <f>#REF!</f>
        <v>#REF!</v>
      </c>
      <c r="E213" s="149" t="e">
        <f>#REF!</f>
        <v>#REF!</v>
      </c>
      <c r="F213" s="151" t="e">
        <f>#REF!</f>
        <v>#REF!</v>
      </c>
      <c r="G213" s="152" t="e">
        <f>#REF!</f>
        <v>#REF!</v>
      </c>
      <c r="H213" s="152" t="s">
        <v>190</v>
      </c>
      <c r="I213" s="152"/>
      <c r="J213" s="146" t="str">
        <f>'YARIŞMA BİLGİLERİ'!$F$21</f>
        <v>Büyük Erkek</v>
      </c>
      <c r="K213" s="149" t="str">
        <f t="shared" si="6"/>
        <v>İzmir-Görme Engelliler Türkiye Şampiyonası</v>
      </c>
      <c r="L213" s="209" t="e">
        <f>#REF!</f>
        <v>#REF!</v>
      </c>
      <c r="M213" s="150" t="s">
        <v>185</v>
      </c>
    </row>
    <row r="214" spans="1:13" s="142" customFormat="1" ht="26.25" customHeight="1" x14ac:dyDescent="0.2">
      <c r="A214" s="144">
        <v>212</v>
      </c>
      <c r="B214" s="155" t="s">
        <v>190</v>
      </c>
      <c r="C214" s="145" t="e">
        <f>#REF!</f>
        <v>#REF!</v>
      </c>
      <c r="D214" s="149" t="e">
        <f>#REF!</f>
        <v>#REF!</v>
      </c>
      <c r="E214" s="149" t="e">
        <f>#REF!</f>
        <v>#REF!</v>
      </c>
      <c r="F214" s="151" t="e">
        <f>#REF!</f>
        <v>#REF!</v>
      </c>
      <c r="G214" s="152" t="e">
        <f>#REF!</f>
        <v>#REF!</v>
      </c>
      <c r="H214" s="152" t="s">
        <v>190</v>
      </c>
      <c r="I214" s="152"/>
      <c r="J214" s="146" t="str">
        <f>'YARIŞMA BİLGİLERİ'!$F$21</f>
        <v>Büyük Erkek</v>
      </c>
      <c r="K214" s="149" t="str">
        <f t="shared" si="6"/>
        <v>İzmir-Görme Engelliler Türkiye Şampiyonası</v>
      </c>
      <c r="L214" s="209" t="e">
        <f>#REF!</f>
        <v>#REF!</v>
      </c>
      <c r="M214" s="150" t="s">
        <v>185</v>
      </c>
    </row>
    <row r="215" spans="1:13" s="142" customFormat="1" ht="26.25" customHeight="1" x14ac:dyDescent="0.2">
      <c r="A215" s="144">
        <v>213</v>
      </c>
      <c r="B215" s="155" t="s">
        <v>190</v>
      </c>
      <c r="C215" s="145" t="e">
        <f>#REF!</f>
        <v>#REF!</v>
      </c>
      <c r="D215" s="149" t="e">
        <f>#REF!</f>
        <v>#REF!</v>
      </c>
      <c r="E215" s="149" t="e">
        <f>#REF!</f>
        <v>#REF!</v>
      </c>
      <c r="F215" s="151" t="e">
        <f>#REF!</f>
        <v>#REF!</v>
      </c>
      <c r="G215" s="152" t="e">
        <f>#REF!</f>
        <v>#REF!</v>
      </c>
      <c r="H215" s="152" t="s">
        <v>190</v>
      </c>
      <c r="I215" s="152"/>
      <c r="J215" s="146" t="str">
        <f>'YARIŞMA BİLGİLERİ'!$F$21</f>
        <v>Büyük Erkek</v>
      </c>
      <c r="K215" s="149" t="str">
        <f t="shared" si="6"/>
        <v>İzmir-Görme Engelliler Türkiye Şampiyonası</v>
      </c>
      <c r="L215" s="209" t="e">
        <f>#REF!</f>
        <v>#REF!</v>
      </c>
      <c r="M215" s="150" t="s">
        <v>185</v>
      </c>
    </row>
    <row r="216" spans="1:13" s="142" customFormat="1" ht="26.25" customHeight="1" x14ac:dyDescent="0.2">
      <c r="A216" s="144">
        <v>214</v>
      </c>
      <c r="B216" s="155" t="s">
        <v>190</v>
      </c>
      <c r="C216" s="145" t="e">
        <f>#REF!</f>
        <v>#REF!</v>
      </c>
      <c r="D216" s="149" t="e">
        <f>#REF!</f>
        <v>#REF!</v>
      </c>
      <c r="E216" s="149" t="e">
        <f>#REF!</f>
        <v>#REF!</v>
      </c>
      <c r="F216" s="151" t="e">
        <f>#REF!</f>
        <v>#REF!</v>
      </c>
      <c r="G216" s="152" t="e">
        <f>#REF!</f>
        <v>#REF!</v>
      </c>
      <c r="H216" s="152" t="s">
        <v>190</v>
      </c>
      <c r="I216" s="152"/>
      <c r="J216" s="146" t="str">
        <f>'YARIŞMA BİLGİLERİ'!$F$21</f>
        <v>Büyük Erkek</v>
      </c>
      <c r="K216" s="149" t="str">
        <f t="shared" si="6"/>
        <v>İzmir-Görme Engelliler Türkiye Şampiyonası</v>
      </c>
      <c r="L216" s="209" t="e">
        <f>#REF!</f>
        <v>#REF!</v>
      </c>
      <c r="M216" s="150" t="s">
        <v>185</v>
      </c>
    </row>
    <row r="217" spans="1:13" s="142" customFormat="1" ht="26.25" customHeight="1" x14ac:dyDescent="0.2">
      <c r="A217" s="144">
        <v>215</v>
      </c>
      <c r="B217" s="155" t="s">
        <v>190</v>
      </c>
      <c r="C217" s="145" t="e">
        <f>#REF!</f>
        <v>#REF!</v>
      </c>
      <c r="D217" s="149" t="e">
        <f>#REF!</f>
        <v>#REF!</v>
      </c>
      <c r="E217" s="149" t="e">
        <f>#REF!</f>
        <v>#REF!</v>
      </c>
      <c r="F217" s="151" t="e">
        <f>#REF!</f>
        <v>#REF!</v>
      </c>
      <c r="G217" s="152" t="e">
        <f>#REF!</f>
        <v>#REF!</v>
      </c>
      <c r="H217" s="152" t="s">
        <v>190</v>
      </c>
      <c r="I217" s="152"/>
      <c r="J217" s="146" t="str">
        <f>'YARIŞMA BİLGİLERİ'!$F$21</f>
        <v>Büyük Erkek</v>
      </c>
      <c r="K217" s="149" t="str">
        <f t="shared" si="6"/>
        <v>İzmir-Görme Engelliler Türkiye Şampiyonası</v>
      </c>
      <c r="L217" s="209" t="e">
        <f>#REF!</f>
        <v>#REF!</v>
      </c>
      <c r="M217" s="150" t="s">
        <v>185</v>
      </c>
    </row>
    <row r="218" spans="1:13" s="142" customFormat="1" ht="26.25" customHeight="1" x14ac:dyDescent="0.2">
      <c r="A218" s="144">
        <v>216</v>
      </c>
      <c r="B218" s="155" t="s">
        <v>190</v>
      </c>
      <c r="C218" s="145" t="e">
        <f>#REF!</f>
        <v>#REF!</v>
      </c>
      <c r="D218" s="149" t="e">
        <f>#REF!</f>
        <v>#REF!</v>
      </c>
      <c r="E218" s="149" t="e">
        <f>#REF!</f>
        <v>#REF!</v>
      </c>
      <c r="F218" s="151" t="e">
        <f>#REF!</f>
        <v>#REF!</v>
      </c>
      <c r="G218" s="152" t="e">
        <f>#REF!</f>
        <v>#REF!</v>
      </c>
      <c r="H218" s="152" t="s">
        <v>190</v>
      </c>
      <c r="I218" s="152"/>
      <c r="J218" s="146" t="str">
        <f>'YARIŞMA BİLGİLERİ'!$F$21</f>
        <v>Büyük Erkek</v>
      </c>
      <c r="K218" s="149" t="str">
        <f t="shared" si="6"/>
        <v>İzmir-Görme Engelliler Türkiye Şampiyonası</v>
      </c>
      <c r="L218" s="209" t="e">
        <f>#REF!</f>
        <v>#REF!</v>
      </c>
      <c r="M218" s="150" t="s">
        <v>185</v>
      </c>
    </row>
    <row r="219" spans="1:13" s="142" customFormat="1" ht="26.25" customHeight="1" x14ac:dyDescent="0.2">
      <c r="A219" s="144">
        <v>217</v>
      </c>
      <c r="B219" s="155" t="s">
        <v>190</v>
      </c>
      <c r="C219" s="145" t="e">
        <f>#REF!</f>
        <v>#REF!</v>
      </c>
      <c r="D219" s="149" t="e">
        <f>#REF!</f>
        <v>#REF!</v>
      </c>
      <c r="E219" s="149" t="e">
        <f>#REF!</f>
        <v>#REF!</v>
      </c>
      <c r="F219" s="151" t="e">
        <f>#REF!</f>
        <v>#REF!</v>
      </c>
      <c r="G219" s="152" t="e">
        <f>#REF!</f>
        <v>#REF!</v>
      </c>
      <c r="H219" s="152" t="s">
        <v>190</v>
      </c>
      <c r="I219" s="152"/>
      <c r="J219" s="146" t="str">
        <f>'YARIŞMA BİLGİLERİ'!$F$21</f>
        <v>Büyük Erkek</v>
      </c>
      <c r="K219" s="149" t="str">
        <f t="shared" si="6"/>
        <v>İzmir-Görme Engelliler Türkiye Şampiyonası</v>
      </c>
      <c r="L219" s="209" t="e">
        <f>#REF!</f>
        <v>#REF!</v>
      </c>
      <c r="M219" s="150" t="s">
        <v>185</v>
      </c>
    </row>
    <row r="220" spans="1:13" s="142" customFormat="1" ht="26.25" customHeight="1" x14ac:dyDescent="0.2">
      <c r="A220" s="144">
        <v>218</v>
      </c>
      <c r="B220" s="155" t="s">
        <v>190</v>
      </c>
      <c r="C220" s="145" t="e">
        <f>#REF!</f>
        <v>#REF!</v>
      </c>
      <c r="D220" s="149" t="e">
        <f>#REF!</f>
        <v>#REF!</v>
      </c>
      <c r="E220" s="149" t="e">
        <f>#REF!</f>
        <v>#REF!</v>
      </c>
      <c r="F220" s="151" t="e">
        <f>#REF!</f>
        <v>#REF!</v>
      </c>
      <c r="G220" s="152" t="e">
        <f>#REF!</f>
        <v>#REF!</v>
      </c>
      <c r="H220" s="152" t="s">
        <v>190</v>
      </c>
      <c r="I220" s="152"/>
      <c r="J220" s="146" t="str">
        <f>'YARIŞMA BİLGİLERİ'!$F$21</f>
        <v>Büyük Erkek</v>
      </c>
      <c r="K220" s="149" t="str">
        <f t="shared" si="6"/>
        <v>İzmir-Görme Engelliler Türkiye Şampiyonası</v>
      </c>
      <c r="L220" s="209" t="e">
        <f>#REF!</f>
        <v>#REF!</v>
      </c>
      <c r="M220" s="150" t="s">
        <v>185</v>
      </c>
    </row>
    <row r="221" spans="1:13" s="142" customFormat="1" ht="26.25" customHeight="1" x14ac:dyDescent="0.2">
      <c r="A221" s="144">
        <v>219</v>
      </c>
      <c r="B221" s="155" t="s">
        <v>190</v>
      </c>
      <c r="C221" s="145" t="e">
        <f>#REF!</f>
        <v>#REF!</v>
      </c>
      <c r="D221" s="149" t="e">
        <f>#REF!</f>
        <v>#REF!</v>
      </c>
      <c r="E221" s="149" t="e">
        <f>#REF!</f>
        <v>#REF!</v>
      </c>
      <c r="F221" s="151" t="e">
        <f>#REF!</f>
        <v>#REF!</v>
      </c>
      <c r="G221" s="152" t="e">
        <f>#REF!</f>
        <v>#REF!</v>
      </c>
      <c r="H221" s="152" t="s">
        <v>190</v>
      </c>
      <c r="I221" s="152"/>
      <c r="J221" s="146" t="str">
        <f>'YARIŞMA BİLGİLERİ'!$F$21</f>
        <v>Büyük Erkek</v>
      </c>
      <c r="K221" s="149" t="str">
        <f t="shared" si="6"/>
        <v>İzmir-Görme Engelliler Türkiye Şampiyonası</v>
      </c>
      <c r="L221" s="209" t="e">
        <f>#REF!</f>
        <v>#REF!</v>
      </c>
      <c r="M221" s="150" t="s">
        <v>185</v>
      </c>
    </row>
    <row r="222" spans="1:13" s="142" customFormat="1" ht="26.25" customHeight="1" x14ac:dyDescent="0.2">
      <c r="A222" s="144">
        <v>220</v>
      </c>
      <c r="B222" s="155" t="s">
        <v>190</v>
      </c>
      <c r="C222" s="145" t="e">
        <f>#REF!</f>
        <v>#REF!</v>
      </c>
      <c r="D222" s="149" t="e">
        <f>#REF!</f>
        <v>#REF!</v>
      </c>
      <c r="E222" s="149" t="e">
        <f>#REF!</f>
        <v>#REF!</v>
      </c>
      <c r="F222" s="151" t="e">
        <f>#REF!</f>
        <v>#REF!</v>
      </c>
      <c r="G222" s="152" t="e">
        <f>#REF!</f>
        <v>#REF!</v>
      </c>
      <c r="H222" s="152" t="s">
        <v>190</v>
      </c>
      <c r="I222" s="152"/>
      <c r="J222" s="146" t="str">
        <f>'YARIŞMA BİLGİLERİ'!$F$21</f>
        <v>Büyük Erkek</v>
      </c>
      <c r="K222" s="149" t="str">
        <f t="shared" si="6"/>
        <v>İzmir-Görme Engelliler Türkiye Şampiyonası</v>
      </c>
      <c r="L222" s="209" t="e">
        <f>#REF!</f>
        <v>#REF!</v>
      </c>
      <c r="M222" s="150" t="s">
        <v>185</v>
      </c>
    </row>
    <row r="223" spans="1:13" s="142" customFormat="1" ht="26.25" customHeight="1" x14ac:dyDescent="0.2">
      <c r="A223" s="144">
        <v>221</v>
      </c>
      <c r="B223" s="155" t="s">
        <v>190</v>
      </c>
      <c r="C223" s="145" t="e">
        <f>#REF!</f>
        <v>#REF!</v>
      </c>
      <c r="D223" s="149" t="e">
        <f>#REF!</f>
        <v>#REF!</v>
      </c>
      <c r="E223" s="149" t="e">
        <f>#REF!</f>
        <v>#REF!</v>
      </c>
      <c r="F223" s="151" t="e">
        <f>#REF!</f>
        <v>#REF!</v>
      </c>
      <c r="G223" s="152" t="e">
        <f>#REF!</f>
        <v>#REF!</v>
      </c>
      <c r="H223" s="152" t="s">
        <v>190</v>
      </c>
      <c r="I223" s="152"/>
      <c r="J223" s="146" t="str">
        <f>'YARIŞMA BİLGİLERİ'!$F$21</f>
        <v>Büyük Erkek</v>
      </c>
      <c r="K223" s="149" t="str">
        <f t="shared" si="6"/>
        <v>İzmir-Görme Engelliler Türkiye Şampiyonası</v>
      </c>
      <c r="L223" s="209" t="e">
        <f>#REF!</f>
        <v>#REF!</v>
      </c>
      <c r="M223" s="150" t="s">
        <v>185</v>
      </c>
    </row>
    <row r="224" spans="1:13" s="142" customFormat="1" ht="26.25" customHeight="1" x14ac:dyDescent="0.2">
      <c r="A224" s="144">
        <v>222</v>
      </c>
      <c r="B224" s="155" t="s">
        <v>190</v>
      </c>
      <c r="C224" s="145" t="e">
        <f>#REF!</f>
        <v>#REF!</v>
      </c>
      <c r="D224" s="149" t="e">
        <f>#REF!</f>
        <v>#REF!</v>
      </c>
      <c r="E224" s="149" t="e">
        <f>#REF!</f>
        <v>#REF!</v>
      </c>
      <c r="F224" s="151" t="e">
        <f>#REF!</f>
        <v>#REF!</v>
      </c>
      <c r="G224" s="152" t="e">
        <f>#REF!</f>
        <v>#REF!</v>
      </c>
      <c r="H224" s="152" t="s">
        <v>190</v>
      </c>
      <c r="I224" s="152"/>
      <c r="J224" s="146" t="str">
        <f>'YARIŞMA BİLGİLERİ'!$F$21</f>
        <v>Büyük Erkek</v>
      </c>
      <c r="K224" s="149" t="str">
        <f t="shared" si="6"/>
        <v>İzmir-Görme Engelliler Türkiye Şampiyonası</v>
      </c>
      <c r="L224" s="209" t="e">
        <f>#REF!</f>
        <v>#REF!</v>
      </c>
      <c r="M224" s="150" t="s">
        <v>185</v>
      </c>
    </row>
    <row r="225" spans="1:13" s="142" customFormat="1" ht="26.25" customHeight="1" x14ac:dyDescent="0.2">
      <c r="A225" s="144">
        <v>223</v>
      </c>
      <c r="B225" s="155" t="s">
        <v>190</v>
      </c>
      <c r="C225" s="145" t="e">
        <f>#REF!</f>
        <v>#REF!</v>
      </c>
      <c r="D225" s="149" t="e">
        <f>#REF!</f>
        <v>#REF!</v>
      </c>
      <c r="E225" s="149" t="e">
        <f>#REF!</f>
        <v>#REF!</v>
      </c>
      <c r="F225" s="151" t="e">
        <f>#REF!</f>
        <v>#REF!</v>
      </c>
      <c r="G225" s="152" t="e">
        <f>#REF!</f>
        <v>#REF!</v>
      </c>
      <c r="H225" s="152" t="s">
        <v>190</v>
      </c>
      <c r="I225" s="152"/>
      <c r="J225" s="146" t="str">
        <f>'YARIŞMA BİLGİLERİ'!$F$21</f>
        <v>Büyük Erkek</v>
      </c>
      <c r="K225" s="149" t="str">
        <f t="shared" si="6"/>
        <v>İzmir-Görme Engelliler Türkiye Şampiyonası</v>
      </c>
      <c r="L225" s="209" t="e">
        <f>#REF!</f>
        <v>#REF!</v>
      </c>
      <c r="M225" s="150" t="s">
        <v>185</v>
      </c>
    </row>
    <row r="226" spans="1:13" s="142" customFormat="1" ht="26.25" customHeight="1" x14ac:dyDescent="0.2">
      <c r="A226" s="144">
        <v>224</v>
      </c>
      <c r="B226" s="155" t="s">
        <v>190</v>
      </c>
      <c r="C226" s="145" t="e">
        <f>#REF!</f>
        <v>#REF!</v>
      </c>
      <c r="D226" s="149" t="e">
        <f>#REF!</f>
        <v>#REF!</v>
      </c>
      <c r="E226" s="149" t="e">
        <f>#REF!</f>
        <v>#REF!</v>
      </c>
      <c r="F226" s="151" t="e">
        <f>#REF!</f>
        <v>#REF!</v>
      </c>
      <c r="G226" s="152" t="e">
        <f>#REF!</f>
        <v>#REF!</v>
      </c>
      <c r="H226" s="152" t="s">
        <v>190</v>
      </c>
      <c r="I226" s="152"/>
      <c r="J226" s="146" t="str">
        <f>'YARIŞMA BİLGİLERİ'!$F$21</f>
        <v>Büyük Erkek</v>
      </c>
      <c r="K226" s="149" t="str">
        <f t="shared" si="6"/>
        <v>İzmir-Görme Engelliler Türkiye Şampiyonası</v>
      </c>
      <c r="L226" s="209" t="e">
        <f>#REF!</f>
        <v>#REF!</v>
      </c>
      <c r="M226" s="150" t="s">
        <v>185</v>
      </c>
    </row>
    <row r="227" spans="1:13" s="142" customFormat="1" ht="26.25" customHeight="1" x14ac:dyDescent="0.2">
      <c r="A227" s="144">
        <v>225</v>
      </c>
      <c r="B227" s="155" t="s">
        <v>190</v>
      </c>
      <c r="C227" s="145" t="e">
        <f>#REF!</f>
        <v>#REF!</v>
      </c>
      <c r="D227" s="149" t="e">
        <f>#REF!</f>
        <v>#REF!</v>
      </c>
      <c r="E227" s="149" t="e">
        <f>#REF!</f>
        <v>#REF!</v>
      </c>
      <c r="F227" s="151" t="e">
        <f>#REF!</f>
        <v>#REF!</v>
      </c>
      <c r="G227" s="152" t="e">
        <f>#REF!</f>
        <v>#REF!</v>
      </c>
      <c r="H227" s="152" t="s">
        <v>190</v>
      </c>
      <c r="I227" s="152"/>
      <c r="J227" s="146" t="str">
        <f>'YARIŞMA BİLGİLERİ'!$F$21</f>
        <v>Büyük Erkek</v>
      </c>
      <c r="K227" s="149" t="str">
        <f t="shared" si="6"/>
        <v>İzmir-Görme Engelliler Türkiye Şampiyonası</v>
      </c>
      <c r="L227" s="209" t="e">
        <f>#REF!</f>
        <v>#REF!</v>
      </c>
      <c r="M227" s="150" t="s">
        <v>185</v>
      </c>
    </row>
    <row r="228" spans="1:13" s="142" customFormat="1" ht="26.25" customHeight="1" x14ac:dyDescent="0.2">
      <c r="A228" s="144">
        <v>226</v>
      </c>
      <c r="B228" s="155" t="s">
        <v>190</v>
      </c>
      <c r="C228" s="145" t="e">
        <f>#REF!</f>
        <v>#REF!</v>
      </c>
      <c r="D228" s="149" t="e">
        <f>#REF!</f>
        <v>#REF!</v>
      </c>
      <c r="E228" s="149" t="e">
        <f>#REF!</f>
        <v>#REF!</v>
      </c>
      <c r="F228" s="151" t="e">
        <f>#REF!</f>
        <v>#REF!</v>
      </c>
      <c r="G228" s="152" t="e">
        <f>#REF!</f>
        <v>#REF!</v>
      </c>
      <c r="H228" s="152" t="s">
        <v>190</v>
      </c>
      <c r="I228" s="152"/>
      <c r="J228" s="146" t="str">
        <f>'YARIŞMA BİLGİLERİ'!$F$21</f>
        <v>Büyük Erkek</v>
      </c>
      <c r="K228" s="149" t="str">
        <f t="shared" si="6"/>
        <v>İzmir-Görme Engelliler Türkiye Şampiyonası</v>
      </c>
      <c r="L228" s="209" t="e">
        <f>#REF!</f>
        <v>#REF!</v>
      </c>
      <c r="M228" s="150" t="s">
        <v>185</v>
      </c>
    </row>
    <row r="229" spans="1:13" s="142" customFormat="1" ht="26.25" customHeight="1" x14ac:dyDescent="0.2">
      <c r="A229" s="144">
        <v>227</v>
      </c>
      <c r="B229" s="155" t="s">
        <v>190</v>
      </c>
      <c r="C229" s="145" t="e">
        <f>#REF!</f>
        <v>#REF!</v>
      </c>
      <c r="D229" s="149" t="e">
        <f>#REF!</f>
        <v>#REF!</v>
      </c>
      <c r="E229" s="149" t="e">
        <f>#REF!</f>
        <v>#REF!</v>
      </c>
      <c r="F229" s="151" t="e">
        <f>#REF!</f>
        <v>#REF!</v>
      </c>
      <c r="G229" s="152" t="e">
        <f>#REF!</f>
        <v>#REF!</v>
      </c>
      <c r="H229" s="152" t="s">
        <v>190</v>
      </c>
      <c r="I229" s="152"/>
      <c r="J229" s="146" t="str">
        <f>'YARIŞMA BİLGİLERİ'!$F$21</f>
        <v>Büyük Erkek</v>
      </c>
      <c r="K229" s="149" t="str">
        <f t="shared" si="6"/>
        <v>İzmir-Görme Engelliler Türkiye Şampiyonası</v>
      </c>
      <c r="L229" s="209" t="e">
        <f>#REF!</f>
        <v>#REF!</v>
      </c>
      <c r="M229" s="150" t="s">
        <v>185</v>
      </c>
    </row>
    <row r="230" spans="1:13" s="142" customFormat="1" ht="26.25" customHeight="1" x14ac:dyDescent="0.2">
      <c r="A230" s="144">
        <v>228</v>
      </c>
      <c r="B230" s="155" t="s">
        <v>190</v>
      </c>
      <c r="C230" s="145" t="e">
        <f>#REF!</f>
        <v>#REF!</v>
      </c>
      <c r="D230" s="149" t="e">
        <f>#REF!</f>
        <v>#REF!</v>
      </c>
      <c r="E230" s="149" t="e">
        <f>#REF!</f>
        <v>#REF!</v>
      </c>
      <c r="F230" s="151" t="e">
        <f>#REF!</f>
        <v>#REF!</v>
      </c>
      <c r="G230" s="152" t="e">
        <f>#REF!</f>
        <v>#REF!</v>
      </c>
      <c r="H230" s="152" t="s">
        <v>190</v>
      </c>
      <c r="I230" s="152"/>
      <c r="J230" s="146" t="str">
        <f>'YARIŞMA BİLGİLERİ'!$F$21</f>
        <v>Büyük Erkek</v>
      </c>
      <c r="K230" s="149" t="str">
        <f t="shared" si="6"/>
        <v>İzmir-Görme Engelliler Türkiye Şampiyonası</v>
      </c>
      <c r="L230" s="209" t="e">
        <f>#REF!</f>
        <v>#REF!</v>
      </c>
      <c r="M230" s="150" t="s">
        <v>185</v>
      </c>
    </row>
    <row r="231" spans="1:13" s="142" customFormat="1" ht="26.25" customHeight="1" x14ac:dyDescent="0.2">
      <c r="A231" s="144">
        <v>229</v>
      </c>
      <c r="B231" s="155" t="s">
        <v>190</v>
      </c>
      <c r="C231" s="145" t="e">
        <f>#REF!</f>
        <v>#REF!</v>
      </c>
      <c r="D231" s="149" t="e">
        <f>#REF!</f>
        <v>#REF!</v>
      </c>
      <c r="E231" s="149" t="e">
        <f>#REF!</f>
        <v>#REF!</v>
      </c>
      <c r="F231" s="151" t="e">
        <f>#REF!</f>
        <v>#REF!</v>
      </c>
      <c r="G231" s="152" t="e">
        <f>#REF!</f>
        <v>#REF!</v>
      </c>
      <c r="H231" s="152" t="s">
        <v>190</v>
      </c>
      <c r="I231" s="152"/>
      <c r="J231" s="146" t="str">
        <f>'YARIŞMA BİLGİLERİ'!$F$21</f>
        <v>Büyük Erkek</v>
      </c>
      <c r="K231" s="149" t="str">
        <f t="shared" si="6"/>
        <v>İzmir-Görme Engelliler Türkiye Şampiyonası</v>
      </c>
      <c r="L231" s="209" t="e">
        <f>#REF!</f>
        <v>#REF!</v>
      </c>
      <c r="M231" s="150" t="s">
        <v>185</v>
      </c>
    </row>
    <row r="232" spans="1:13" s="142" customFormat="1" ht="26.25" customHeight="1" x14ac:dyDescent="0.2">
      <c r="A232" s="144">
        <v>230</v>
      </c>
      <c r="B232" s="155" t="s">
        <v>190</v>
      </c>
      <c r="C232" s="145" t="e">
        <f>#REF!</f>
        <v>#REF!</v>
      </c>
      <c r="D232" s="149" t="e">
        <f>#REF!</f>
        <v>#REF!</v>
      </c>
      <c r="E232" s="149" t="e">
        <f>#REF!</f>
        <v>#REF!</v>
      </c>
      <c r="F232" s="151" t="e">
        <f>#REF!</f>
        <v>#REF!</v>
      </c>
      <c r="G232" s="152" t="e">
        <f>#REF!</f>
        <v>#REF!</v>
      </c>
      <c r="H232" s="152" t="s">
        <v>190</v>
      </c>
      <c r="I232" s="152"/>
      <c r="J232" s="146" t="str">
        <f>'YARIŞMA BİLGİLERİ'!$F$21</f>
        <v>Büyük Erkek</v>
      </c>
      <c r="K232" s="149" t="str">
        <f t="shared" si="6"/>
        <v>İzmir-Görme Engelliler Türkiye Şampiyonası</v>
      </c>
      <c r="L232" s="209" t="e">
        <f>#REF!</f>
        <v>#REF!</v>
      </c>
      <c r="M232" s="150" t="s">
        <v>185</v>
      </c>
    </row>
    <row r="233" spans="1:13" s="142" customFormat="1" ht="26.25" customHeight="1" x14ac:dyDescent="0.2">
      <c r="A233" s="144">
        <v>231</v>
      </c>
      <c r="B233" s="155" t="s">
        <v>190</v>
      </c>
      <c r="C233" s="145" t="e">
        <f>#REF!</f>
        <v>#REF!</v>
      </c>
      <c r="D233" s="149" t="e">
        <f>#REF!</f>
        <v>#REF!</v>
      </c>
      <c r="E233" s="149" t="e">
        <f>#REF!</f>
        <v>#REF!</v>
      </c>
      <c r="F233" s="151" t="e">
        <f>#REF!</f>
        <v>#REF!</v>
      </c>
      <c r="G233" s="152" t="e">
        <f>#REF!</f>
        <v>#REF!</v>
      </c>
      <c r="H233" s="152" t="s">
        <v>190</v>
      </c>
      <c r="I233" s="152"/>
      <c r="J233" s="146" t="str">
        <f>'YARIŞMA BİLGİLERİ'!$F$21</f>
        <v>Büyük Erkek</v>
      </c>
      <c r="K233" s="149" t="str">
        <f t="shared" si="6"/>
        <v>İzmir-Görme Engelliler Türkiye Şampiyonası</v>
      </c>
      <c r="L233" s="209" t="e">
        <f>#REF!</f>
        <v>#REF!</v>
      </c>
      <c r="M233" s="150" t="s">
        <v>185</v>
      </c>
    </row>
    <row r="234" spans="1:13" s="142" customFormat="1" ht="26.25" customHeight="1" x14ac:dyDescent="0.2">
      <c r="A234" s="144">
        <v>232</v>
      </c>
      <c r="B234" s="155" t="s">
        <v>190</v>
      </c>
      <c r="C234" s="145" t="e">
        <f>#REF!</f>
        <v>#REF!</v>
      </c>
      <c r="D234" s="149" t="e">
        <f>#REF!</f>
        <v>#REF!</v>
      </c>
      <c r="E234" s="149" t="e">
        <f>#REF!</f>
        <v>#REF!</v>
      </c>
      <c r="F234" s="151" t="e">
        <f>#REF!</f>
        <v>#REF!</v>
      </c>
      <c r="G234" s="152" t="e">
        <f>#REF!</f>
        <v>#REF!</v>
      </c>
      <c r="H234" s="152" t="s">
        <v>190</v>
      </c>
      <c r="I234" s="152"/>
      <c r="J234" s="146" t="str">
        <f>'YARIŞMA BİLGİLERİ'!$F$21</f>
        <v>Büyük Erkek</v>
      </c>
      <c r="K234" s="149" t="str">
        <f t="shared" si="6"/>
        <v>İzmir-Görme Engelliler Türkiye Şampiyonası</v>
      </c>
      <c r="L234" s="209" t="e">
        <f>#REF!</f>
        <v>#REF!</v>
      </c>
      <c r="M234" s="150" t="s">
        <v>185</v>
      </c>
    </row>
    <row r="235" spans="1:13" s="142" customFormat="1" ht="26.25" customHeight="1" x14ac:dyDescent="0.2">
      <c r="A235" s="144">
        <v>233</v>
      </c>
      <c r="B235" s="155" t="s">
        <v>190</v>
      </c>
      <c r="C235" s="145" t="e">
        <f>#REF!</f>
        <v>#REF!</v>
      </c>
      <c r="D235" s="149" t="e">
        <f>#REF!</f>
        <v>#REF!</v>
      </c>
      <c r="E235" s="149" t="e">
        <f>#REF!</f>
        <v>#REF!</v>
      </c>
      <c r="F235" s="151" t="e">
        <f>#REF!</f>
        <v>#REF!</v>
      </c>
      <c r="G235" s="152" t="e">
        <f>#REF!</f>
        <v>#REF!</v>
      </c>
      <c r="H235" s="152" t="s">
        <v>190</v>
      </c>
      <c r="I235" s="152"/>
      <c r="J235" s="146" t="str">
        <f>'YARIŞMA BİLGİLERİ'!$F$21</f>
        <v>Büyük Erkek</v>
      </c>
      <c r="K235" s="149" t="str">
        <f t="shared" si="6"/>
        <v>İzmir-Görme Engelliler Türkiye Şampiyonası</v>
      </c>
      <c r="L235" s="209" t="e">
        <f>#REF!</f>
        <v>#REF!</v>
      </c>
      <c r="M235" s="150" t="s">
        <v>185</v>
      </c>
    </row>
    <row r="236" spans="1:13" s="142" customFormat="1" ht="26.25" customHeight="1" x14ac:dyDescent="0.2">
      <c r="A236" s="144">
        <v>234</v>
      </c>
      <c r="B236" s="155" t="s">
        <v>190</v>
      </c>
      <c r="C236" s="145" t="e">
        <f>#REF!</f>
        <v>#REF!</v>
      </c>
      <c r="D236" s="149" t="e">
        <f>#REF!</f>
        <v>#REF!</v>
      </c>
      <c r="E236" s="149" t="e">
        <f>#REF!</f>
        <v>#REF!</v>
      </c>
      <c r="F236" s="151" t="e">
        <f>#REF!</f>
        <v>#REF!</v>
      </c>
      <c r="G236" s="152" t="e">
        <f>#REF!</f>
        <v>#REF!</v>
      </c>
      <c r="H236" s="152" t="s">
        <v>190</v>
      </c>
      <c r="I236" s="152"/>
      <c r="J236" s="146" t="str">
        <f>'YARIŞMA BİLGİLERİ'!$F$21</f>
        <v>Büyük Erkek</v>
      </c>
      <c r="K236" s="149" t="str">
        <f t="shared" si="6"/>
        <v>İzmir-Görme Engelliler Türkiye Şampiyonası</v>
      </c>
      <c r="L236" s="209" t="e">
        <f>#REF!</f>
        <v>#REF!</v>
      </c>
      <c r="M236" s="150" t="s">
        <v>185</v>
      </c>
    </row>
    <row r="237" spans="1:13" s="142" customFormat="1" ht="26.25" customHeight="1" x14ac:dyDescent="0.2">
      <c r="A237" s="144">
        <v>235</v>
      </c>
      <c r="B237" s="155" t="s">
        <v>190</v>
      </c>
      <c r="C237" s="145" t="e">
        <f>#REF!</f>
        <v>#REF!</v>
      </c>
      <c r="D237" s="149" t="e">
        <f>#REF!</f>
        <v>#REF!</v>
      </c>
      <c r="E237" s="149" t="e">
        <f>#REF!</f>
        <v>#REF!</v>
      </c>
      <c r="F237" s="151" t="e">
        <f>#REF!</f>
        <v>#REF!</v>
      </c>
      <c r="G237" s="152" t="e">
        <f>#REF!</f>
        <v>#REF!</v>
      </c>
      <c r="H237" s="152" t="s">
        <v>190</v>
      </c>
      <c r="I237" s="152"/>
      <c r="J237" s="146" t="str">
        <f>'YARIŞMA BİLGİLERİ'!$F$21</f>
        <v>Büyük Erkek</v>
      </c>
      <c r="K237" s="149" t="str">
        <f t="shared" si="6"/>
        <v>İzmir-Görme Engelliler Türkiye Şampiyonası</v>
      </c>
      <c r="L237" s="209" t="e">
        <f>#REF!</f>
        <v>#REF!</v>
      </c>
      <c r="M237" s="150" t="s">
        <v>185</v>
      </c>
    </row>
    <row r="238" spans="1:13" s="142" customFormat="1" ht="26.25" customHeight="1" x14ac:dyDescent="0.2">
      <c r="A238" s="144">
        <v>236</v>
      </c>
      <c r="B238" s="155" t="s">
        <v>190</v>
      </c>
      <c r="C238" s="145" t="e">
        <f>#REF!</f>
        <v>#REF!</v>
      </c>
      <c r="D238" s="149" t="e">
        <f>#REF!</f>
        <v>#REF!</v>
      </c>
      <c r="E238" s="149" t="e">
        <f>#REF!</f>
        <v>#REF!</v>
      </c>
      <c r="F238" s="151" t="e">
        <f>#REF!</f>
        <v>#REF!</v>
      </c>
      <c r="G238" s="152" t="e">
        <f>#REF!</f>
        <v>#REF!</v>
      </c>
      <c r="H238" s="152" t="s">
        <v>190</v>
      </c>
      <c r="I238" s="152"/>
      <c r="J238" s="146" t="str">
        <f>'YARIŞMA BİLGİLERİ'!$F$21</f>
        <v>Büyük Erkek</v>
      </c>
      <c r="K238" s="149" t="str">
        <f t="shared" si="6"/>
        <v>İzmir-Görme Engelliler Türkiye Şampiyonası</v>
      </c>
      <c r="L238" s="209" t="e">
        <f>#REF!</f>
        <v>#REF!</v>
      </c>
      <c r="M238" s="150" t="s">
        <v>185</v>
      </c>
    </row>
    <row r="239" spans="1:13" s="142" customFormat="1" ht="26.25" customHeight="1" x14ac:dyDescent="0.2">
      <c r="A239" s="144">
        <v>237</v>
      </c>
      <c r="B239" s="155" t="s">
        <v>190</v>
      </c>
      <c r="C239" s="145" t="e">
        <f>#REF!</f>
        <v>#REF!</v>
      </c>
      <c r="D239" s="149" t="e">
        <f>#REF!</f>
        <v>#REF!</v>
      </c>
      <c r="E239" s="149" t="e">
        <f>#REF!</f>
        <v>#REF!</v>
      </c>
      <c r="F239" s="151" t="e">
        <f>#REF!</f>
        <v>#REF!</v>
      </c>
      <c r="G239" s="152" t="e">
        <f>#REF!</f>
        <v>#REF!</v>
      </c>
      <c r="H239" s="152" t="s">
        <v>190</v>
      </c>
      <c r="I239" s="152"/>
      <c r="J239" s="146" t="str">
        <f>'YARIŞMA BİLGİLERİ'!$F$21</f>
        <v>Büyük Erkek</v>
      </c>
      <c r="K239" s="149" t="str">
        <f t="shared" si="6"/>
        <v>İzmir-Görme Engelliler Türkiye Şampiyonası</v>
      </c>
      <c r="L239" s="209" t="e">
        <f>#REF!</f>
        <v>#REF!</v>
      </c>
      <c r="M239" s="150" t="s">
        <v>185</v>
      </c>
    </row>
    <row r="240" spans="1:13" s="142" customFormat="1" ht="26.25" customHeight="1" x14ac:dyDescent="0.2">
      <c r="A240" s="144">
        <v>238</v>
      </c>
      <c r="B240" s="155" t="s">
        <v>190</v>
      </c>
      <c r="C240" s="145" t="e">
        <f>#REF!</f>
        <v>#REF!</v>
      </c>
      <c r="D240" s="149" t="e">
        <f>#REF!</f>
        <v>#REF!</v>
      </c>
      <c r="E240" s="149" t="e">
        <f>#REF!</f>
        <v>#REF!</v>
      </c>
      <c r="F240" s="151" t="e">
        <f>#REF!</f>
        <v>#REF!</v>
      </c>
      <c r="G240" s="152" t="e">
        <f>#REF!</f>
        <v>#REF!</v>
      </c>
      <c r="H240" s="152" t="s">
        <v>190</v>
      </c>
      <c r="I240" s="152"/>
      <c r="J240" s="146" t="str">
        <f>'YARIŞMA BİLGİLERİ'!$F$21</f>
        <v>Büyük Erkek</v>
      </c>
      <c r="K240" s="149" t="str">
        <f t="shared" si="6"/>
        <v>İzmir-Görme Engelliler Türkiye Şampiyonası</v>
      </c>
      <c r="L240" s="209" t="e">
        <f>#REF!</f>
        <v>#REF!</v>
      </c>
      <c r="M240" s="150" t="s">
        <v>185</v>
      </c>
    </row>
    <row r="241" spans="1:13" s="142" customFormat="1" ht="26.25" customHeight="1" x14ac:dyDescent="0.2">
      <c r="A241" s="144">
        <v>239</v>
      </c>
      <c r="B241" s="155" t="s">
        <v>190</v>
      </c>
      <c r="C241" s="145" t="e">
        <f>#REF!</f>
        <v>#REF!</v>
      </c>
      <c r="D241" s="149" t="e">
        <f>#REF!</f>
        <v>#REF!</v>
      </c>
      <c r="E241" s="149" t="e">
        <f>#REF!</f>
        <v>#REF!</v>
      </c>
      <c r="F241" s="151" t="e">
        <f>#REF!</f>
        <v>#REF!</v>
      </c>
      <c r="G241" s="152" t="e">
        <f>#REF!</f>
        <v>#REF!</v>
      </c>
      <c r="H241" s="152" t="s">
        <v>190</v>
      </c>
      <c r="I241" s="152"/>
      <c r="J241" s="146" t="str">
        <f>'YARIŞMA BİLGİLERİ'!$F$21</f>
        <v>Büyük Erkek</v>
      </c>
      <c r="K241" s="149" t="str">
        <f t="shared" si="6"/>
        <v>İzmir-Görme Engelliler Türkiye Şampiyonası</v>
      </c>
      <c r="L241" s="209" t="e">
        <f>#REF!</f>
        <v>#REF!</v>
      </c>
      <c r="M241" s="150" t="s">
        <v>185</v>
      </c>
    </row>
    <row r="242" spans="1:13" s="142" customFormat="1" ht="26.25" customHeight="1" x14ac:dyDescent="0.2">
      <c r="A242" s="144">
        <v>240</v>
      </c>
      <c r="B242" s="155" t="s">
        <v>190</v>
      </c>
      <c r="C242" s="145" t="e">
        <f>#REF!</f>
        <v>#REF!</v>
      </c>
      <c r="D242" s="149" t="e">
        <f>#REF!</f>
        <v>#REF!</v>
      </c>
      <c r="E242" s="149" t="e">
        <f>#REF!</f>
        <v>#REF!</v>
      </c>
      <c r="F242" s="151" t="e">
        <f>#REF!</f>
        <v>#REF!</v>
      </c>
      <c r="G242" s="152" t="e">
        <f>#REF!</f>
        <v>#REF!</v>
      </c>
      <c r="H242" s="152" t="s">
        <v>190</v>
      </c>
      <c r="I242" s="152"/>
      <c r="J242" s="146" t="str">
        <f>'YARIŞMA BİLGİLERİ'!$F$21</f>
        <v>Büyük Erkek</v>
      </c>
      <c r="K242" s="149" t="str">
        <f t="shared" si="6"/>
        <v>İzmir-Görme Engelliler Türkiye Şampiyonası</v>
      </c>
      <c r="L242" s="209" t="e">
        <f>#REF!</f>
        <v>#REF!</v>
      </c>
      <c r="M242" s="150" t="s">
        <v>185</v>
      </c>
    </row>
    <row r="243" spans="1:13" s="142" customFormat="1" ht="26.25" customHeight="1" x14ac:dyDescent="0.2">
      <c r="A243" s="144">
        <v>241</v>
      </c>
      <c r="B243" s="155" t="s">
        <v>190</v>
      </c>
      <c r="C243" s="145" t="e">
        <f>#REF!</f>
        <v>#REF!</v>
      </c>
      <c r="D243" s="149" t="e">
        <f>#REF!</f>
        <v>#REF!</v>
      </c>
      <c r="E243" s="149" t="e">
        <f>#REF!</f>
        <v>#REF!</v>
      </c>
      <c r="F243" s="151" t="e">
        <f>#REF!</f>
        <v>#REF!</v>
      </c>
      <c r="G243" s="152" t="e">
        <f>#REF!</f>
        <v>#REF!</v>
      </c>
      <c r="H243" s="152" t="s">
        <v>190</v>
      </c>
      <c r="I243" s="152"/>
      <c r="J243" s="146" t="str">
        <f>'YARIŞMA BİLGİLERİ'!$F$21</f>
        <v>Büyük Erkek</v>
      </c>
      <c r="K243" s="149" t="str">
        <f t="shared" si="6"/>
        <v>İzmir-Görme Engelliler Türkiye Şampiyonası</v>
      </c>
      <c r="L243" s="209" t="e">
        <f>#REF!</f>
        <v>#REF!</v>
      </c>
      <c r="M243" s="150" t="s">
        <v>185</v>
      </c>
    </row>
    <row r="244" spans="1:13" s="142" customFormat="1" ht="26.25" customHeight="1" x14ac:dyDescent="0.2">
      <c r="A244" s="144">
        <v>242</v>
      </c>
      <c r="B244" s="155" t="s">
        <v>190</v>
      </c>
      <c r="C244" s="145" t="e">
        <f>#REF!</f>
        <v>#REF!</v>
      </c>
      <c r="D244" s="149" t="e">
        <f>#REF!</f>
        <v>#REF!</v>
      </c>
      <c r="E244" s="149" t="e">
        <f>#REF!</f>
        <v>#REF!</v>
      </c>
      <c r="F244" s="151" t="e">
        <f>#REF!</f>
        <v>#REF!</v>
      </c>
      <c r="G244" s="152" t="e">
        <f>#REF!</f>
        <v>#REF!</v>
      </c>
      <c r="H244" s="152" t="s">
        <v>190</v>
      </c>
      <c r="I244" s="152"/>
      <c r="J244" s="146" t="str">
        <f>'YARIŞMA BİLGİLERİ'!$F$21</f>
        <v>Büyük Erkek</v>
      </c>
      <c r="K244" s="149" t="str">
        <f t="shared" si="6"/>
        <v>İzmir-Görme Engelliler Türkiye Şampiyonası</v>
      </c>
      <c r="L244" s="209" t="e">
        <f>#REF!</f>
        <v>#REF!</v>
      </c>
      <c r="M244" s="150" t="s">
        <v>185</v>
      </c>
    </row>
    <row r="245" spans="1:13" s="142" customFormat="1" ht="26.25" customHeight="1" x14ac:dyDescent="0.2">
      <c r="A245" s="144">
        <v>243</v>
      </c>
      <c r="B245" s="155" t="s">
        <v>190</v>
      </c>
      <c r="C245" s="145" t="e">
        <f>#REF!</f>
        <v>#REF!</v>
      </c>
      <c r="D245" s="149" t="e">
        <f>#REF!</f>
        <v>#REF!</v>
      </c>
      <c r="E245" s="149" t="e">
        <f>#REF!</f>
        <v>#REF!</v>
      </c>
      <c r="F245" s="151" t="e">
        <f>#REF!</f>
        <v>#REF!</v>
      </c>
      <c r="G245" s="152" t="e">
        <f>#REF!</f>
        <v>#REF!</v>
      </c>
      <c r="H245" s="152" t="s">
        <v>190</v>
      </c>
      <c r="I245" s="152"/>
      <c r="J245" s="146" t="str">
        <f>'YARIŞMA BİLGİLERİ'!$F$21</f>
        <v>Büyük Erkek</v>
      </c>
      <c r="K245" s="149" t="str">
        <f t="shared" si="6"/>
        <v>İzmir-Görme Engelliler Türkiye Şampiyonası</v>
      </c>
      <c r="L245" s="209" t="e">
        <f>#REF!</f>
        <v>#REF!</v>
      </c>
      <c r="M245" s="150" t="s">
        <v>185</v>
      </c>
    </row>
    <row r="246" spans="1:13" s="142" customFormat="1" ht="26.25" customHeight="1" x14ac:dyDescent="0.2">
      <c r="A246" s="144">
        <v>244</v>
      </c>
      <c r="B246" s="155" t="s">
        <v>190</v>
      </c>
      <c r="C246" s="145" t="e">
        <f>#REF!</f>
        <v>#REF!</v>
      </c>
      <c r="D246" s="149" t="e">
        <f>#REF!</f>
        <v>#REF!</v>
      </c>
      <c r="E246" s="149" t="e">
        <f>#REF!</f>
        <v>#REF!</v>
      </c>
      <c r="F246" s="151" t="e">
        <f>#REF!</f>
        <v>#REF!</v>
      </c>
      <c r="G246" s="152" t="e">
        <f>#REF!</f>
        <v>#REF!</v>
      </c>
      <c r="H246" s="152" t="s">
        <v>190</v>
      </c>
      <c r="I246" s="152"/>
      <c r="J246" s="146" t="str">
        <f>'YARIŞMA BİLGİLERİ'!$F$21</f>
        <v>Büyük Erkek</v>
      </c>
      <c r="K246" s="149" t="str">
        <f t="shared" si="6"/>
        <v>İzmir-Görme Engelliler Türkiye Şampiyonası</v>
      </c>
      <c r="L246" s="209" t="e">
        <f>#REF!</f>
        <v>#REF!</v>
      </c>
      <c r="M246" s="150" t="s">
        <v>185</v>
      </c>
    </row>
    <row r="247" spans="1:13" s="142" customFormat="1" ht="26.25" customHeight="1" x14ac:dyDescent="0.2">
      <c r="A247" s="144">
        <v>245</v>
      </c>
      <c r="B247" s="155" t="s">
        <v>190</v>
      </c>
      <c r="C247" s="145" t="e">
        <f>#REF!</f>
        <v>#REF!</v>
      </c>
      <c r="D247" s="149" t="e">
        <f>#REF!</f>
        <v>#REF!</v>
      </c>
      <c r="E247" s="149" t="e">
        <f>#REF!</f>
        <v>#REF!</v>
      </c>
      <c r="F247" s="151" t="e">
        <f>#REF!</f>
        <v>#REF!</v>
      </c>
      <c r="G247" s="152" t="e">
        <f>#REF!</f>
        <v>#REF!</v>
      </c>
      <c r="H247" s="152" t="s">
        <v>190</v>
      </c>
      <c r="I247" s="152"/>
      <c r="J247" s="146" t="str">
        <f>'YARIŞMA BİLGİLERİ'!$F$21</f>
        <v>Büyük Erkek</v>
      </c>
      <c r="K247" s="149" t="str">
        <f t="shared" si="6"/>
        <v>İzmir-Görme Engelliler Türkiye Şampiyonası</v>
      </c>
      <c r="L247" s="209" t="e">
        <f>#REF!</f>
        <v>#REF!</v>
      </c>
      <c r="M247" s="150" t="s">
        <v>185</v>
      </c>
    </row>
    <row r="248" spans="1:13" s="142" customFormat="1" ht="26.25" customHeight="1" x14ac:dyDescent="0.2">
      <c r="A248" s="144">
        <v>246</v>
      </c>
      <c r="B248" s="155" t="s">
        <v>190</v>
      </c>
      <c r="C248" s="145" t="e">
        <f>#REF!</f>
        <v>#REF!</v>
      </c>
      <c r="D248" s="149" t="e">
        <f>#REF!</f>
        <v>#REF!</v>
      </c>
      <c r="E248" s="149" t="e">
        <f>#REF!</f>
        <v>#REF!</v>
      </c>
      <c r="F248" s="151" t="e">
        <f>#REF!</f>
        <v>#REF!</v>
      </c>
      <c r="G248" s="152" t="e">
        <f>#REF!</f>
        <v>#REF!</v>
      </c>
      <c r="H248" s="152" t="s">
        <v>190</v>
      </c>
      <c r="I248" s="152"/>
      <c r="J248" s="146" t="str">
        <f>'YARIŞMA BİLGİLERİ'!$F$21</f>
        <v>Büyük Erkek</v>
      </c>
      <c r="K248" s="149" t="str">
        <f t="shared" si="6"/>
        <v>İzmir-Görme Engelliler Türkiye Şampiyonası</v>
      </c>
      <c r="L248" s="209" t="e">
        <f>#REF!</f>
        <v>#REF!</v>
      </c>
      <c r="M248" s="150" t="s">
        <v>185</v>
      </c>
    </row>
    <row r="249" spans="1:13" s="142" customFormat="1" ht="26.25" customHeight="1" x14ac:dyDescent="0.2">
      <c r="A249" s="144">
        <v>247</v>
      </c>
      <c r="B249" s="155" t="s">
        <v>190</v>
      </c>
      <c r="C249" s="145" t="e">
        <f>#REF!</f>
        <v>#REF!</v>
      </c>
      <c r="D249" s="149" t="e">
        <f>#REF!</f>
        <v>#REF!</v>
      </c>
      <c r="E249" s="149" t="e">
        <f>#REF!</f>
        <v>#REF!</v>
      </c>
      <c r="F249" s="151" t="e">
        <f>#REF!</f>
        <v>#REF!</v>
      </c>
      <c r="G249" s="152" t="e">
        <f>#REF!</f>
        <v>#REF!</v>
      </c>
      <c r="H249" s="152" t="s">
        <v>190</v>
      </c>
      <c r="I249" s="152"/>
      <c r="J249" s="146" t="str">
        <f>'YARIŞMA BİLGİLERİ'!$F$21</f>
        <v>Büyük Erkek</v>
      </c>
      <c r="K249" s="149" t="str">
        <f t="shared" si="6"/>
        <v>İzmir-Görme Engelliler Türkiye Şampiyonası</v>
      </c>
      <c r="L249" s="209" t="e">
        <f>#REF!</f>
        <v>#REF!</v>
      </c>
      <c r="M249" s="150" t="s">
        <v>185</v>
      </c>
    </row>
    <row r="250" spans="1:13" s="142" customFormat="1" ht="26.25" customHeight="1" x14ac:dyDescent="0.2">
      <c r="A250" s="144">
        <v>248</v>
      </c>
      <c r="B250" s="155" t="s">
        <v>190</v>
      </c>
      <c r="C250" s="145" t="e">
        <f>#REF!</f>
        <v>#REF!</v>
      </c>
      <c r="D250" s="149" t="e">
        <f>#REF!</f>
        <v>#REF!</v>
      </c>
      <c r="E250" s="149" t="e">
        <f>#REF!</f>
        <v>#REF!</v>
      </c>
      <c r="F250" s="151" t="e">
        <f>#REF!</f>
        <v>#REF!</v>
      </c>
      <c r="G250" s="152" t="e">
        <f>#REF!</f>
        <v>#REF!</v>
      </c>
      <c r="H250" s="152" t="s">
        <v>190</v>
      </c>
      <c r="I250" s="152"/>
      <c r="J250" s="146" t="str">
        <f>'YARIŞMA BİLGİLERİ'!$F$21</f>
        <v>Büyük Erkek</v>
      </c>
      <c r="K250" s="149" t="str">
        <f t="shared" si="6"/>
        <v>İzmir-Görme Engelliler Türkiye Şampiyonası</v>
      </c>
      <c r="L250" s="209" t="e">
        <f>#REF!</f>
        <v>#REF!</v>
      </c>
      <c r="M250" s="150" t="s">
        <v>185</v>
      </c>
    </row>
    <row r="251" spans="1:13" s="142" customFormat="1" ht="26.25" customHeight="1" x14ac:dyDescent="0.2">
      <c r="A251" s="144">
        <v>249</v>
      </c>
      <c r="B251" s="155" t="s">
        <v>190</v>
      </c>
      <c r="C251" s="145" t="e">
        <f>#REF!</f>
        <v>#REF!</v>
      </c>
      <c r="D251" s="149" t="e">
        <f>#REF!</f>
        <v>#REF!</v>
      </c>
      <c r="E251" s="149" t="e">
        <f>#REF!</f>
        <v>#REF!</v>
      </c>
      <c r="F251" s="151" t="e">
        <f>#REF!</f>
        <v>#REF!</v>
      </c>
      <c r="G251" s="152" t="e">
        <f>#REF!</f>
        <v>#REF!</v>
      </c>
      <c r="H251" s="152" t="s">
        <v>190</v>
      </c>
      <c r="I251" s="152"/>
      <c r="J251" s="146" t="str">
        <f>'YARIŞMA BİLGİLERİ'!$F$21</f>
        <v>Büyük Erkek</v>
      </c>
      <c r="K251" s="149" t="str">
        <f t="shared" si="6"/>
        <v>İzmir-Görme Engelliler Türkiye Şampiyonası</v>
      </c>
      <c r="L251" s="209" t="e">
        <f>#REF!</f>
        <v>#REF!</v>
      </c>
      <c r="M251" s="150" t="s">
        <v>185</v>
      </c>
    </row>
    <row r="252" spans="1:13" s="142" customFormat="1" ht="26.25" customHeight="1" x14ac:dyDescent="0.2">
      <c r="A252" s="144">
        <v>250</v>
      </c>
      <c r="B252" s="155" t="s">
        <v>191</v>
      </c>
      <c r="C252" s="145" t="e">
        <f>#REF!</f>
        <v>#REF!</v>
      </c>
      <c r="D252" s="149" t="e">
        <f>#REF!</f>
        <v>#REF!</v>
      </c>
      <c r="E252" s="149" t="e">
        <f>#REF!</f>
        <v>#REF!</v>
      </c>
      <c r="F252" s="188" t="e">
        <f>#REF!</f>
        <v>#REF!</v>
      </c>
      <c r="G252" s="152" t="e">
        <f>#REF!</f>
        <v>#REF!</v>
      </c>
      <c r="H252" s="152" t="s">
        <v>191</v>
      </c>
      <c r="I252" s="152"/>
      <c r="J252" s="146" t="str">
        <f>'YARIŞMA BİLGİLERİ'!$F$21</f>
        <v>Büyük Erkek</v>
      </c>
      <c r="K252" s="149" t="str">
        <f t="shared" si="6"/>
        <v>İzmir-Görme Engelliler Türkiye Şampiyonası</v>
      </c>
      <c r="L252" s="209" t="e">
        <f>#REF!</f>
        <v>#REF!</v>
      </c>
      <c r="M252" s="150" t="s">
        <v>185</v>
      </c>
    </row>
    <row r="253" spans="1:13" s="142" customFormat="1" ht="26.25" customHeight="1" x14ac:dyDescent="0.2">
      <c r="A253" s="144">
        <v>251</v>
      </c>
      <c r="B253" s="155" t="s">
        <v>191</v>
      </c>
      <c r="C253" s="145" t="e">
        <f>#REF!</f>
        <v>#REF!</v>
      </c>
      <c r="D253" s="149" t="e">
        <f>#REF!</f>
        <v>#REF!</v>
      </c>
      <c r="E253" s="149" t="e">
        <f>#REF!</f>
        <v>#REF!</v>
      </c>
      <c r="F253" s="188" t="e">
        <f>#REF!</f>
        <v>#REF!</v>
      </c>
      <c r="G253" s="152" t="e">
        <f>#REF!</f>
        <v>#REF!</v>
      </c>
      <c r="H253" s="152" t="s">
        <v>191</v>
      </c>
      <c r="I253" s="152"/>
      <c r="J253" s="146" t="str">
        <f>'YARIŞMA BİLGİLERİ'!$F$21</f>
        <v>Büyük Erkek</v>
      </c>
      <c r="K253" s="149" t="str">
        <f t="shared" si="6"/>
        <v>İzmir-Görme Engelliler Türkiye Şampiyonası</v>
      </c>
      <c r="L253" s="209" t="e">
        <f>#REF!</f>
        <v>#REF!</v>
      </c>
      <c r="M253" s="150" t="s">
        <v>185</v>
      </c>
    </row>
    <row r="254" spans="1:13" s="142" customFormat="1" ht="26.25" customHeight="1" x14ac:dyDescent="0.2">
      <c r="A254" s="144">
        <v>252</v>
      </c>
      <c r="B254" s="155" t="s">
        <v>191</v>
      </c>
      <c r="C254" s="145" t="e">
        <f>#REF!</f>
        <v>#REF!</v>
      </c>
      <c r="D254" s="149" t="e">
        <f>#REF!</f>
        <v>#REF!</v>
      </c>
      <c r="E254" s="149" t="e">
        <f>#REF!</f>
        <v>#REF!</v>
      </c>
      <c r="F254" s="188" t="e">
        <f>#REF!</f>
        <v>#REF!</v>
      </c>
      <c r="G254" s="152" t="e">
        <f>#REF!</f>
        <v>#REF!</v>
      </c>
      <c r="H254" s="152" t="s">
        <v>191</v>
      </c>
      <c r="I254" s="152"/>
      <c r="J254" s="146" t="str">
        <f>'YARIŞMA BİLGİLERİ'!$F$21</f>
        <v>Büyük Erkek</v>
      </c>
      <c r="K254" s="149" t="str">
        <f t="shared" ref="K254:K371" si="7">CONCATENATE(K$1,"-",A$1)</f>
        <v>İzmir-Görme Engelliler Türkiye Şampiyonası</v>
      </c>
      <c r="L254" s="209" t="e">
        <f>#REF!</f>
        <v>#REF!</v>
      </c>
      <c r="M254" s="150" t="s">
        <v>185</v>
      </c>
    </row>
    <row r="255" spans="1:13" s="142" customFormat="1" ht="26.25" customHeight="1" x14ac:dyDescent="0.2">
      <c r="A255" s="144">
        <v>253</v>
      </c>
      <c r="B255" s="155" t="s">
        <v>191</v>
      </c>
      <c r="C255" s="145" t="e">
        <f>#REF!</f>
        <v>#REF!</v>
      </c>
      <c r="D255" s="149" t="e">
        <f>#REF!</f>
        <v>#REF!</v>
      </c>
      <c r="E255" s="149" t="e">
        <f>#REF!</f>
        <v>#REF!</v>
      </c>
      <c r="F255" s="188" t="e">
        <f>#REF!</f>
        <v>#REF!</v>
      </c>
      <c r="G255" s="152" t="e">
        <f>#REF!</f>
        <v>#REF!</v>
      </c>
      <c r="H255" s="152" t="s">
        <v>191</v>
      </c>
      <c r="I255" s="152"/>
      <c r="J255" s="146" t="str">
        <f>'YARIŞMA BİLGİLERİ'!$F$21</f>
        <v>Büyük Erkek</v>
      </c>
      <c r="K255" s="149" t="str">
        <f t="shared" si="7"/>
        <v>İzmir-Görme Engelliler Türkiye Şampiyonası</v>
      </c>
      <c r="L255" s="209" t="e">
        <f>#REF!</f>
        <v>#REF!</v>
      </c>
      <c r="M255" s="150" t="s">
        <v>185</v>
      </c>
    </row>
    <row r="256" spans="1:13" s="142" customFormat="1" ht="26.25" customHeight="1" x14ac:dyDescent="0.2">
      <c r="A256" s="144">
        <v>254</v>
      </c>
      <c r="B256" s="155" t="s">
        <v>191</v>
      </c>
      <c r="C256" s="145" t="e">
        <f>#REF!</f>
        <v>#REF!</v>
      </c>
      <c r="D256" s="149" t="e">
        <f>#REF!</f>
        <v>#REF!</v>
      </c>
      <c r="E256" s="149" t="e">
        <f>#REF!</f>
        <v>#REF!</v>
      </c>
      <c r="F256" s="188" t="e">
        <f>#REF!</f>
        <v>#REF!</v>
      </c>
      <c r="G256" s="152" t="e">
        <f>#REF!</f>
        <v>#REF!</v>
      </c>
      <c r="H256" s="152" t="s">
        <v>191</v>
      </c>
      <c r="I256" s="152"/>
      <c r="J256" s="146" t="str">
        <f>'YARIŞMA BİLGİLERİ'!$F$21</f>
        <v>Büyük Erkek</v>
      </c>
      <c r="K256" s="149" t="str">
        <f t="shared" si="7"/>
        <v>İzmir-Görme Engelliler Türkiye Şampiyonası</v>
      </c>
      <c r="L256" s="209" t="e">
        <f>#REF!</f>
        <v>#REF!</v>
      </c>
      <c r="M256" s="150" t="s">
        <v>185</v>
      </c>
    </row>
    <row r="257" spans="1:13" s="142" customFormat="1" ht="26.25" customHeight="1" x14ac:dyDescent="0.2">
      <c r="A257" s="144">
        <v>255</v>
      </c>
      <c r="B257" s="155" t="s">
        <v>191</v>
      </c>
      <c r="C257" s="145" t="e">
        <f>#REF!</f>
        <v>#REF!</v>
      </c>
      <c r="D257" s="149" t="e">
        <f>#REF!</f>
        <v>#REF!</v>
      </c>
      <c r="E257" s="149" t="e">
        <f>#REF!</f>
        <v>#REF!</v>
      </c>
      <c r="F257" s="188" t="e">
        <f>#REF!</f>
        <v>#REF!</v>
      </c>
      <c r="G257" s="152" t="e">
        <f>#REF!</f>
        <v>#REF!</v>
      </c>
      <c r="H257" s="152" t="s">
        <v>191</v>
      </c>
      <c r="I257" s="152"/>
      <c r="J257" s="146" t="str">
        <f>'YARIŞMA BİLGİLERİ'!$F$21</f>
        <v>Büyük Erkek</v>
      </c>
      <c r="K257" s="149" t="str">
        <f t="shared" si="7"/>
        <v>İzmir-Görme Engelliler Türkiye Şampiyonası</v>
      </c>
      <c r="L257" s="209" t="e">
        <f>#REF!</f>
        <v>#REF!</v>
      </c>
      <c r="M257" s="150" t="s">
        <v>185</v>
      </c>
    </row>
    <row r="258" spans="1:13" s="142" customFormat="1" ht="26.25" customHeight="1" x14ac:dyDescent="0.2">
      <c r="A258" s="144">
        <v>256</v>
      </c>
      <c r="B258" s="155" t="s">
        <v>191</v>
      </c>
      <c r="C258" s="145" t="e">
        <f>#REF!</f>
        <v>#REF!</v>
      </c>
      <c r="D258" s="149" t="e">
        <f>#REF!</f>
        <v>#REF!</v>
      </c>
      <c r="E258" s="149" t="e">
        <f>#REF!</f>
        <v>#REF!</v>
      </c>
      <c r="F258" s="188" t="e">
        <f>#REF!</f>
        <v>#REF!</v>
      </c>
      <c r="G258" s="152" t="e">
        <f>#REF!</f>
        <v>#REF!</v>
      </c>
      <c r="H258" s="152" t="s">
        <v>191</v>
      </c>
      <c r="I258" s="152"/>
      <c r="J258" s="146" t="str">
        <f>'YARIŞMA BİLGİLERİ'!$F$21</f>
        <v>Büyük Erkek</v>
      </c>
      <c r="K258" s="149" t="str">
        <f t="shared" si="7"/>
        <v>İzmir-Görme Engelliler Türkiye Şampiyonası</v>
      </c>
      <c r="L258" s="209" t="e">
        <f>#REF!</f>
        <v>#REF!</v>
      </c>
      <c r="M258" s="150" t="s">
        <v>185</v>
      </c>
    </row>
    <row r="259" spans="1:13" s="142" customFormat="1" ht="26.25" customHeight="1" x14ac:dyDescent="0.2">
      <c r="A259" s="144">
        <v>257</v>
      </c>
      <c r="B259" s="155" t="s">
        <v>191</v>
      </c>
      <c r="C259" s="145" t="e">
        <f>#REF!</f>
        <v>#REF!</v>
      </c>
      <c r="D259" s="149" t="e">
        <f>#REF!</f>
        <v>#REF!</v>
      </c>
      <c r="E259" s="149" t="e">
        <f>#REF!</f>
        <v>#REF!</v>
      </c>
      <c r="F259" s="188" t="e">
        <f>#REF!</f>
        <v>#REF!</v>
      </c>
      <c r="G259" s="152" t="e">
        <f>#REF!</f>
        <v>#REF!</v>
      </c>
      <c r="H259" s="152" t="s">
        <v>191</v>
      </c>
      <c r="I259" s="152"/>
      <c r="J259" s="146" t="str">
        <f>'YARIŞMA BİLGİLERİ'!$F$21</f>
        <v>Büyük Erkek</v>
      </c>
      <c r="K259" s="149" t="str">
        <f t="shared" si="7"/>
        <v>İzmir-Görme Engelliler Türkiye Şampiyonası</v>
      </c>
      <c r="L259" s="209" t="e">
        <f>#REF!</f>
        <v>#REF!</v>
      </c>
      <c r="M259" s="150" t="s">
        <v>185</v>
      </c>
    </row>
    <row r="260" spans="1:13" s="142" customFormat="1" ht="26.25" customHeight="1" x14ac:dyDescent="0.2">
      <c r="A260" s="144">
        <v>258</v>
      </c>
      <c r="B260" s="155" t="s">
        <v>191</v>
      </c>
      <c r="C260" s="145" t="e">
        <f>#REF!</f>
        <v>#REF!</v>
      </c>
      <c r="D260" s="149" t="e">
        <f>#REF!</f>
        <v>#REF!</v>
      </c>
      <c r="E260" s="149" t="e">
        <f>#REF!</f>
        <v>#REF!</v>
      </c>
      <c r="F260" s="188" t="e">
        <f>#REF!</f>
        <v>#REF!</v>
      </c>
      <c r="G260" s="152" t="e">
        <f>#REF!</f>
        <v>#REF!</v>
      </c>
      <c r="H260" s="152" t="s">
        <v>191</v>
      </c>
      <c r="I260" s="152"/>
      <c r="J260" s="146" t="str">
        <f>'YARIŞMA BİLGİLERİ'!$F$21</f>
        <v>Büyük Erkek</v>
      </c>
      <c r="K260" s="149" t="str">
        <f t="shared" si="7"/>
        <v>İzmir-Görme Engelliler Türkiye Şampiyonası</v>
      </c>
      <c r="L260" s="209" t="e">
        <f>#REF!</f>
        <v>#REF!</v>
      </c>
      <c r="M260" s="150" t="s">
        <v>185</v>
      </c>
    </row>
    <row r="261" spans="1:13" s="142" customFormat="1" ht="26.25" customHeight="1" x14ac:dyDescent="0.2">
      <c r="A261" s="144">
        <v>259</v>
      </c>
      <c r="B261" s="155" t="s">
        <v>191</v>
      </c>
      <c r="C261" s="145" t="e">
        <f>#REF!</f>
        <v>#REF!</v>
      </c>
      <c r="D261" s="149" t="e">
        <f>#REF!</f>
        <v>#REF!</v>
      </c>
      <c r="E261" s="149" t="e">
        <f>#REF!</f>
        <v>#REF!</v>
      </c>
      <c r="F261" s="188" t="e">
        <f>#REF!</f>
        <v>#REF!</v>
      </c>
      <c r="G261" s="152" t="e">
        <f>#REF!</f>
        <v>#REF!</v>
      </c>
      <c r="H261" s="152" t="s">
        <v>191</v>
      </c>
      <c r="I261" s="152"/>
      <c r="J261" s="146" t="str">
        <f>'YARIŞMA BİLGİLERİ'!$F$21</f>
        <v>Büyük Erkek</v>
      </c>
      <c r="K261" s="149" t="str">
        <f t="shared" si="7"/>
        <v>İzmir-Görme Engelliler Türkiye Şampiyonası</v>
      </c>
      <c r="L261" s="209" t="e">
        <f>#REF!</f>
        <v>#REF!</v>
      </c>
      <c r="M261" s="150" t="s">
        <v>185</v>
      </c>
    </row>
    <row r="262" spans="1:13" s="142" customFormat="1" ht="26.25" customHeight="1" x14ac:dyDescent="0.2">
      <c r="A262" s="144">
        <v>260</v>
      </c>
      <c r="B262" s="155" t="s">
        <v>191</v>
      </c>
      <c r="C262" s="145" t="e">
        <f>#REF!</f>
        <v>#REF!</v>
      </c>
      <c r="D262" s="149" t="e">
        <f>#REF!</f>
        <v>#REF!</v>
      </c>
      <c r="E262" s="149" t="e">
        <f>#REF!</f>
        <v>#REF!</v>
      </c>
      <c r="F262" s="188" t="e">
        <f>#REF!</f>
        <v>#REF!</v>
      </c>
      <c r="G262" s="152" t="e">
        <f>#REF!</f>
        <v>#REF!</v>
      </c>
      <c r="H262" s="152" t="s">
        <v>191</v>
      </c>
      <c r="I262" s="152"/>
      <c r="J262" s="146" t="str">
        <f>'YARIŞMA BİLGİLERİ'!$F$21</f>
        <v>Büyük Erkek</v>
      </c>
      <c r="K262" s="149" t="str">
        <f t="shared" si="7"/>
        <v>İzmir-Görme Engelliler Türkiye Şampiyonası</v>
      </c>
      <c r="L262" s="209" t="e">
        <f>#REF!</f>
        <v>#REF!</v>
      </c>
      <c r="M262" s="150" t="s">
        <v>185</v>
      </c>
    </row>
    <row r="263" spans="1:13" s="142" customFormat="1" ht="26.25" customHeight="1" x14ac:dyDescent="0.2">
      <c r="A263" s="144">
        <v>261</v>
      </c>
      <c r="B263" s="155" t="s">
        <v>191</v>
      </c>
      <c r="C263" s="145" t="e">
        <f>#REF!</f>
        <v>#REF!</v>
      </c>
      <c r="D263" s="149" t="e">
        <f>#REF!</f>
        <v>#REF!</v>
      </c>
      <c r="E263" s="149" t="e">
        <f>#REF!</f>
        <v>#REF!</v>
      </c>
      <c r="F263" s="188" t="e">
        <f>#REF!</f>
        <v>#REF!</v>
      </c>
      <c r="G263" s="152" t="e">
        <f>#REF!</f>
        <v>#REF!</v>
      </c>
      <c r="H263" s="152" t="s">
        <v>191</v>
      </c>
      <c r="I263" s="152"/>
      <c r="J263" s="146" t="str">
        <f>'YARIŞMA BİLGİLERİ'!$F$21</f>
        <v>Büyük Erkek</v>
      </c>
      <c r="K263" s="149" t="str">
        <f t="shared" si="7"/>
        <v>İzmir-Görme Engelliler Türkiye Şampiyonası</v>
      </c>
      <c r="L263" s="209" t="e">
        <f>#REF!</f>
        <v>#REF!</v>
      </c>
      <c r="M263" s="150" t="s">
        <v>185</v>
      </c>
    </row>
    <row r="264" spans="1:13" s="142" customFormat="1" ht="26.25" customHeight="1" x14ac:dyDescent="0.2">
      <c r="A264" s="144">
        <v>262</v>
      </c>
      <c r="B264" s="155" t="s">
        <v>191</v>
      </c>
      <c r="C264" s="145" t="e">
        <f>#REF!</f>
        <v>#REF!</v>
      </c>
      <c r="D264" s="149" t="e">
        <f>#REF!</f>
        <v>#REF!</v>
      </c>
      <c r="E264" s="149" t="e">
        <f>#REF!</f>
        <v>#REF!</v>
      </c>
      <c r="F264" s="188" t="e">
        <f>#REF!</f>
        <v>#REF!</v>
      </c>
      <c r="G264" s="152" t="e">
        <f>#REF!</f>
        <v>#REF!</v>
      </c>
      <c r="H264" s="152" t="s">
        <v>191</v>
      </c>
      <c r="I264" s="152"/>
      <c r="J264" s="146" t="str">
        <f>'YARIŞMA BİLGİLERİ'!$F$21</f>
        <v>Büyük Erkek</v>
      </c>
      <c r="K264" s="149" t="str">
        <f t="shared" si="7"/>
        <v>İzmir-Görme Engelliler Türkiye Şampiyonası</v>
      </c>
      <c r="L264" s="209" t="e">
        <f>#REF!</f>
        <v>#REF!</v>
      </c>
      <c r="M264" s="150" t="s">
        <v>185</v>
      </c>
    </row>
    <row r="265" spans="1:13" s="142" customFormat="1" ht="26.25" customHeight="1" x14ac:dyDescent="0.2">
      <c r="A265" s="144">
        <v>263</v>
      </c>
      <c r="B265" s="155" t="s">
        <v>191</v>
      </c>
      <c r="C265" s="145" t="e">
        <f>#REF!</f>
        <v>#REF!</v>
      </c>
      <c r="D265" s="149" t="e">
        <f>#REF!</f>
        <v>#REF!</v>
      </c>
      <c r="E265" s="149" t="e">
        <f>#REF!</f>
        <v>#REF!</v>
      </c>
      <c r="F265" s="188" t="e">
        <f>#REF!</f>
        <v>#REF!</v>
      </c>
      <c r="G265" s="152" t="e">
        <f>#REF!</f>
        <v>#REF!</v>
      </c>
      <c r="H265" s="152" t="s">
        <v>191</v>
      </c>
      <c r="I265" s="152"/>
      <c r="J265" s="146" t="str">
        <f>'YARIŞMA BİLGİLERİ'!$F$21</f>
        <v>Büyük Erkek</v>
      </c>
      <c r="K265" s="149" t="str">
        <f t="shared" si="7"/>
        <v>İzmir-Görme Engelliler Türkiye Şampiyonası</v>
      </c>
      <c r="L265" s="209" t="e">
        <f>#REF!</f>
        <v>#REF!</v>
      </c>
      <c r="M265" s="150" t="s">
        <v>185</v>
      </c>
    </row>
    <row r="266" spans="1:13" s="142" customFormat="1" ht="26.25" customHeight="1" x14ac:dyDescent="0.2">
      <c r="A266" s="144">
        <v>264</v>
      </c>
      <c r="B266" s="155" t="s">
        <v>191</v>
      </c>
      <c r="C266" s="145" t="e">
        <f>#REF!</f>
        <v>#REF!</v>
      </c>
      <c r="D266" s="149" t="e">
        <f>#REF!</f>
        <v>#REF!</v>
      </c>
      <c r="E266" s="149" t="e">
        <f>#REF!</f>
        <v>#REF!</v>
      </c>
      <c r="F266" s="188" t="e">
        <f>#REF!</f>
        <v>#REF!</v>
      </c>
      <c r="G266" s="152" t="e">
        <f>#REF!</f>
        <v>#REF!</v>
      </c>
      <c r="H266" s="152" t="s">
        <v>191</v>
      </c>
      <c r="I266" s="152"/>
      <c r="J266" s="146" t="str">
        <f>'YARIŞMA BİLGİLERİ'!$F$21</f>
        <v>Büyük Erkek</v>
      </c>
      <c r="K266" s="149" t="str">
        <f t="shared" si="7"/>
        <v>İzmir-Görme Engelliler Türkiye Şampiyonası</v>
      </c>
      <c r="L266" s="209" t="e">
        <f>#REF!</f>
        <v>#REF!</v>
      </c>
      <c r="M266" s="150" t="s">
        <v>185</v>
      </c>
    </row>
    <row r="267" spans="1:13" s="142" customFormat="1" ht="26.25" customHeight="1" x14ac:dyDescent="0.2">
      <c r="A267" s="144">
        <v>265</v>
      </c>
      <c r="B267" s="155" t="s">
        <v>191</v>
      </c>
      <c r="C267" s="145" t="e">
        <f>#REF!</f>
        <v>#REF!</v>
      </c>
      <c r="D267" s="149" t="e">
        <f>#REF!</f>
        <v>#REF!</v>
      </c>
      <c r="E267" s="149" t="e">
        <f>#REF!</f>
        <v>#REF!</v>
      </c>
      <c r="F267" s="188" t="e">
        <f>#REF!</f>
        <v>#REF!</v>
      </c>
      <c r="G267" s="152" t="e">
        <f>#REF!</f>
        <v>#REF!</v>
      </c>
      <c r="H267" s="152" t="s">
        <v>191</v>
      </c>
      <c r="I267" s="152"/>
      <c r="J267" s="146" t="str">
        <f>'YARIŞMA BİLGİLERİ'!$F$21</f>
        <v>Büyük Erkek</v>
      </c>
      <c r="K267" s="149" t="str">
        <f t="shared" si="7"/>
        <v>İzmir-Görme Engelliler Türkiye Şampiyonası</v>
      </c>
      <c r="L267" s="209" t="e">
        <f>#REF!</f>
        <v>#REF!</v>
      </c>
      <c r="M267" s="150" t="s">
        <v>185</v>
      </c>
    </row>
    <row r="268" spans="1:13" s="142" customFormat="1" ht="26.25" customHeight="1" x14ac:dyDescent="0.2">
      <c r="A268" s="144">
        <v>266</v>
      </c>
      <c r="B268" s="155" t="s">
        <v>191</v>
      </c>
      <c r="C268" s="145" t="e">
        <f>#REF!</f>
        <v>#REF!</v>
      </c>
      <c r="D268" s="149" t="e">
        <f>#REF!</f>
        <v>#REF!</v>
      </c>
      <c r="E268" s="149" t="e">
        <f>#REF!</f>
        <v>#REF!</v>
      </c>
      <c r="F268" s="188" t="e">
        <f>#REF!</f>
        <v>#REF!</v>
      </c>
      <c r="G268" s="152" t="e">
        <f>#REF!</f>
        <v>#REF!</v>
      </c>
      <c r="H268" s="152" t="s">
        <v>191</v>
      </c>
      <c r="I268" s="152"/>
      <c r="J268" s="146" t="str">
        <f>'YARIŞMA BİLGİLERİ'!$F$21</f>
        <v>Büyük Erkek</v>
      </c>
      <c r="K268" s="149" t="str">
        <f t="shared" si="7"/>
        <v>İzmir-Görme Engelliler Türkiye Şampiyonası</v>
      </c>
      <c r="L268" s="209" t="e">
        <f>#REF!</f>
        <v>#REF!</v>
      </c>
      <c r="M268" s="150" t="s">
        <v>185</v>
      </c>
    </row>
    <row r="269" spans="1:13" s="142" customFormat="1" ht="26.25" customHeight="1" x14ac:dyDescent="0.2">
      <c r="A269" s="144">
        <v>267</v>
      </c>
      <c r="B269" s="155" t="s">
        <v>191</v>
      </c>
      <c r="C269" s="145" t="e">
        <f>#REF!</f>
        <v>#REF!</v>
      </c>
      <c r="D269" s="149" t="e">
        <f>#REF!</f>
        <v>#REF!</v>
      </c>
      <c r="E269" s="149" t="e">
        <f>#REF!</f>
        <v>#REF!</v>
      </c>
      <c r="F269" s="188" t="e">
        <f>#REF!</f>
        <v>#REF!</v>
      </c>
      <c r="G269" s="152" t="e">
        <f>#REF!</f>
        <v>#REF!</v>
      </c>
      <c r="H269" s="152" t="s">
        <v>191</v>
      </c>
      <c r="I269" s="152"/>
      <c r="J269" s="146" t="str">
        <f>'YARIŞMA BİLGİLERİ'!$F$21</f>
        <v>Büyük Erkek</v>
      </c>
      <c r="K269" s="149" t="str">
        <f t="shared" si="7"/>
        <v>İzmir-Görme Engelliler Türkiye Şampiyonası</v>
      </c>
      <c r="L269" s="209" t="e">
        <f>#REF!</f>
        <v>#REF!</v>
      </c>
      <c r="M269" s="150" t="s">
        <v>185</v>
      </c>
    </row>
    <row r="270" spans="1:13" s="142" customFormat="1" ht="26.25" customHeight="1" x14ac:dyDescent="0.2">
      <c r="A270" s="144">
        <v>268</v>
      </c>
      <c r="B270" s="155" t="s">
        <v>191</v>
      </c>
      <c r="C270" s="145" t="e">
        <f>#REF!</f>
        <v>#REF!</v>
      </c>
      <c r="D270" s="149" t="e">
        <f>#REF!</f>
        <v>#REF!</v>
      </c>
      <c r="E270" s="149" t="e">
        <f>#REF!</f>
        <v>#REF!</v>
      </c>
      <c r="F270" s="188" t="e">
        <f>#REF!</f>
        <v>#REF!</v>
      </c>
      <c r="G270" s="152" t="e">
        <f>#REF!</f>
        <v>#REF!</v>
      </c>
      <c r="H270" s="152" t="s">
        <v>191</v>
      </c>
      <c r="I270" s="152"/>
      <c r="J270" s="146" t="str">
        <f>'YARIŞMA BİLGİLERİ'!$F$21</f>
        <v>Büyük Erkek</v>
      </c>
      <c r="K270" s="149" t="str">
        <f t="shared" si="7"/>
        <v>İzmir-Görme Engelliler Türkiye Şampiyonası</v>
      </c>
      <c r="L270" s="209" t="e">
        <f>#REF!</f>
        <v>#REF!</v>
      </c>
      <c r="M270" s="150" t="s">
        <v>185</v>
      </c>
    </row>
    <row r="271" spans="1:13" s="142" customFormat="1" ht="26.25" customHeight="1" x14ac:dyDescent="0.2">
      <c r="A271" s="144">
        <v>269</v>
      </c>
      <c r="B271" s="155" t="s">
        <v>191</v>
      </c>
      <c r="C271" s="145" t="e">
        <f>#REF!</f>
        <v>#REF!</v>
      </c>
      <c r="D271" s="149" t="e">
        <f>#REF!</f>
        <v>#REF!</v>
      </c>
      <c r="E271" s="149" t="e">
        <f>#REF!</f>
        <v>#REF!</v>
      </c>
      <c r="F271" s="188" t="e">
        <f>#REF!</f>
        <v>#REF!</v>
      </c>
      <c r="G271" s="152" t="e">
        <f>#REF!</f>
        <v>#REF!</v>
      </c>
      <c r="H271" s="152" t="s">
        <v>191</v>
      </c>
      <c r="I271" s="152"/>
      <c r="J271" s="146" t="str">
        <f>'YARIŞMA BİLGİLERİ'!$F$21</f>
        <v>Büyük Erkek</v>
      </c>
      <c r="K271" s="149" t="str">
        <f t="shared" si="7"/>
        <v>İzmir-Görme Engelliler Türkiye Şampiyonası</v>
      </c>
      <c r="L271" s="209" t="e">
        <f>#REF!</f>
        <v>#REF!</v>
      </c>
      <c r="M271" s="150" t="s">
        <v>185</v>
      </c>
    </row>
    <row r="272" spans="1:13" s="142" customFormat="1" ht="26.25" customHeight="1" x14ac:dyDescent="0.2">
      <c r="A272" s="144">
        <v>270</v>
      </c>
      <c r="B272" s="155" t="s">
        <v>191</v>
      </c>
      <c r="C272" s="145" t="e">
        <f>#REF!</f>
        <v>#REF!</v>
      </c>
      <c r="D272" s="149" t="e">
        <f>#REF!</f>
        <v>#REF!</v>
      </c>
      <c r="E272" s="149" t="e">
        <f>#REF!</f>
        <v>#REF!</v>
      </c>
      <c r="F272" s="188" t="e">
        <f>#REF!</f>
        <v>#REF!</v>
      </c>
      <c r="G272" s="152" t="e">
        <f>#REF!</f>
        <v>#REF!</v>
      </c>
      <c r="H272" s="152" t="s">
        <v>191</v>
      </c>
      <c r="I272" s="152"/>
      <c r="J272" s="146" t="str">
        <f>'YARIŞMA BİLGİLERİ'!$F$21</f>
        <v>Büyük Erkek</v>
      </c>
      <c r="K272" s="149" t="str">
        <f t="shared" si="7"/>
        <v>İzmir-Görme Engelliler Türkiye Şampiyonası</v>
      </c>
      <c r="L272" s="209" t="e">
        <f>#REF!</f>
        <v>#REF!</v>
      </c>
      <c r="M272" s="150" t="s">
        <v>185</v>
      </c>
    </row>
    <row r="273" spans="1:13" s="142" customFormat="1" ht="26.25" customHeight="1" x14ac:dyDescent="0.2">
      <c r="A273" s="144">
        <v>271</v>
      </c>
      <c r="B273" s="155" t="s">
        <v>191</v>
      </c>
      <c r="C273" s="145" t="e">
        <f>#REF!</f>
        <v>#REF!</v>
      </c>
      <c r="D273" s="149" t="e">
        <f>#REF!</f>
        <v>#REF!</v>
      </c>
      <c r="E273" s="149" t="e">
        <f>#REF!</f>
        <v>#REF!</v>
      </c>
      <c r="F273" s="188" t="e">
        <f>#REF!</f>
        <v>#REF!</v>
      </c>
      <c r="G273" s="152" t="e">
        <f>#REF!</f>
        <v>#REF!</v>
      </c>
      <c r="H273" s="152" t="s">
        <v>191</v>
      </c>
      <c r="I273" s="152"/>
      <c r="J273" s="146" t="str">
        <f>'YARIŞMA BİLGİLERİ'!$F$21</f>
        <v>Büyük Erkek</v>
      </c>
      <c r="K273" s="149" t="str">
        <f t="shared" si="7"/>
        <v>İzmir-Görme Engelliler Türkiye Şampiyonası</v>
      </c>
      <c r="L273" s="209" t="e">
        <f>#REF!</f>
        <v>#REF!</v>
      </c>
      <c r="M273" s="150" t="s">
        <v>185</v>
      </c>
    </row>
    <row r="274" spans="1:13" s="142" customFormat="1" ht="26.25" customHeight="1" x14ac:dyDescent="0.2">
      <c r="A274" s="144">
        <v>272</v>
      </c>
      <c r="B274" s="155" t="s">
        <v>191</v>
      </c>
      <c r="C274" s="145" t="e">
        <f>#REF!</f>
        <v>#REF!</v>
      </c>
      <c r="D274" s="149" t="e">
        <f>#REF!</f>
        <v>#REF!</v>
      </c>
      <c r="E274" s="149" t="e">
        <f>#REF!</f>
        <v>#REF!</v>
      </c>
      <c r="F274" s="188" t="e">
        <f>#REF!</f>
        <v>#REF!</v>
      </c>
      <c r="G274" s="152" t="e">
        <f>#REF!</f>
        <v>#REF!</v>
      </c>
      <c r="H274" s="152" t="s">
        <v>191</v>
      </c>
      <c r="I274" s="152"/>
      <c r="J274" s="146" t="str">
        <f>'YARIŞMA BİLGİLERİ'!$F$21</f>
        <v>Büyük Erkek</v>
      </c>
      <c r="K274" s="149" t="str">
        <f t="shared" si="7"/>
        <v>İzmir-Görme Engelliler Türkiye Şampiyonası</v>
      </c>
      <c r="L274" s="209" t="e">
        <f>#REF!</f>
        <v>#REF!</v>
      </c>
      <c r="M274" s="150" t="s">
        <v>185</v>
      </c>
    </row>
    <row r="275" spans="1:13" s="142" customFormat="1" ht="26.25" customHeight="1" x14ac:dyDescent="0.2">
      <c r="A275" s="144">
        <v>273</v>
      </c>
      <c r="B275" s="155" t="s">
        <v>191</v>
      </c>
      <c r="C275" s="145" t="e">
        <f>#REF!</f>
        <v>#REF!</v>
      </c>
      <c r="D275" s="149" t="e">
        <f>#REF!</f>
        <v>#REF!</v>
      </c>
      <c r="E275" s="149" t="e">
        <f>#REF!</f>
        <v>#REF!</v>
      </c>
      <c r="F275" s="188" t="e">
        <f>#REF!</f>
        <v>#REF!</v>
      </c>
      <c r="G275" s="152" t="e">
        <f>#REF!</f>
        <v>#REF!</v>
      </c>
      <c r="H275" s="152" t="s">
        <v>191</v>
      </c>
      <c r="I275" s="152"/>
      <c r="J275" s="146" t="str">
        <f>'YARIŞMA BİLGİLERİ'!$F$21</f>
        <v>Büyük Erkek</v>
      </c>
      <c r="K275" s="149" t="str">
        <f t="shared" si="7"/>
        <v>İzmir-Görme Engelliler Türkiye Şampiyonası</v>
      </c>
      <c r="L275" s="209" t="e">
        <f>#REF!</f>
        <v>#REF!</v>
      </c>
      <c r="M275" s="150" t="s">
        <v>185</v>
      </c>
    </row>
    <row r="276" spans="1:13" s="142" customFormat="1" ht="26.25" customHeight="1" x14ac:dyDescent="0.2">
      <c r="A276" s="144">
        <v>274</v>
      </c>
      <c r="B276" s="155" t="s">
        <v>191</v>
      </c>
      <c r="C276" s="145" t="e">
        <f>#REF!</f>
        <v>#REF!</v>
      </c>
      <c r="D276" s="149" t="e">
        <f>#REF!</f>
        <v>#REF!</v>
      </c>
      <c r="E276" s="149" t="e">
        <f>#REF!</f>
        <v>#REF!</v>
      </c>
      <c r="F276" s="188" t="e">
        <f>#REF!</f>
        <v>#REF!</v>
      </c>
      <c r="G276" s="152" t="e">
        <f>#REF!</f>
        <v>#REF!</v>
      </c>
      <c r="H276" s="152" t="s">
        <v>191</v>
      </c>
      <c r="I276" s="152"/>
      <c r="J276" s="146" t="str">
        <f>'YARIŞMA BİLGİLERİ'!$F$21</f>
        <v>Büyük Erkek</v>
      </c>
      <c r="K276" s="149" t="str">
        <f t="shared" si="7"/>
        <v>İzmir-Görme Engelliler Türkiye Şampiyonası</v>
      </c>
      <c r="L276" s="209" t="e">
        <f>#REF!</f>
        <v>#REF!</v>
      </c>
      <c r="M276" s="150" t="s">
        <v>185</v>
      </c>
    </row>
    <row r="277" spans="1:13" s="142" customFormat="1" ht="26.25" customHeight="1" x14ac:dyDescent="0.2">
      <c r="A277" s="144">
        <v>275</v>
      </c>
      <c r="B277" s="155" t="s">
        <v>191</v>
      </c>
      <c r="C277" s="145" t="e">
        <f>#REF!</f>
        <v>#REF!</v>
      </c>
      <c r="D277" s="149" t="e">
        <f>#REF!</f>
        <v>#REF!</v>
      </c>
      <c r="E277" s="149" t="e">
        <f>#REF!</f>
        <v>#REF!</v>
      </c>
      <c r="F277" s="188" t="e">
        <f>#REF!</f>
        <v>#REF!</v>
      </c>
      <c r="G277" s="152" t="e">
        <f>#REF!</f>
        <v>#REF!</v>
      </c>
      <c r="H277" s="152" t="s">
        <v>191</v>
      </c>
      <c r="I277" s="152"/>
      <c r="J277" s="146" t="str">
        <f>'YARIŞMA BİLGİLERİ'!$F$21</f>
        <v>Büyük Erkek</v>
      </c>
      <c r="K277" s="149" t="str">
        <f t="shared" si="7"/>
        <v>İzmir-Görme Engelliler Türkiye Şampiyonası</v>
      </c>
      <c r="L277" s="209" t="e">
        <f>#REF!</f>
        <v>#REF!</v>
      </c>
      <c r="M277" s="150" t="s">
        <v>185</v>
      </c>
    </row>
    <row r="278" spans="1:13" s="142" customFormat="1" ht="26.25" customHeight="1" x14ac:dyDescent="0.2">
      <c r="A278" s="144">
        <v>276</v>
      </c>
      <c r="B278" s="155" t="s">
        <v>191</v>
      </c>
      <c r="C278" s="145" t="e">
        <f>#REF!</f>
        <v>#REF!</v>
      </c>
      <c r="D278" s="149" t="e">
        <f>#REF!</f>
        <v>#REF!</v>
      </c>
      <c r="E278" s="149" t="e">
        <f>#REF!</f>
        <v>#REF!</v>
      </c>
      <c r="F278" s="188" t="e">
        <f>#REF!</f>
        <v>#REF!</v>
      </c>
      <c r="G278" s="152" t="e">
        <f>#REF!</f>
        <v>#REF!</v>
      </c>
      <c r="H278" s="152" t="s">
        <v>191</v>
      </c>
      <c r="I278" s="152"/>
      <c r="J278" s="146" t="str">
        <f>'YARIŞMA BİLGİLERİ'!$F$21</f>
        <v>Büyük Erkek</v>
      </c>
      <c r="K278" s="149" t="str">
        <f t="shared" si="7"/>
        <v>İzmir-Görme Engelliler Türkiye Şampiyonası</v>
      </c>
      <c r="L278" s="209" t="e">
        <f>#REF!</f>
        <v>#REF!</v>
      </c>
      <c r="M278" s="150" t="s">
        <v>185</v>
      </c>
    </row>
    <row r="279" spans="1:13" s="142" customFormat="1" ht="26.25" customHeight="1" x14ac:dyDescent="0.2">
      <c r="A279" s="144">
        <v>277</v>
      </c>
      <c r="B279" s="155" t="s">
        <v>191</v>
      </c>
      <c r="C279" s="145" t="e">
        <f>#REF!</f>
        <v>#REF!</v>
      </c>
      <c r="D279" s="149" t="e">
        <f>#REF!</f>
        <v>#REF!</v>
      </c>
      <c r="E279" s="149" t="e">
        <f>#REF!</f>
        <v>#REF!</v>
      </c>
      <c r="F279" s="188" t="e">
        <f>#REF!</f>
        <v>#REF!</v>
      </c>
      <c r="G279" s="152" t="e">
        <f>#REF!</f>
        <v>#REF!</v>
      </c>
      <c r="H279" s="152" t="s">
        <v>191</v>
      </c>
      <c r="I279" s="152"/>
      <c r="J279" s="146" t="str">
        <f>'YARIŞMA BİLGİLERİ'!$F$21</f>
        <v>Büyük Erkek</v>
      </c>
      <c r="K279" s="149" t="str">
        <f t="shared" si="7"/>
        <v>İzmir-Görme Engelliler Türkiye Şampiyonası</v>
      </c>
      <c r="L279" s="209" t="e">
        <f>#REF!</f>
        <v>#REF!</v>
      </c>
      <c r="M279" s="150" t="s">
        <v>185</v>
      </c>
    </row>
    <row r="280" spans="1:13" s="142" customFormat="1" ht="26.25" customHeight="1" x14ac:dyDescent="0.2">
      <c r="A280" s="144">
        <v>278</v>
      </c>
      <c r="B280" s="155" t="s">
        <v>191</v>
      </c>
      <c r="C280" s="145" t="e">
        <f>#REF!</f>
        <v>#REF!</v>
      </c>
      <c r="D280" s="149" t="e">
        <f>#REF!</f>
        <v>#REF!</v>
      </c>
      <c r="E280" s="149" t="e">
        <f>#REF!</f>
        <v>#REF!</v>
      </c>
      <c r="F280" s="188" t="e">
        <f>#REF!</f>
        <v>#REF!</v>
      </c>
      <c r="G280" s="152" t="e">
        <f>#REF!</f>
        <v>#REF!</v>
      </c>
      <c r="H280" s="152" t="s">
        <v>191</v>
      </c>
      <c r="I280" s="152"/>
      <c r="J280" s="146" t="str">
        <f>'YARIŞMA BİLGİLERİ'!$F$21</f>
        <v>Büyük Erkek</v>
      </c>
      <c r="K280" s="149" t="str">
        <f t="shared" si="7"/>
        <v>İzmir-Görme Engelliler Türkiye Şampiyonası</v>
      </c>
      <c r="L280" s="209" t="e">
        <f>#REF!</f>
        <v>#REF!</v>
      </c>
      <c r="M280" s="150" t="s">
        <v>185</v>
      </c>
    </row>
    <row r="281" spans="1:13" s="142" customFormat="1" ht="26.25" customHeight="1" x14ac:dyDescent="0.2">
      <c r="A281" s="144">
        <v>279</v>
      </c>
      <c r="B281" s="155" t="s">
        <v>191</v>
      </c>
      <c r="C281" s="145" t="e">
        <f>#REF!</f>
        <v>#REF!</v>
      </c>
      <c r="D281" s="149" t="e">
        <f>#REF!</f>
        <v>#REF!</v>
      </c>
      <c r="E281" s="149" t="e">
        <f>#REF!</f>
        <v>#REF!</v>
      </c>
      <c r="F281" s="188" t="e">
        <f>#REF!</f>
        <v>#REF!</v>
      </c>
      <c r="G281" s="152" t="e">
        <f>#REF!</f>
        <v>#REF!</v>
      </c>
      <c r="H281" s="152" t="s">
        <v>191</v>
      </c>
      <c r="I281" s="152"/>
      <c r="J281" s="146" t="str">
        <f>'YARIŞMA BİLGİLERİ'!$F$21</f>
        <v>Büyük Erkek</v>
      </c>
      <c r="K281" s="149" t="str">
        <f t="shared" si="7"/>
        <v>İzmir-Görme Engelliler Türkiye Şampiyonası</v>
      </c>
      <c r="L281" s="209" t="e">
        <f>#REF!</f>
        <v>#REF!</v>
      </c>
      <c r="M281" s="150" t="s">
        <v>185</v>
      </c>
    </row>
    <row r="282" spans="1:13" s="142" customFormat="1" ht="26.25" customHeight="1" x14ac:dyDescent="0.2">
      <c r="A282" s="144">
        <v>280</v>
      </c>
      <c r="B282" s="155" t="s">
        <v>191</v>
      </c>
      <c r="C282" s="145" t="e">
        <f>#REF!</f>
        <v>#REF!</v>
      </c>
      <c r="D282" s="149" t="e">
        <f>#REF!</f>
        <v>#REF!</v>
      </c>
      <c r="E282" s="149" t="e">
        <f>#REF!</f>
        <v>#REF!</v>
      </c>
      <c r="F282" s="188" t="e">
        <f>#REF!</f>
        <v>#REF!</v>
      </c>
      <c r="G282" s="152" t="e">
        <f>#REF!</f>
        <v>#REF!</v>
      </c>
      <c r="H282" s="152" t="s">
        <v>191</v>
      </c>
      <c r="I282" s="152"/>
      <c r="J282" s="146" t="str">
        <f>'YARIŞMA BİLGİLERİ'!$F$21</f>
        <v>Büyük Erkek</v>
      </c>
      <c r="K282" s="149" t="str">
        <f t="shared" si="7"/>
        <v>İzmir-Görme Engelliler Türkiye Şampiyonası</v>
      </c>
      <c r="L282" s="209" t="e">
        <f>#REF!</f>
        <v>#REF!</v>
      </c>
      <c r="M282" s="150" t="s">
        <v>185</v>
      </c>
    </row>
    <row r="283" spans="1:13" s="142" customFormat="1" ht="26.25" customHeight="1" x14ac:dyDescent="0.2">
      <c r="A283" s="144">
        <v>281</v>
      </c>
      <c r="B283" s="155" t="s">
        <v>191</v>
      </c>
      <c r="C283" s="145" t="e">
        <f>#REF!</f>
        <v>#REF!</v>
      </c>
      <c r="D283" s="149" t="e">
        <f>#REF!</f>
        <v>#REF!</v>
      </c>
      <c r="E283" s="149" t="e">
        <f>#REF!</f>
        <v>#REF!</v>
      </c>
      <c r="F283" s="188" t="e">
        <f>#REF!</f>
        <v>#REF!</v>
      </c>
      <c r="G283" s="152" t="e">
        <f>#REF!</f>
        <v>#REF!</v>
      </c>
      <c r="H283" s="152" t="s">
        <v>191</v>
      </c>
      <c r="I283" s="152"/>
      <c r="J283" s="146" t="str">
        <f>'YARIŞMA BİLGİLERİ'!$F$21</f>
        <v>Büyük Erkek</v>
      </c>
      <c r="K283" s="149" t="str">
        <f t="shared" si="7"/>
        <v>İzmir-Görme Engelliler Türkiye Şampiyonası</v>
      </c>
      <c r="L283" s="209" t="e">
        <f>#REF!</f>
        <v>#REF!</v>
      </c>
      <c r="M283" s="150" t="s">
        <v>185</v>
      </c>
    </row>
    <row r="284" spans="1:13" s="142" customFormat="1" ht="26.25" customHeight="1" x14ac:dyDescent="0.2">
      <c r="A284" s="144">
        <v>282</v>
      </c>
      <c r="B284" s="155" t="s">
        <v>191</v>
      </c>
      <c r="C284" s="145" t="e">
        <f>#REF!</f>
        <v>#REF!</v>
      </c>
      <c r="D284" s="149" t="e">
        <f>#REF!</f>
        <v>#REF!</v>
      </c>
      <c r="E284" s="149" t="e">
        <f>#REF!</f>
        <v>#REF!</v>
      </c>
      <c r="F284" s="188" t="e">
        <f>#REF!</f>
        <v>#REF!</v>
      </c>
      <c r="G284" s="152" t="e">
        <f>#REF!</f>
        <v>#REF!</v>
      </c>
      <c r="H284" s="152" t="s">
        <v>191</v>
      </c>
      <c r="I284" s="152"/>
      <c r="J284" s="146" t="str">
        <f>'YARIŞMA BİLGİLERİ'!$F$21</f>
        <v>Büyük Erkek</v>
      </c>
      <c r="K284" s="149" t="str">
        <f t="shared" si="7"/>
        <v>İzmir-Görme Engelliler Türkiye Şampiyonası</v>
      </c>
      <c r="L284" s="209" t="e">
        <f>#REF!</f>
        <v>#REF!</v>
      </c>
      <c r="M284" s="150" t="s">
        <v>185</v>
      </c>
    </row>
    <row r="285" spans="1:13" s="142" customFormat="1" ht="26.25" customHeight="1" x14ac:dyDescent="0.2">
      <c r="A285" s="144">
        <v>283</v>
      </c>
      <c r="B285" s="155" t="s">
        <v>191</v>
      </c>
      <c r="C285" s="145" t="e">
        <f>#REF!</f>
        <v>#REF!</v>
      </c>
      <c r="D285" s="149" t="e">
        <f>#REF!</f>
        <v>#REF!</v>
      </c>
      <c r="E285" s="149" t="e">
        <f>#REF!</f>
        <v>#REF!</v>
      </c>
      <c r="F285" s="188" t="e">
        <f>#REF!</f>
        <v>#REF!</v>
      </c>
      <c r="G285" s="152" t="e">
        <f>#REF!</f>
        <v>#REF!</v>
      </c>
      <c r="H285" s="152" t="s">
        <v>191</v>
      </c>
      <c r="I285" s="152"/>
      <c r="J285" s="146" t="str">
        <f>'YARIŞMA BİLGİLERİ'!$F$21</f>
        <v>Büyük Erkek</v>
      </c>
      <c r="K285" s="149" t="str">
        <f t="shared" si="7"/>
        <v>İzmir-Görme Engelliler Türkiye Şampiyonası</v>
      </c>
      <c r="L285" s="209" t="e">
        <f>#REF!</f>
        <v>#REF!</v>
      </c>
      <c r="M285" s="150" t="s">
        <v>185</v>
      </c>
    </row>
    <row r="286" spans="1:13" s="142" customFormat="1" ht="26.25" customHeight="1" x14ac:dyDescent="0.2">
      <c r="A286" s="144">
        <v>284</v>
      </c>
      <c r="B286" s="155" t="s">
        <v>191</v>
      </c>
      <c r="C286" s="145" t="e">
        <f>#REF!</f>
        <v>#REF!</v>
      </c>
      <c r="D286" s="149" t="e">
        <f>#REF!</f>
        <v>#REF!</v>
      </c>
      <c r="E286" s="149" t="e">
        <f>#REF!</f>
        <v>#REF!</v>
      </c>
      <c r="F286" s="188" t="e">
        <f>#REF!</f>
        <v>#REF!</v>
      </c>
      <c r="G286" s="152" t="e">
        <f>#REF!</f>
        <v>#REF!</v>
      </c>
      <c r="H286" s="152" t="s">
        <v>191</v>
      </c>
      <c r="I286" s="152"/>
      <c r="J286" s="146" t="str">
        <f>'YARIŞMA BİLGİLERİ'!$F$21</f>
        <v>Büyük Erkek</v>
      </c>
      <c r="K286" s="149" t="str">
        <f t="shared" si="7"/>
        <v>İzmir-Görme Engelliler Türkiye Şampiyonası</v>
      </c>
      <c r="L286" s="209" t="e">
        <f>#REF!</f>
        <v>#REF!</v>
      </c>
      <c r="M286" s="150" t="s">
        <v>185</v>
      </c>
    </row>
    <row r="287" spans="1:13" s="142" customFormat="1" ht="26.25" customHeight="1" x14ac:dyDescent="0.2">
      <c r="A287" s="144">
        <v>285</v>
      </c>
      <c r="B287" s="155" t="s">
        <v>191</v>
      </c>
      <c r="C287" s="145" t="e">
        <f>#REF!</f>
        <v>#REF!</v>
      </c>
      <c r="D287" s="149" t="e">
        <f>#REF!</f>
        <v>#REF!</v>
      </c>
      <c r="E287" s="149" t="e">
        <f>#REF!</f>
        <v>#REF!</v>
      </c>
      <c r="F287" s="188" t="e">
        <f>#REF!</f>
        <v>#REF!</v>
      </c>
      <c r="G287" s="152" t="e">
        <f>#REF!</f>
        <v>#REF!</v>
      </c>
      <c r="H287" s="152" t="s">
        <v>191</v>
      </c>
      <c r="I287" s="152"/>
      <c r="J287" s="146" t="str">
        <f>'YARIŞMA BİLGİLERİ'!$F$21</f>
        <v>Büyük Erkek</v>
      </c>
      <c r="K287" s="149" t="str">
        <f t="shared" si="7"/>
        <v>İzmir-Görme Engelliler Türkiye Şampiyonası</v>
      </c>
      <c r="L287" s="209" t="e">
        <f>#REF!</f>
        <v>#REF!</v>
      </c>
      <c r="M287" s="150" t="s">
        <v>185</v>
      </c>
    </row>
    <row r="288" spans="1:13" s="142" customFormat="1" ht="26.25" customHeight="1" x14ac:dyDescent="0.2">
      <c r="A288" s="144">
        <v>286</v>
      </c>
      <c r="B288" s="155" t="s">
        <v>191</v>
      </c>
      <c r="C288" s="145" t="e">
        <f>#REF!</f>
        <v>#REF!</v>
      </c>
      <c r="D288" s="149" t="e">
        <f>#REF!</f>
        <v>#REF!</v>
      </c>
      <c r="E288" s="149" t="e">
        <f>#REF!</f>
        <v>#REF!</v>
      </c>
      <c r="F288" s="188" t="e">
        <f>#REF!</f>
        <v>#REF!</v>
      </c>
      <c r="G288" s="152" t="e">
        <f>#REF!</f>
        <v>#REF!</v>
      </c>
      <c r="H288" s="152" t="s">
        <v>191</v>
      </c>
      <c r="I288" s="152"/>
      <c r="J288" s="146" t="str">
        <f>'YARIŞMA BİLGİLERİ'!$F$21</f>
        <v>Büyük Erkek</v>
      </c>
      <c r="K288" s="149" t="str">
        <f t="shared" si="7"/>
        <v>İzmir-Görme Engelliler Türkiye Şampiyonası</v>
      </c>
      <c r="L288" s="209" t="e">
        <f>#REF!</f>
        <v>#REF!</v>
      </c>
      <c r="M288" s="150" t="s">
        <v>185</v>
      </c>
    </row>
    <row r="289" spans="1:13" s="142" customFormat="1" ht="26.25" customHeight="1" x14ac:dyDescent="0.2">
      <c r="A289" s="144">
        <v>287</v>
      </c>
      <c r="B289" s="155" t="s">
        <v>191</v>
      </c>
      <c r="C289" s="145" t="e">
        <f>#REF!</f>
        <v>#REF!</v>
      </c>
      <c r="D289" s="149" t="e">
        <f>#REF!</f>
        <v>#REF!</v>
      </c>
      <c r="E289" s="149" t="e">
        <f>#REF!</f>
        <v>#REF!</v>
      </c>
      <c r="F289" s="188" t="e">
        <f>#REF!</f>
        <v>#REF!</v>
      </c>
      <c r="G289" s="152" t="e">
        <f>#REF!</f>
        <v>#REF!</v>
      </c>
      <c r="H289" s="152" t="s">
        <v>191</v>
      </c>
      <c r="I289" s="152"/>
      <c r="J289" s="146" t="str">
        <f>'YARIŞMA BİLGİLERİ'!$F$21</f>
        <v>Büyük Erkek</v>
      </c>
      <c r="K289" s="149" t="str">
        <f t="shared" si="7"/>
        <v>İzmir-Görme Engelliler Türkiye Şampiyonası</v>
      </c>
      <c r="L289" s="209" t="e">
        <f>#REF!</f>
        <v>#REF!</v>
      </c>
      <c r="M289" s="150" t="s">
        <v>185</v>
      </c>
    </row>
    <row r="290" spans="1:13" s="142" customFormat="1" ht="26.25" customHeight="1" x14ac:dyDescent="0.2">
      <c r="A290" s="144">
        <v>288</v>
      </c>
      <c r="B290" s="155" t="s">
        <v>191</v>
      </c>
      <c r="C290" s="145" t="e">
        <f>#REF!</f>
        <v>#REF!</v>
      </c>
      <c r="D290" s="149" t="e">
        <f>#REF!</f>
        <v>#REF!</v>
      </c>
      <c r="E290" s="149" t="e">
        <f>#REF!</f>
        <v>#REF!</v>
      </c>
      <c r="F290" s="188" t="e">
        <f>#REF!</f>
        <v>#REF!</v>
      </c>
      <c r="G290" s="152" t="e">
        <f>#REF!</f>
        <v>#REF!</v>
      </c>
      <c r="H290" s="152" t="s">
        <v>191</v>
      </c>
      <c r="I290" s="152"/>
      <c r="J290" s="146" t="str">
        <f>'YARIŞMA BİLGİLERİ'!$F$21</f>
        <v>Büyük Erkek</v>
      </c>
      <c r="K290" s="149" t="str">
        <f t="shared" si="7"/>
        <v>İzmir-Görme Engelliler Türkiye Şampiyonası</v>
      </c>
      <c r="L290" s="209" t="e">
        <f>#REF!</f>
        <v>#REF!</v>
      </c>
      <c r="M290" s="150" t="s">
        <v>185</v>
      </c>
    </row>
    <row r="291" spans="1:13" s="142" customFormat="1" ht="26.25" customHeight="1" x14ac:dyDescent="0.2">
      <c r="A291" s="144">
        <v>289</v>
      </c>
      <c r="B291" s="155" t="s">
        <v>191</v>
      </c>
      <c r="C291" s="145" t="e">
        <f>#REF!</f>
        <v>#REF!</v>
      </c>
      <c r="D291" s="149" t="e">
        <f>#REF!</f>
        <v>#REF!</v>
      </c>
      <c r="E291" s="149" t="e">
        <f>#REF!</f>
        <v>#REF!</v>
      </c>
      <c r="F291" s="188" t="e">
        <f>#REF!</f>
        <v>#REF!</v>
      </c>
      <c r="G291" s="152" t="e">
        <f>#REF!</f>
        <v>#REF!</v>
      </c>
      <c r="H291" s="152" t="s">
        <v>191</v>
      </c>
      <c r="I291" s="152"/>
      <c r="J291" s="146" t="str">
        <f>'YARIŞMA BİLGİLERİ'!$F$21</f>
        <v>Büyük Erkek</v>
      </c>
      <c r="K291" s="149" t="str">
        <f t="shared" si="7"/>
        <v>İzmir-Görme Engelliler Türkiye Şampiyonası</v>
      </c>
      <c r="L291" s="209" t="e">
        <f>#REF!</f>
        <v>#REF!</v>
      </c>
      <c r="M291" s="150" t="s">
        <v>185</v>
      </c>
    </row>
    <row r="292" spans="1:13" s="142" customFormat="1" ht="26.25" customHeight="1" x14ac:dyDescent="0.2">
      <c r="A292" s="144">
        <v>290</v>
      </c>
      <c r="B292" s="155" t="s">
        <v>191</v>
      </c>
      <c r="C292" s="145" t="e">
        <f>#REF!</f>
        <v>#REF!</v>
      </c>
      <c r="D292" s="149" t="e">
        <f>#REF!</f>
        <v>#REF!</v>
      </c>
      <c r="E292" s="149" t="e">
        <f>#REF!</f>
        <v>#REF!</v>
      </c>
      <c r="F292" s="188" t="e">
        <f>#REF!</f>
        <v>#REF!</v>
      </c>
      <c r="G292" s="152" t="e">
        <f>#REF!</f>
        <v>#REF!</v>
      </c>
      <c r="H292" s="152" t="s">
        <v>191</v>
      </c>
      <c r="I292" s="152"/>
      <c r="J292" s="146" t="str">
        <f>'YARIŞMA BİLGİLERİ'!$F$21</f>
        <v>Büyük Erkek</v>
      </c>
      <c r="K292" s="149" t="str">
        <f t="shared" si="7"/>
        <v>İzmir-Görme Engelliler Türkiye Şampiyonası</v>
      </c>
      <c r="L292" s="209" t="e">
        <f>#REF!</f>
        <v>#REF!</v>
      </c>
      <c r="M292" s="150" t="s">
        <v>185</v>
      </c>
    </row>
    <row r="293" spans="1:13" s="142" customFormat="1" ht="26.25" customHeight="1" x14ac:dyDescent="0.2">
      <c r="A293" s="144">
        <v>291</v>
      </c>
      <c r="B293" s="155" t="s">
        <v>191</v>
      </c>
      <c r="C293" s="145" t="e">
        <f>#REF!</f>
        <v>#REF!</v>
      </c>
      <c r="D293" s="149" t="e">
        <f>#REF!</f>
        <v>#REF!</v>
      </c>
      <c r="E293" s="149" t="e">
        <f>#REF!</f>
        <v>#REF!</v>
      </c>
      <c r="F293" s="188" t="e">
        <f>#REF!</f>
        <v>#REF!</v>
      </c>
      <c r="G293" s="152" t="e">
        <f>#REF!</f>
        <v>#REF!</v>
      </c>
      <c r="H293" s="152" t="s">
        <v>191</v>
      </c>
      <c r="I293" s="152"/>
      <c r="J293" s="146" t="str">
        <f>'YARIŞMA BİLGİLERİ'!$F$21</f>
        <v>Büyük Erkek</v>
      </c>
      <c r="K293" s="149" t="str">
        <f t="shared" si="7"/>
        <v>İzmir-Görme Engelliler Türkiye Şampiyonası</v>
      </c>
      <c r="L293" s="209" t="e">
        <f>#REF!</f>
        <v>#REF!</v>
      </c>
      <c r="M293" s="150" t="s">
        <v>185</v>
      </c>
    </row>
    <row r="294" spans="1:13" s="142" customFormat="1" ht="26.25" customHeight="1" x14ac:dyDescent="0.2">
      <c r="A294" s="144">
        <v>292</v>
      </c>
      <c r="B294" s="155" t="s">
        <v>191</v>
      </c>
      <c r="C294" s="145" t="e">
        <f>#REF!</f>
        <v>#REF!</v>
      </c>
      <c r="D294" s="149" t="e">
        <f>#REF!</f>
        <v>#REF!</v>
      </c>
      <c r="E294" s="149" t="e">
        <f>#REF!</f>
        <v>#REF!</v>
      </c>
      <c r="F294" s="188" t="e">
        <f>#REF!</f>
        <v>#REF!</v>
      </c>
      <c r="G294" s="152" t="e">
        <f>#REF!</f>
        <v>#REF!</v>
      </c>
      <c r="H294" s="152" t="s">
        <v>191</v>
      </c>
      <c r="I294" s="152"/>
      <c r="J294" s="146" t="str">
        <f>'YARIŞMA BİLGİLERİ'!$F$21</f>
        <v>Büyük Erkek</v>
      </c>
      <c r="K294" s="149" t="str">
        <f t="shared" si="7"/>
        <v>İzmir-Görme Engelliler Türkiye Şampiyonası</v>
      </c>
      <c r="L294" s="209" t="e">
        <f>#REF!</f>
        <v>#REF!</v>
      </c>
      <c r="M294" s="150" t="s">
        <v>185</v>
      </c>
    </row>
    <row r="295" spans="1:13" s="142" customFormat="1" ht="26.25" customHeight="1" x14ac:dyDescent="0.2">
      <c r="A295" s="144">
        <v>293</v>
      </c>
      <c r="B295" s="155" t="s">
        <v>191</v>
      </c>
      <c r="C295" s="145" t="e">
        <f>#REF!</f>
        <v>#REF!</v>
      </c>
      <c r="D295" s="149" t="e">
        <f>#REF!</f>
        <v>#REF!</v>
      </c>
      <c r="E295" s="149" t="e">
        <f>#REF!</f>
        <v>#REF!</v>
      </c>
      <c r="F295" s="188" t="e">
        <f>#REF!</f>
        <v>#REF!</v>
      </c>
      <c r="G295" s="152" t="e">
        <f>#REF!</f>
        <v>#REF!</v>
      </c>
      <c r="H295" s="152" t="s">
        <v>191</v>
      </c>
      <c r="I295" s="152"/>
      <c r="J295" s="146" t="str">
        <f>'YARIŞMA BİLGİLERİ'!$F$21</f>
        <v>Büyük Erkek</v>
      </c>
      <c r="K295" s="149" t="str">
        <f t="shared" si="7"/>
        <v>İzmir-Görme Engelliler Türkiye Şampiyonası</v>
      </c>
      <c r="L295" s="209" t="e">
        <f>#REF!</f>
        <v>#REF!</v>
      </c>
      <c r="M295" s="150" t="s">
        <v>185</v>
      </c>
    </row>
    <row r="296" spans="1:13" s="142" customFormat="1" ht="26.25" customHeight="1" x14ac:dyDescent="0.2">
      <c r="A296" s="144">
        <v>294</v>
      </c>
      <c r="B296" s="155" t="s">
        <v>191</v>
      </c>
      <c r="C296" s="145" t="e">
        <f>#REF!</f>
        <v>#REF!</v>
      </c>
      <c r="D296" s="149" t="e">
        <f>#REF!</f>
        <v>#REF!</v>
      </c>
      <c r="E296" s="149" t="e">
        <f>#REF!</f>
        <v>#REF!</v>
      </c>
      <c r="F296" s="188" t="e">
        <f>#REF!</f>
        <v>#REF!</v>
      </c>
      <c r="G296" s="152" t="e">
        <f>#REF!</f>
        <v>#REF!</v>
      </c>
      <c r="H296" s="152" t="s">
        <v>191</v>
      </c>
      <c r="I296" s="152"/>
      <c r="J296" s="146" t="str">
        <f>'YARIŞMA BİLGİLERİ'!$F$21</f>
        <v>Büyük Erkek</v>
      </c>
      <c r="K296" s="149" t="str">
        <f t="shared" si="7"/>
        <v>İzmir-Görme Engelliler Türkiye Şampiyonası</v>
      </c>
      <c r="L296" s="209" t="e">
        <f>#REF!</f>
        <v>#REF!</v>
      </c>
      <c r="M296" s="150" t="s">
        <v>185</v>
      </c>
    </row>
    <row r="297" spans="1:13" s="142" customFormat="1" ht="26.25" customHeight="1" x14ac:dyDescent="0.2">
      <c r="A297" s="144">
        <v>295</v>
      </c>
      <c r="B297" s="155" t="s">
        <v>191</v>
      </c>
      <c r="C297" s="145" t="e">
        <f>#REF!</f>
        <v>#REF!</v>
      </c>
      <c r="D297" s="149" t="e">
        <f>#REF!</f>
        <v>#REF!</v>
      </c>
      <c r="E297" s="149" t="e">
        <f>#REF!</f>
        <v>#REF!</v>
      </c>
      <c r="F297" s="188" t="e">
        <f>#REF!</f>
        <v>#REF!</v>
      </c>
      <c r="G297" s="152" t="e">
        <f>#REF!</f>
        <v>#REF!</v>
      </c>
      <c r="H297" s="152" t="s">
        <v>191</v>
      </c>
      <c r="I297" s="152"/>
      <c r="J297" s="146" t="str">
        <f>'YARIŞMA BİLGİLERİ'!$F$21</f>
        <v>Büyük Erkek</v>
      </c>
      <c r="K297" s="149" t="str">
        <f t="shared" si="7"/>
        <v>İzmir-Görme Engelliler Türkiye Şampiyonası</v>
      </c>
      <c r="L297" s="209" t="e">
        <f>#REF!</f>
        <v>#REF!</v>
      </c>
      <c r="M297" s="150" t="s">
        <v>185</v>
      </c>
    </row>
    <row r="298" spans="1:13" s="142" customFormat="1" ht="26.25" customHeight="1" x14ac:dyDescent="0.2">
      <c r="A298" s="144">
        <v>296</v>
      </c>
      <c r="B298" s="155" t="s">
        <v>191</v>
      </c>
      <c r="C298" s="145" t="e">
        <f>#REF!</f>
        <v>#REF!</v>
      </c>
      <c r="D298" s="149" t="e">
        <f>#REF!</f>
        <v>#REF!</v>
      </c>
      <c r="E298" s="149" t="e">
        <f>#REF!</f>
        <v>#REF!</v>
      </c>
      <c r="F298" s="188" t="e">
        <f>#REF!</f>
        <v>#REF!</v>
      </c>
      <c r="G298" s="152" t="e">
        <f>#REF!</f>
        <v>#REF!</v>
      </c>
      <c r="H298" s="152" t="s">
        <v>191</v>
      </c>
      <c r="I298" s="152"/>
      <c r="J298" s="146" t="str">
        <f>'YARIŞMA BİLGİLERİ'!$F$21</f>
        <v>Büyük Erkek</v>
      </c>
      <c r="K298" s="149" t="str">
        <f t="shared" si="7"/>
        <v>İzmir-Görme Engelliler Türkiye Şampiyonası</v>
      </c>
      <c r="L298" s="209" t="e">
        <f>#REF!</f>
        <v>#REF!</v>
      </c>
      <c r="M298" s="150" t="s">
        <v>185</v>
      </c>
    </row>
    <row r="299" spans="1:13" s="142" customFormat="1" ht="26.25" customHeight="1" x14ac:dyDescent="0.2">
      <c r="A299" s="144">
        <v>297</v>
      </c>
      <c r="B299" s="155" t="s">
        <v>191</v>
      </c>
      <c r="C299" s="145" t="e">
        <f>#REF!</f>
        <v>#REF!</v>
      </c>
      <c r="D299" s="149" t="e">
        <f>#REF!</f>
        <v>#REF!</v>
      </c>
      <c r="E299" s="149" t="e">
        <f>#REF!</f>
        <v>#REF!</v>
      </c>
      <c r="F299" s="188" t="e">
        <f>#REF!</f>
        <v>#REF!</v>
      </c>
      <c r="G299" s="152" t="e">
        <f>#REF!</f>
        <v>#REF!</v>
      </c>
      <c r="H299" s="152" t="s">
        <v>191</v>
      </c>
      <c r="I299" s="152"/>
      <c r="J299" s="146" t="str">
        <f>'YARIŞMA BİLGİLERİ'!$F$21</f>
        <v>Büyük Erkek</v>
      </c>
      <c r="K299" s="149" t="str">
        <f t="shared" si="7"/>
        <v>İzmir-Görme Engelliler Türkiye Şampiyonası</v>
      </c>
      <c r="L299" s="209" t="e">
        <f>#REF!</f>
        <v>#REF!</v>
      </c>
      <c r="M299" s="150" t="s">
        <v>185</v>
      </c>
    </row>
    <row r="300" spans="1:13" s="142" customFormat="1" ht="26.25" customHeight="1" x14ac:dyDescent="0.2">
      <c r="A300" s="144">
        <v>298</v>
      </c>
      <c r="B300" s="155" t="s">
        <v>191</v>
      </c>
      <c r="C300" s="145" t="e">
        <f>#REF!</f>
        <v>#REF!</v>
      </c>
      <c r="D300" s="149" t="e">
        <f>#REF!</f>
        <v>#REF!</v>
      </c>
      <c r="E300" s="149" t="e">
        <f>#REF!</f>
        <v>#REF!</v>
      </c>
      <c r="F300" s="188" t="e">
        <f>#REF!</f>
        <v>#REF!</v>
      </c>
      <c r="G300" s="152" t="e">
        <f>#REF!</f>
        <v>#REF!</v>
      </c>
      <c r="H300" s="152" t="s">
        <v>191</v>
      </c>
      <c r="I300" s="152"/>
      <c r="J300" s="146" t="str">
        <f>'YARIŞMA BİLGİLERİ'!$F$21</f>
        <v>Büyük Erkek</v>
      </c>
      <c r="K300" s="149" t="str">
        <f t="shared" si="7"/>
        <v>İzmir-Görme Engelliler Türkiye Şampiyonası</v>
      </c>
      <c r="L300" s="209" t="e">
        <f>#REF!</f>
        <v>#REF!</v>
      </c>
      <c r="M300" s="150" t="s">
        <v>185</v>
      </c>
    </row>
    <row r="301" spans="1:13" s="142" customFormat="1" ht="26.25" customHeight="1" x14ac:dyDescent="0.2">
      <c r="A301" s="144">
        <v>299</v>
      </c>
      <c r="B301" s="155" t="s">
        <v>191</v>
      </c>
      <c r="C301" s="145" t="e">
        <f>#REF!</f>
        <v>#REF!</v>
      </c>
      <c r="D301" s="149" t="e">
        <f>#REF!</f>
        <v>#REF!</v>
      </c>
      <c r="E301" s="149" t="e">
        <f>#REF!</f>
        <v>#REF!</v>
      </c>
      <c r="F301" s="188" t="e">
        <f>#REF!</f>
        <v>#REF!</v>
      </c>
      <c r="G301" s="152" t="e">
        <f>#REF!</f>
        <v>#REF!</v>
      </c>
      <c r="H301" s="152" t="s">
        <v>191</v>
      </c>
      <c r="I301" s="152"/>
      <c r="J301" s="146" t="str">
        <f>'YARIŞMA BİLGİLERİ'!$F$21</f>
        <v>Büyük Erkek</v>
      </c>
      <c r="K301" s="149" t="str">
        <f t="shared" si="7"/>
        <v>İzmir-Görme Engelliler Türkiye Şampiyonası</v>
      </c>
      <c r="L301" s="209" t="e">
        <f>#REF!</f>
        <v>#REF!</v>
      </c>
      <c r="M301" s="150" t="s">
        <v>185</v>
      </c>
    </row>
    <row r="302" spans="1:13" s="142" customFormat="1" ht="26.25" customHeight="1" x14ac:dyDescent="0.2">
      <c r="A302" s="144">
        <v>300</v>
      </c>
      <c r="B302" s="155" t="s">
        <v>191</v>
      </c>
      <c r="C302" s="145" t="e">
        <f>#REF!</f>
        <v>#REF!</v>
      </c>
      <c r="D302" s="149" t="e">
        <f>#REF!</f>
        <v>#REF!</v>
      </c>
      <c r="E302" s="149" t="e">
        <f>#REF!</f>
        <v>#REF!</v>
      </c>
      <c r="F302" s="188" t="e">
        <f>#REF!</f>
        <v>#REF!</v>
      </c>
      <c r="G302" s="152" t="e">
        <f>#REF!</f>
        <v>#REF!</v>
      </c>
      <c r="H302" s="152" t="s">
        <v>191</v>
      </c>
      <c r="I302" s="152"/>
      <c r="J302" s="146" t="str">
        <f>'YARIŞMA BİLGİLERİ'!$F$21</f>
        <v>Büyük Erkek</v>
      </c>
      <c r="K302" s="149" t="str">
        <f t="shared" si="7"/>
        <v>İzmir-Görme Engelliler Türkiye Şampiyonası</v>
      </c>
      <c r="L302" s="209" t="e">
        <f>#REF!</f>
        <v>#REF!</v>
      </c>
      <c r="M302" s="150" t="s">
        <v>185</v>
      </c>
    </row>
    <row r="303" spans="1:13" s="142" customFormat="1" ht="26.25" customHeight="1" x14ac:dyDescent="0.2">
      <c r="A303" s="144">
        <v>301</v>
      </c>
      <c r="B303" s="155" t="s">
        <v>191</v>
      </c>
      <c r="C303" s="145" t="e">
        <f>#REF!</f>
        <v>#REF!</v>
      </c>
      <c r="D303" s="149" t="e">
        <f>#REF!</f>
        <v>#REF!</v>
      </c>
      <c r="E303" s="149" t="e">
        <f>#REF!</f>
        <v>#REF!</v>
      </c>
      <c r="F303" s="188" t="e">
        <f>#REF!</f>
        <v>#REF!</v>
      </c>
      <c r="G303" s="152" t="e">
        <f>#REF!</f>
        <v>#REF!</v>
      </c>
      <c r="H303" s="152" t="s">
        <v>191</v>
      </c>
      <c r="I303" s="152"/>
      <c r="J303" s="146" t="str">
        <f>'YARIŞMA BİLGİLERİ'!$F$21</f>
        <v>Büyük Erkek</v>
      </c>
      <c r="K303" s="149" t="str">
        <f t="shared" si="7"/>
        <v>İzmir-Görme Engelliler Türkiye Şampiyonası</v>
      </c>
      <c r="L303" s="209" t="e">
        <f>#REF!</f>
        <v>#REF!</v>
      </c>
      <c r="M303" s="150" t="s">
        <v>185</v>
      </c>
    </row>
    <row r="304" spans="1:13" s="142" customFormat="1" ht="26.25" customHeight="1" x14ac:dyDescent="0.2">
      <c r="A304" s="144">
        <v>302</v>
      </c>
      <c r="B304" s="155" t="s">
        <v>191</v>
      </c>
      <c r="C304" s="145" t="e">
        <f>#REF!</f>
        <v>#REF!</v>
      </c>
      <c r="D304" s="149" t="e">
        <f>#REF!</f>
        <v>#REF!</v>
      </c>
      <c r="E304" s="149" t="e">
        <f>#REF!</f>
        <v>#REF!</v>
      </c>
      <c r="F304" s="188" t="e">
        <f>#REF!</f>
        <v>#REF!</v>
      </c>
      <c r="G304" s="152" t="e">
        <f>#REF!</f>
        <v>#REF!</v>
      </c>
      <c r="H304" s="152" t="s">
        <v>191</v>
      </c>
      <c r="I304" s="152"/>
      <c r="J304" s="146" t="str">
        <f>'YARIŞMA BİLGİLERİ'!$F$21</f>
        <v>Büyük Erkek</v>
      </c>
      <c r="K304" s="149" t="str">
        <f t="shared" si="7"/>
        <v>İzmir-Görme Engelliler Türkiye Şampiyonası</v>
      </c>
      <c r="L304" s="209" t="e">
        <f>#REF!</f>
        <v>#REF!</v>
      </c>
      <c r="M304" s="150" t="s">
        <v>185</v>
      </c>
    </row>
    <row r="305" spans="1:13" s="142" customFormat="1" ht="26.25" customHeight="1" x14ac:dyDescent="0.2">
      <c r="A305" s="144">
        <v>303</v>
      </c>
      <c r="B305" s="155" t="s">
        <v>191</v>
      </c>
      <c r="C305" s="145" t="e">
        <f>#REF!</f>
        <v>#REF!</v>
      </c>
      <c r="D305" s="149" t="e">
        <f>#REF!</f>
        <v>#REF!</v>
      </c>
      <c r="E305" s="149" t="e">
        <f>#REF!</f>
        <v>#REF!</v>
      </c>
      <c r="F305" s="188" t="e">
        <f>#REF!</f>
        <v>#REF!</v>
      </c>
      <c r="G305" s="152" t="e">
        <f>#REF!</f>
        <v>#REF!</v>
      </c>
      <c r="H305" s="152" t="s">
        <v>191</v>
      </c>
      <c r="I305" s="152"/>
      <c r="J305" s="146" t="str">
        <f>'YARIŞMA BİLGİLERİ'!$F$21</f>
        <v>Büyük Erkek</v>
      </c>
      <c r="K305" s="149" t="str">
        <f t="shared" si="7"/>
        <v>İzmir-Görme Engelliler Türkiye Şampiyonası</v>
      </c>
      <c r="L305" s="209" t="e">
        <f>#REF!</f>
        <v>#REF!</v>
      </c>
      <c r="M305" s="150" t="s">
        <v>185</v>
      </c>
    </row>
    <row r="306" spans="1:13" s="142" customFormat="1" ht="26.25" customHeight="1" x14ac:dyDescent="0.2">
      <c r="A306" s="144">
        <v>304</v>
      </c>
      <c r="B306" s="155" t="s">
        <v>204</v>
      </c>
      <c r="C306" s="145" t="e">
        <f>#REF!</f>
        <v>#REF!</v>
      </c>
      <c r="D306" s="149" t="e">
        <f>#REF!</f>
        <v>#REF!</v>
      </c>
      <c r="E306" s="149" t="e">
        <f>#REF!</f>
        <v>#REF!</v>
      </c>
      <c r="F306" s="189" t="e">
        <f>#REF!</f>
        <v>#REF!</v>
      </c>
      <c r="G306" s="152" t="e">
        <f>#REF!</f>
        <v>#REF!</v>
      </c>
      <c r="H306" s="152" t="s">
        <v>205</v>
      </c>
      <c r="I306" s="152"/>
      <c r="J306" s="146" t="str">
        <f>'YARIŞMA BİLGİLERİ'!$F$21</f>
        <v>Büyük Erkek</v>
      </c>
      <c r="K306" s="149" t="str">
        <f t="shared" si="7"/>
        <v>İzmir-Görme Engelliler Türkiye Şampiyonası</v>
      </c>
      <c r="L306" s="209" t="e">
        <f>#REF!</f>
        <v>#REF!</v>
      </c>
      <c r="M306" s="150" t="s">
        <v>185</v>
      </c>
    </row>
    <row r="307" spans="1:13" s="142" customFormat="1" ht="26.25" customHeight="1" x14ac:dyDescent="0.2">
      <c r="A307" s="144">
        <v>305</v>
      </c>
      <c r="B307" s="155" t="s">
        <v>204</v>
      </c>
      <c r="C307" s="145" t="e">
        <f>#REF!</f>
        <v>#REF!</v>
      </c>
      <c r="D307" s="149" t="e">
        <f>#REF!</f>
        <v>#REF!</v>
      </c>
      <c r="E307" s="149" t="e">
        <f>#REF!</f>
        <v>#REF!</v>
      </c>
      <c r="F307" s="189" t="e">
        <f>#REF!</f>
        <v>#REF!</v>
      </c>
      <c r="G307" s="152" t="e">
        <f>#REF!</f>
        <v>#REF!</v>
      </c>
      <c r="H307" s="152" t="s">
        <v>205</v>
      </c>
      <c r="I307" s="152"/>
      <c r="J307" s="146" t="str">
        <f>'YARIŞMA BİLGİLERİ'!$F$21</f>
        <v>Büyük Erkek</v>
      </c>
      <c r="K307" s="149" t="str">
        <f t="shared" ref="K307:K337" si="8">CONCATENATE(K$1,"-",A$1)</f>
        <v>İzmir-Görme Engelliler Türkiye Şampiyonası</v>
      </c>
      <c r="L307" s="209" t="e">
        <f>#REF!</f>
        <v>#REF!</v>
      </c>
      <c r="M307" s="150" t="s">
        <v>185</v>
      </c>
    </row>
    <row r="308" spans="1:13" s="142" customFormat="1" ht="26.25" customHeight="1" x14ac:dyDescent="0.2">
      <c r="A308" s="144">
        <v>306</v>
      </c>
      <c r="B308" s="155" t="s">
        <v>204</v>
      </c>
      <c r="C308" s="145" t="e">
        <f>#REF!</f>
        <v>#REF!</v>
      </c>
      <c r="D308" s="149" t="e">
        <f>#REF!</f>
        <v>#REF!</v>
      </c>
      <c r="E308" s="149" t="e">
        <f>#REF!</f>
        <v>#REF!</v>
      </c>
      <c r="F308" s="189" t="e">
        <f>#REF!</f>
        <v>#REF!</v>
      </c>
      <c r="G308" s="152" t="e">
        <f>#REF!</f>
        <v>#REF!</v>
      </c>
      <c r="H308" s="152" t="s">
        <v>205</v>
      </c>
      <c r="I308" s="152"/>
      <c r="J308" s="146" t="str">
        <f>'YARIŞMA BİLGİLERİ'!$F$21</f>
        <v>Büyük Erkek</v>
      </c>
      <c r="K308" s="149" t="str">
        <f t="shared" si="8"/>
        <v>İzmir-Görme Engelliler Türkiye Şampiyonası</v>
      </c>
      <c r="L308" s="209" t="e">
        <f>#REF!</f>
        <v>#REF!</v>
      </c>
      <c r="M308" s="150" t="s">
        <v>185</v>
      </c>
    </row>
    <row r="309" spans="1:13" s="142" customFormat="1" ht="26.25" customHeight="1" x14ac:dyDescent="0.2">
      <c r="A309" s="144">
        <v>307</v>
      </c>
      <c r="B309" s="155" t="s">
        <v>204</v>
      </c>
      <c r="C309" s="145" t="e">
        <f>#REF!</f>
        <v>#REF!</v>
      </c>
      <c r="D309" s="149" t="e">
        <f>#REF!</f>
        <v>#REF!</v>
      </c>
      <c r="E309" s="149" t="e">
        <f>#REF!</f>
        <v>#REF!</v>
      </c>
      <c r="F309" s="189" t="e">
        <f>#REF!</f>
        <v>#REF!</v>
      </c>
      <c r="G309" s="152" t="e">
        <f>#REF!</f>
        <v>#REF!</v>
      </c>
      <c r="H309" s="152" t="s">
        <v>205</v>
      </c>
      <c r="I309" s="152"/>
      <c r="J309" s="146" t="str">
        <f>'YARIŞMA BİLGİLERİ'!$F$21</f>
        <v>Büyük Erkek</v>
      </c>
      <c r="K309" s="149" t="str">
        <f t="shared" si="8"/>
        <v>İzmir-Görme Engelliler Türkiye Şampiyonası</v>
      </c>
      <c r="L309" s="209" t="e">
        <f>#REF!</f>
        <v>#REF!</v>
      </c>
      <c r="M309" s="150" t="s">
        <v>185</v>
      </c>
    </row>
    <row r="310" spans="1:13" s="142" customFormat="1" ht="26.25" customHeight="1" x14ac:dyDescent="0.2">
      <c r="A310" s="144">
        <v>308</v>
      </c>
      <c r="B310" s="155" t="s">
        <v>204</v>
      </c>
      <c r="C310" s="145" t="e">
        <f>#REF!</f>
        <v>#REF!</v>
      </c>
      <c r="D310" s="149" t="e">
        <f>#REF!</f>
        <v>#REF!</v>
      </c>
      <c r="E310" s="149" t="e">
        <f>#REF!</f>
        <v>#REF!</v>
      </c>
      <c r="F310" s="189" t="e">
        <f>#REF!</f>
        <v>#REF!</v>
      </c>
      <c r="G310" s="152" t="e">
        <f>#REF!</f>
        <v>#REF!</v>
      </c>
      <c r="H310" s="152" t="s">
        <v>205</v>
      </c>
      <c r="I310" s="152"/>
      <c r="J310" s="146" t="str">
        <f>'YARIŞMA BİLGİLERİ'!$F$21</f>
        <v>Büyük Erkek</v>
      </c>
      <c r="K310" s="149" t="str">
        <f t="shared" si="8"/>
        <v>İzmir-Görme Engelliler Türkiye Şampiyonası</v>
      </c>
      <c r="L310" s="209" t="e">
        <f>#REF!</f>
        <v>#REF!</v>
      </c>
      <c r="M310" s="150" t="s">
        <v>185</v>
      </c>
    </row>
    <row r="311" spans="1:13" s="142" customFormat="1" ht="26.25" customHeight="1" x14ac:dyDescent="0.2">
      <c r="A311" s="144">
        <v>309</v>
      </c>
      <c r="B311" s="155" t="s">
        <v>204</v>
      </c>
      <c r="C311" s="145" t="e">
        <f>#REF!</f>
        <v>#REF!</v>
      </c>
      <c r="D311" s="149" t="e">
        <f>#REF!</f>
        <v>#REF!</v>
      </c>
      <c r="E311" s="149" t="e">
        <f>#REF!</f>
        <v>#REF!</v>
      </c>
      <c r="F311" s="189" t="e">
        <f>#REF!</f>
        <v>#REF!</v>
      </c>
      <c r="G311" s="152" t="e">
        <f>#REF!</f>
        <v>#REF!</v>
      </c>
      <c r="H311" s="152" t="s">
        <v>205</v>
      </c>
      <c r="I311" s="152"/>
      <c r="J311" s="146" t="str">
        <f>'YARIŞMA BİLGİLERİ'!$F$21</f>
        <v>Büyük Erkek</v>
      </c>
      <c r="K311" s="149" t="str">
        <f t="shared" si="8"/>
        <v>İzmir-Görme Engelliler Türkiye Şampiyonası</v>
      </c>
      <c r="L311" s="209" t="e">
        <f>#REF!</f>
        <v>#REF!</v>
      </c>
      <c r="M311" s="150" t="s">
        <v>185</v>
      </c>
    </row>
    <row r="312" spans="1:13" s="142" customFormat="1" ht="26.25" customHeight="1" x14ac:dyDescent="0.2">
      <c r="A312" s="144">
        <v>310</v>
      </c>
      <c r="B312" s="155" t="s">
        <v>204</v>
      </c>
      <c r="C312" s="145" t="e">
        <f>#REF!</f>
        <v>#REF!</v>
      </c>
      <c r="D312" s="149" t="e">
        <f>#REF!</f>
        <v>#REF!</v>
      </c>
      <c r="E312" s="149" t="e">
        <f>#REF!</f>
        <v>#REF!</v>
      </c>
      <c r="F312" s="189" t="e">
        <f>#REF!</f>
        <v>#REF!</v>
      </c>
      <c r="G312" s="152" t="e">
        <f>#REF!</f>
        <v>#REF!</v>
      </c>
      <c r="H312" s="152" t="s">
        <v>205</v>
      </c>
      <c r="I312" s="152"/>
      <c r="J312" s="146" t="str">
        <f>'YARIŞMA BİLGİLERİ'!$F$21</f>
        <v>Büyük Erkek</v>
      </c>
      <c r="K312" s="149" t="str">
        <f t="shared" si="8"/>
        <v>İzmir-Görme Engelliler Türkiye Şampiyonası</v>
      </c>
      <c r="L312" s="209" t="e">
        <f>#REF!</f>
        <v>#REF!</v>
      </c>
      <c r="M312" s="150" t="s">
        <v>185</v>
      </c>
    </row>
    <row r="313" spans="1:13" s="142" customFormat="1" ht="26.25" customHeight="1" x14ac:dyDescent="0.2">
      <c r="A313" s="144">
        <v>311</v>
      </c>
      <c r="B313" s="155" t="s">
        <v>204</v>
      </c>
      <c r="C313" s="145" t="e">
        <f>#REF!</f>
        <v>#REF!</v>
      </c>
      <c r="D313" s="149" t="e">
        <f>#REF!</f>
        <v>#REF!</v>
      </c>
      <c r="E313" s="149" t="e">
        <f>#REF!</f>
        <v>#REF!</v>
      </c>
      <c r="F313" s="189" t="e">
        <f>#REF!</f>
        <v>#REF!</v>
      </c>
      <c r="G313" s="152" t="e">
        <f>#REF!</f>
        <v>#REF!</v>
      </c>
      <c r="H313" s="152" t="s">
        <v>205</v>
      </c>
      <c r="I313" s="152"/>
      <c r="J313" s="146" t="str">
        <f>'YARIŞMA BİLGİLERİ'!$F$21</f>
        <v>Büyük Erkek</v>
      </c>
      <c r="K313" s="149" t="str">
        <f t="shared" si="8"/>
        <v>İzmir-Görme Engelliler Türkiye Şampiyonası</v>
      </c>
      <c r="L313" s="209" t="e">
        <f>#REF!</f>
        <v>#REF!</v>
      </c>
      <c r="M313" s="150" t="s">
        <v>185</v>
      </c>
    </row>
    <row r="314" spans="1:13" s="142" customFormat="1" ht="26.25" customHeight="1" x14ac:dyDescent="0.2">
      <c r="A314" s="144">
        <v>312</v>
      </c>
      <c r="B314" s="155" t="s">
        <v>204</v>
      </c>
      <c r="C314" s="145" t="e">
        <f>#REF!</f>
        <v>#REF!</v>
      </c>
      <c r="D314" s="149" t="e">
        <f>#REF!</f>
        <v>#REF!</v>
      </c>
      <c r="E314" s="149" t="e">
        <f>#REF!</f>
        <v>#REF!</v>
      </c>
      <c r="F314" s="189" t="e">
        <f>#REF!</f>
        <v>#REF!</v>
      </c>
      <c r="G314" s="152" t="e">
        <f>#REF!</f>
        <v>#REF!</v>
      </c>
      <c r="H314" s="152" t="s">
        <v>205</v>
      </c>
      <c r="I314" s="152"/>
      <c r="J314" s="146" t="str">
        <f>'YARIŞMA BİLGİLERİ'!$F$21</f>
        <v>Büyük Erkek</v>
      </c>
      <c r="K314" s="149" t="str">
        <f t="shared" si="8"/>
        <v>İzmir-Görme Engelliler Türkiye Şampiyonası</v>
      </c>
      <c r="L314" s="209" t="e">
        <f>#REF!</f>
        <v>#REF!</v>
      </c>
      <c r="M314" s="150" t="s">
        <v>185</v>
      </c>
    </row>
    <row r="315" spans="1:13" s="142" customFormat="1" ht="26.25" customHeight="1" x14ac:dyDescent="0.2">
      <c r="A315" s="144">
        <v>313</v>
      </c>
      <c r="B315" s="155" t="s">
        <v>204</v>
      </c>
      <c r="C315" s="145" t="e">
        <f>#REF!</f>
        <v>#REF!</v>
      </c>
      <c r="D315" s="149" t="e">
        <f>#REF!</f>
        <v>#REF!</v>
      </c>
      <c r="E315" s="149" t="e">
        <f>#REF!</f>
        <v>#REF!</v>
      </c>
      <c r="F315" s="189" t="e">
        <f>#REF!</f>
        <v>#REF!</v>
      </c>
      <c r="G315" s="152" t="e">
        <f>#REF!</f>
        <v>#REF!</v>
      </c>
      <c r="H315" s="152" t="s">
        <v>205</v>
      </c>
      <c r="I315" s="152"/>
      <c r="J315" s="146" t="str">
        <f>'YARIŞMA BİLGİLERİ'!$F$21</f>
        <v>Büyük Erkek</v>
      </c>
      <c r="K315" s="149" t="str">
        <f t="shared" si="8"/>
        <v>İzmir-Görme Engelliler Türkiye Şampiyonası</v>
      </c>
      <c r="L315" s="209" t="e">
        <f>#REF!</f>
        <v>#REF!</v>
      </c>
      <c r="M315" s="150" t="s">
        <v>185</v>
      </c>
    </row>
    <row r="316" spans="1:13" s="142" customFormat="1" ht="26.25" customHeight="1" x14ac:dyDescent="0.2">
      <c r="A316" s="144">
        <v>314</v>
      </c>
      <c r="B316" s="155" t="s">
        <v>204</v>
      </c>
      <c r="C316" s="145" t="e">
        <f>#REF!</f>
        <v>#REF!</v>
      </c>
      <c r="D316" s="149" t="e">
        <f>#REF!</f>
        <v>#REF!</v>
      </c>
      <c r="E316" s="149" t="e">
        <f>#REF!</f>
        <v>#REF!</v>
      </c>
      <c r="F316" s="189" t="e">
        <f>#REF!</f>
        <v>#REF!</v>
      </c>
      <c r="G316" s="152" t="e">
        <f>#REF!</f>
        <v>#REF!</v>
      </c>
      <c r="H316" s="152" t="s">
        <v>205</v>
      </c>
      <c r="I316" s="152"/>
      <c r="J316" s="146" t="str">
        <f>'YARIŞMA BİLGİLERİ'!$F$21</f>
        <v>Büyük Erkek</v>
      </c>
      <c r="K316" s="149" t="str">
        <f t="shared" si="8"/>
        <v>İzmir-Görme Engelliler Türkiye Şampiyonası</v>
      </c>
      <c r="L316" s="209" t="e">
        <f>#REF!</f>
        <v>#REF!</v>
      </c>
      <c r="M316" s="150" t="s">
        <v>185</v>
      </c>
    </row>
    <row r="317" spans="1:13" s="142" customFormat="1" ht="26.25" customHeight="1" x14ac:dyDescent="0.2">
      <c r="A317" s="144">
        <v>315</v>
      </c>
      <c r="B317" s="155" t="s">
        <v>204</v>
      </c>
      <c r="C317" s="145" t="e">
        <f>#REF!</f>
        <v>#REF!</v>
      </c>
      <c r="D317" s="149" t="e">
        <f>#REF!</f>
        <v>#REF!</v>
      </c>
      <c r="E317" s="149" t="e">
        <f>#REF!</f>
        <v>#REF!</v>
      </c>
      <c r="F317" s="189" t="e">
        <f>#REF!</f>
        <v>#REF!</v>
      </c>
      <c r="G317" s="152" t="e">
        <f>#REF!</f>
        <v>#REF!</v>
      </c>
      <c r="H317" s="152" t="s">
        <v>205</v>
      </c>
      <c r="I317" s="152"/>
      <c r="J317" s="146" t="str">
        <f>'YARIŞMA BİLGİLERİ'!$F$21</f>
        <v>Büyük Erkek</v>
      </c>
      <c r="K317" s="149" t="str">
        <f t="shared" si="8"/>
        <v>İzmir-Görme Engelliler Türkiye Şampiyonası</v>
      </c>
      <c r="L317" s="209" t="e">
        <f>#REF!</f>
        <v>#REF!</v>
      </c>
      <c r="M317" s="150" t="s">
        <v>185</v>
      </c>
    </row>
    <row r="318" spans="1:13" s="142" customFormat="1" ht="26.25" customHeight="1" x14ac:dyDescent="0.2">
      <c r="A318" s="144">
        <v>316</v>
      </c>
      <c r="B318" s="155" t="s">
        <v>204</v>
      </c>
      <c r="C318" s="145" t="e">
        <f>#REF!</f>
        <v>#REF!</v>
      </c>
      <c r="D318" s="149" t="e">
        <f>#REF!</f>
        <v>#REF!</v>
      </c>
      <c r="E318" s="149" t="e">
        <f>#REF!</f>
        <v>#REF!</v>
      </c>
      <c r="F318" s="189" t="e">
        <f>#REF!</f>
        <v>#REF!</v>
      </c>
      <c r="G318" s="152" t="e">
        <f>#REF!</f>
        <v>#REF!</v>
      </c>
      <c r="H318" s="152" t="s">
        <v>205</v>
      </c>
      <c r="I318" s="152"/>
      <c r="J318" s="146" t="str">
        <f>'YARIŞMA BİLGİLERİ'!$F$21</f>
        <v>Büyük Erkek</v>
      </c>
      <c r="K318" s="149" t="str">
        <f t="shared" si="8"/>
        <v>İzmir-Görme Engelliler Türkiye Şampiyonası</v>
      </c>
      <c r="L318" s="209" t="e">
        <f>#REF!</f>
        <v>#REF!</v>
      </c>
      <c r="M318" s="150" t="s">
        <v>185</v>
      </c>
    </row>
    <row r="319" spans="1:13" s="142" customFormat="1" ht="26.25" customHeight="1" x14ac:dyDescent="0.2">
      <c r="A319" s="144">
        <v>317</v>
      </c>
      <c r="B319" s="155" t="s">
        <v>204</v>
      </c>
      <c r="C319" s="145" t="e">
        <f>#REF!</f>
        <v>#REF!</v>
      </c>
      <c r="D319" s="149" t="e">
        <f>#REF!</f>
        <v>#REF!</v>
      </c>
      <c r="E319" s="149" t="e">
        <f>#REF!</f>
        <v>#REF!</v>
      </c>
      <c r="F319" s="189" t="e">
        <f>#REF!</f>
        <v>#REF!</v>
      </c>
      <c r="G319" s="152" t="e">
        <f>#REF!</f>
        <v>#REF!</v>
      </c>
      <c r="H319" s="152" t="s">
        <v>205</v>
      </c>
      <c r="I319" s="152"/>
      <c r="J319" s="146" t="str">
        <f>'YARIŞMA BİLGİLERİ'!$F$21</f>
        <v>Büyük Erkek</v>
      </c>
      <c r="K319" s="149" t="str">
        <f t="shared" si="8"/>
        <v>İzmir-Görme Engelliler Türkiye Şampiyonası</v>
      </c>
      <c r="L319" s="209" t="e">
        <f>#REF!</f>
        <v>#REF!</v>
      </c>
      <c r="M319" s="150" t="s">
        <v>185</v>
      </c>
    </row>
    <row r="320" spans="1:13" s="142" customFormat="1" ht="26.25" customHeight="1" x14ac:dyDescent="0.2">
      <c r="A320" s="144">
        <v>318</v>
      </c>
      <c r="B320" s="155" t="s">
        <v>204</v>
      </c>
      <c r="C320" s="145" t="e">
        <f>#REF!</f>
        <v>#REF!</v>
      </c>
      <c r="D320" s="149" t="e">
        <f>#REF!</f>
        <v>#REF!</v>
      </c>
      <c r="E320" s="149" t="e">
        <f>#REF!</f>
        <v>#REF!</v>
      </c>
      <c r="F320" s="189" t="e">
        <f>#REF!</f>
        <v>#REF!</v>
      </c>
      <c r="G320" s="152" t="e">
        <f>#REF!</f>
        <v>#REF!</v>
      </c>
      <c r="H320" s="152" t="s">
        <v>205</v>
      </c>
      <c r="I320" s="152"/>
      <c r="J320" s="146" t="str">
        <f>'YARIŞMA BİLGİLERİ'!$F$21</f>
        <v>Büyük Erkek</v>
      </c>
      <c r="K320" s="149" t="str">
        <f t="shared" si="8"/>
        <v>İzmir-Görme Engelliler Türkiye Şampiyonası</v>
      </c>
      <c r="L320" s="209" t="e">
        <f>#REF!</f>
        <v>#REF!</v>
      </c>
      <c r="M320" s="150" t="s">
        <v>185</v>
      </c>
    </row>
    <row r="321" spans="1:13" s="142" customFormat="1" ht="26.25" customHeight="1" x14ac:dyDescent="0.2">
      <c r="A321" s="144">
        <v>319</v>
      </c>
      <c r="B321" s="155" t="s">
        <v>204</v>
      </c>
      <c r="C321" s="145" t="e">
        <f>#REF!</f>
        <v>#REF!</v>
      </c>
      <c r="D321" s="149" t="e">
        <f>#REF!</f>
        <v>#REF!</v>
      </c>
      <c r="E321" s="149" t="e">
        <f>#REF!</f>
        <v>#REF!</v>
      </c>
      <c r="F321" s="189" t="e">
        <f>#REF!</f>
        <v>#REF!</v>
      </c>
      <c r="G321" s="152" t="e">
        <f>#REF!</f>
        <v>#REF!</v>
      </c>
      <c r="H321" s="152" t="s">
        <v>205</v>
      </c>
      <c r="I321" s="152"/>
      <c r="J321" s="146" t="str">
        <f>'YARIŞMA BİLGİLERİ'!$F$21</f>
        <v>Büyük Erkek</v>
      </c>
      <c r="K321" s="149" t="str">
        <f t="shared" si="8"/>
        <v>İzmir-Görme Engelliler Türkiye Şampiyonası</v>
      </c>
      <c r="L321" s="209" t="e">
        <f>#REF!</f>
        <v>#REF!</v>
      </c>
      <c r="M321" s="150" t="s">
        <v>185</v>
      </c>
    </row>
    <row r="322" spans="1:13" s="142" customFormat="1" ht="26.25" customHeight="1" x14ac:dyDescent="0.2">
      <c r="A322" s="144">
        <v>320</v>
      </c>
      <c r="B322" s="155" t="s">
        <v>204</v>
      </c>
      <c r="C322" s="145" t="e">
        <f>#REF!</f>
        <v>#REF!</v>
      </c>
      <c r="D322" s="149" t="e">
        <f>#REF!</f>
        <v>#REF!</v>
      </c>
      <c r="E322" s="149" t="e">
        <f>#REF!</f>
        <v>#REF!</v>
      </c>
      <c r="F322" s="189" t="e">
        <f>#REF!</f>
        <v>#REF!</v>
      </c>
      <c r="G322" s="152" t="e">
        <f>#REF!</f>
        <v>#REF!</v>
      </c>
      <c r="H322" s="152" t="s">
        <v>205</v>
      </c>
      <c r="I322" s="152"/>
      <c r="J322" s="146" t="str">
        <f>'YARIŞMA BİLGİLERİ'!$F$21</f>
        <v>Büyük Erkek</v>
      </c>
      <c r="K322" s="149" t="str">
        <f t="shared" si="8"/>
        <v>İzmir-Görme Engelliler Türkiye Şampiyonası</v>
      </c>
      <c r="L322" s="209" t="e">
        <f>#REF!</f>
        <v>#REF!</v>
      </c>
      <c r="M322" s="150" t="s">
        <v>185</v>
      </c>
    </row>
    <row r="323" spans="1:13" s="142" customFormat="1" ht="26.25" customHeight="1" x14ac:dyDescent="0.2">
      <c r="A323" s="144">
        <v>321</v>
      </c>
      <c r="B323" s="155" t="s">
        <v>204</v>
      </c>
      <c r="C323" s="145" t="e">
        <f>#REF!</f>
        <v>#REF!</v>
      </c>
      <c r="D323" s="149" t="e">
        <f>#REF!</f>
        <v>#REF!</v>
      </c>
      <c r="E323" s="149" t="e">
        <f>#REF!</f>
        <v>#REF!</v>
      </c>
      <c r="F323" s="189" t="e">
        <f>#REF!</f>
        <v>#REF!</v>
      </c>
      <c r="G323" s="152" t="e">
        <f>#REF!</f>
        <v>#REF!</v>
      </c>
      <c r="H323" s="152" t="s">
        <v>205</v>
      </c>
      <c r="I323" s="152"/>
      <c r="J323" s="146" t="str">
        <f>'YARIŞMA BİLGİLERİ'!$F$21</f>
        <v>Büyük Erkek</v>
      </c>
      <c r="K323" s="149" t="str">
        <f t="shared" si="8"/>
        <v>İzmir-Görme Engelliler Türkiye Şampiyonası</v>
      </c>
      <c r="L323" s="209" t="e">
        <f>#REF!</f>
        <v>#REF!</v>
      </c>
      <c r="M323" s="150" t="s">
        <v>185</v>
      </c>
    </row>
    <row r="324" spans="1:13" s="142" customFormat="1" ht="26.25" customHeight="1" x14ac:dyDescent="0.2">
      <c r="A324" s="144">
        <v>322</v>
      </c>
      <c r="B324" s="155" t="s">
        <v>204</v>
      </c>
      <c r="C324" s="145" t="e">
        <f>#REF!</f>
        <v>#REF!</v>
      </c>
      <c r="D324" s="149" t="e">
        <f>#REF!</f>
        <v>#REF!</v>
      </c>
      <c r="E324" s="149" t="e">
        <f>#REF!</f>
        <v>#REF!</v>
      </c>
      <c r="F324" s="189" t="e">
        <f>#REF!</f>
        <v>#REF!</v>
      </c>
      <c r="G324" s="152" t="e">
        <f>#REF!</f>
        <v>#REF!</v>
      </c>
      <c r="H324" s="152" t="s">
        <v>205</v>
      </c>
      <c r="I324" s="152"/>
      <c r="J324" s="146" t="str">
        <f>'YARIŞMA BİLGİLERİ'!$F$21</f>
        <v>Büyük Erkek</v>
      </c>
      <c r="K324" s="149" t="str">
        <f t="shared" si="8"/>
        <v>İzmir-Görme Engelliler Türkiye Şampiyonası</v>
      </c>
      <c r="L324" s="209" t="e">
        <f>#REF!</f>
        <v>#REF!</v>
      </c>
      <c r="M324" s="150" t="s">
        <v>185</v>
      </c>
    </row>
    <row r="325" spans="1:13" s="142" customFormat="1" ht="26.25" customHeight="1" x14ac:dyDescent="0.2">
      <c r="A325" s="144">
        <v>323</v>
      </c>
      <c r="B325" s="155" t="s">
        <v>204</v>
      </c>
      <c r="C325" s="145" t="e">
        <f>#REF!</f>
        <v>#REF!</v>
      </c>
      <c r="D325" s="149" t="e">
        <f>#REF!</f>
        <v>#REF!</v>
      </c>
      <c r="E325" s="149" t="e">
        <f>#REF!</f>
        <v>#REF!</v>
      </c>
      <c r="F325" s="189" t="e">
        <f>#REF!</f>
        <v>#REF!</v>
      </c>
      <c r="G325" s="152" t="e">
        <f>#REF!</f>
        <v>#REF!</v>
      </c>
      <c r="H325" s="152" t="s">
        <v>205</v>
      </c>
      <c r="I325" s="152"/>
      <c r="J325" s="146" t="str">
        <f>'YARIŞMA BİLGİLERİ'!$F$21</f>
        <v>Büyük Erkek</v>
      </c>
      <c r="K325" s="149" t="str">
        <f t="shared" si="8"/>
        <v>İzmir-Görme Engelliler Türkiye Şampiyonası</v>
      </c>
      <c r="L325" s="209" t="e">
        <f>#REF!</f>
        <v>#REF!</v>
      </c>
      <c r="M325" s="150" t="s">
        <v>185</v>
      </c>
    </row>
    <row r="326" spans="1:13" s="142" customFormat="1" ht="26.25" customHeight="1" x14ac:dyDescent="0.2">
      <c r="A326" s="144">
        <v>324</v>
      </c>
      <c r="B326" s="155" t="s">
        <v>204</v>
      </c>
      <c r="C326" s="145" t="e">
        <f>#REF!</f>
        <v>#REF!</v>
      </c>
      <c r="D326" s="149" t="e">
        <f>#REF!</f>
        <v>#REF!</v>
      </c>
      <c r="E326" s="149" t="e">
        <f>#REF!</f>
        <v>#REF!</v>
      </c>
      <c r="F326" s="189" t="e">
        <f>#REF!</f>
        <v>#REF!</v>
      </c>
      <c r="G326" s="152" t="e">
        <f>#REF!</f>
        <v>#REF!</v>
      </c>
      <c r="H326" s="152" t="s">
        <v>205</v>
      </c>
      <c r="I326" s="152"/>
      <c r="J326" s="146" t="str">
        <f>'YARIŞMA BİLGİLERİ'!$F$21</f>
        <v>Büyük Erkek</v>
      </c>
      <c r="K326" s="149" t="str">
        <f t="shared" si="8"/>
        <v>İzmir-Görme Engelliler Türkiye Şampiyonası</v>
      </c>
      <c r="L326" s="209" t="e">
        <f>#REF!</f>
        <v>#REF!</v>
      </c>
      <c r="M326" s="150" t="s">
        <v>185</v>
      </c>
    </row>
    <row r="327" spans="1:13" s="142" customFormat="1" ht="26.25" customHeight="1" x14ac:dyDescent="0.2">
      <c r="A327" s="144">
        <v>325</v>
      </c>
      <c r="B327" s="155" t="s">
        <v>204</v>
      </c>
      <c r="C327" s="145" t="e">
        <f>#REF!</f>
        <v>#REF!</v>
      </c>
      <c r="D327" s="149" t="e">
        <f>#REF!</f>
        <v>#REF!</v>
      </c>
      <c r="E327" s="149" t="e">
        <f>#REF!</f>
        <v>#REF!</v>
      </c>
      <c r="F327" s="189" t="e">
        <f>#REF!</f>
        <v>#REF!</v>
      </c>
      <c r="G327" s="152" t="e">
        <f>#REF!</f>
        <v>#REF!</v>
      </c>
      <c r="H327" s="152" t="s">
        <v>205</v>
      </c>
      <c r="I327" s="152"/>
      <c r="J327" s="146" t="str">
        <f>'YARIŞMA BİLGİLERİ'!$F$21</f>
        <v>Büyük Erkek</v>
      </c>
      <c r="K327" s="149" t="str">
        <f t="shared" si="8"/>
        <v>İzmir-Görme Engelliler Türkiye Şampiyonası</v>
      </c>
      <c r="L327" s="209" t="e">
        <f>#REF!</f>
        <v>#REF!</v>
      </c>
      <c r="M327" s="150" t="s">
        <v>185</v>
      </c>
    </row>
    <row r="328" spans="1:13" s="142" customFormat="1" ht="26.25" customHeight="1" x14ac:dyDescent="0.2">
      <c r="A328" s="144">
        <v>326</v>
      </c>
      <c r="B328" s="155" t="s">
        <v>204</v>
      </c>
      <c r="C328" s="145" t="e">
        <f>#REF!</f>
        <v>#REF!</v>
      </c>
      <c r="D328" s="149" t="e">
        <f>#REF!</f>
        <v>#REF!</v>
      </c>
      <c r="E328" s="149" t="e">
        <f>#REF!</f>
        <v>#REF!</v>
      </c>
      <c r="F328" s="189" t="e">
        <f>#REF!</f>
        <v>#REF!</v>
      </c>
      <c r="G328" s="152" t="e">
        <f>#REF!</f>
        <v>#REF!</v>
      </c>
      <c r="H328" s="152" t="s">
        <v>205</v>
      </c>
      <c r="I328" s="152"/>
      <c r="J328" s="146" t="str">
        <f>'YARIŞMA BİLGİLERİ'!$F$21</f>
        <v>Büyük Erkek</v>
      </c>
      <c r="K328" s="149" t="str">
        <f t="shared" si="8"/>
        <v>İzmir-Görme Engelliler Türkiye Şampiyonası</v>
      </c>
      <c r="L328" s="209" t="e">
        <f>#REF!</f>
        <v>#REF!</v>
      </c>
      <c r="M328" s="150" t="s">
        <v>185</v>
      </c>
    </row>
    <row r="329" spans="1:13" s="142" customFormat="1" ht="26.25" customHeight="1" x14ac:dyDescent="0.2">
      <c r="A329" s="144">
        <v>327</v>
      </c>
      <c r="B329" s="155" t="s">
        <v>204</v>
      </c>
      <c r="C329" s="145" t="e">
        <f>#REF!</f>
        <v>#REF!</v>
      </c>
      <c r="D329" s="149" t="e">
        <f>#REF!</f>
        <v>#REF!</v>
      </c>
      <c r="E329" s="149" t="e">
        <f>#REF!</f>
        <v>#REF!</v>
      </c>
      <c r="F329" s="189" t="e">
        <f>#REF!</f>
        <v>#REF!</v>
      </c>
      <c r="G329" s="152" t="e">
        <f>#REF!</f>
        <v>#REF!</v>
      </c>
      <c r="H329" s="152" t="s">
        <v>205</v>
      </c>
      <c r="I329" s="152"/>
      <c r="J329" s="146" t="str">
        <f>'YARIŞMA BİLGİLERİ'!$F$21</f>
        <v>Büyük Erkek</v>
      </c>
      <c r="K329" s="149" t="str">
        <f t="shared" si="8"/>
        <v>İzmir-Görme Engelliler Türkiye Şampiyonası</v>
      </c>
      <c r="L329" s="209" t="e">
        <f>#REF!</f>
        <v>#REF!</v>
      </c>
      <c r="M329" s="150" t="s">
        <v>185</v>
      </c>
    </row>
    <row r="330" spans="1:13" s="142" customFormat="1" ht="26.25" customHeight="1" x14ac:dyDescent="0.2">
      <c r="A330" s="144">
        <v>328</v>
      </c>
      <c r="B330" s="155" t="s">
        <v>204</v>
      </c>
      <c r="C330" s="145" t="e">
        <f>#REF!</f>
        <v>#REF!</v>
      </c>
      <c r="D330" s="149" t="e">
        <f>#REF!</f>
        <v>#REF!</v>
      </c>
      <c r="E330" s="149" t="e">
        <f>#REF!</f>
        <v>#REF!</v>
      </c>
      <c r="F330" s="189" t="e">
        <f>#REF!</f>
        <v>#REF!</v>
      </c>
      <c r="G330" s="152" t="e">
        <f>#REF!</f>
        <v>#REF!</v>
      </c>
      <c r="H330" s="152" t="s">
        <v>205</v>
      </c>
      <c r="I330" s="152"/>
      <c r="J330" s="146" t="str">
        <f>'YARIŞMA BİLGİLERİ'!$F$21</f>
        <v>Büyük Erkek</v>
      </c>
      <c r="K330" s="149" t="str">
        <f t="shared" si="8"/>
        <v>İzmir-Görme Engelliler Türkiye Şampiyonası</v>
      </c>
      <c r="L330" s="209" t="e">
        <f>#REF!</f>
        <v>#REF!</v>
      </c>
      <c r="M330" s="150" t="s">
        <v>185</v>
      </c>
    </row>
    <row r="331" spans="1:13" s="142" customFormat="1" ht="26.25" customHeight="1" x14ac:dyDescent="0.2">
      <c r="A331" s="144">
        <v>329</v>
      </c>
      <c r="B331" s="155" t="s">
        <v>204</v>
      </c>
      <c r="C331" s="145" t="e">
        <f>#REF!</f>
        <v>#REF!</v>
      </c>
      <c r="D331" s="149" t="e">
        <f>#REF!</f>
        <v>#REF!</v>
      </c>
      <c r="E331" s="149" t="e">
        <f>#REF!</f>
        <v>#REF!</v>
      </c>
      <c r="F331" s="189" t="e">
        <f>#REF!</f>
        <v>#REF!</v>
      </c>
      <c r="G331" s="152" t="e">
        <f>#REF!</f>
        <v>#REF!</v>
      </c>
      <c r="H331" s="152" t="s">
        <v>205</v>
      </c>
      <c r="I331" s="152"/>
      <c r="J331" s="146" t="str">
        <f>'YARIŞMA BİLGİLERİ'!$F$21</f>
        <v>Büyük Erkek</v>
      </c>
      <c r="K331" s="149" t="str">
        <f t="shared" si="8"/>
        <v>İzmir-Görme Engelliler Türkiye Şampiyonası</v>
      </c>
      <c r="L331" s="209" t="e">
        <f>#REF!</f>
        <v>#REF!</v>
      </c>
      <c r="M331" s="150" t="s">
        <v>185</v>
      </c>
    </row>
    <row r="332" spans="1:13" s="142" customFormat="1" ht="26.25" customHeight="1" x14ac:dyDescent="0.2">
      <c r="A332" s="144">
        <v>330</v>
      </c>
      <c r="B332" s="155" t="s">
        <v>204</v>
      </c>
      <c r="C332" s="145" t="e">
        <f>#REF!</f>
        <v>#REF!</v>
      </c>
      <c r="D332" s="149" t="e">
        <f>#REF!</f>
        <v>#REF!</v>
      </c>
      <c r="E332" s="149" t="e">
        <f>#REF!</f>
        <v>#REF!</v>
      </c>
      <c r="F332" s="189" t="e">
        <f>#REF!</f>
        <v>#REF!</v>
      </c>
      <c r="G332" s="152" t="e">
        <f>#REF!</f>
        <v>#REF!</v>
      </c>
      <c r="H332" s="152" t="s">
        <v>205</v>
      </c>
      <c r="I332" s="152"/>
      <c r="J332" s="146" t="str">
        <f>'YARIŞMA BİLGİLERİ'!$F$21</f>
        <v>Büyük Erkek</v>
      </c>
      <c r="K332" s="149" t="str">
        <f t="shared" si="8"/>
        <v>İzmir-Görme Engelliler Türkiye Şampiyonası</v>
      </c>
      <c r="L332" s="209" t="e">
        <f>#REF!</f>
        <v>#REF!</v>
      </c>
      <c r="M332" s="150" t="s">
        <v>185</v>
      </c>
    </row>
    <row r="333" spans="1:13" s="142" customFormat="1" ht="26.25" customHeight="1" x14ac:dyDescent="0.2">
      <c r="A333" s="144">
        <v>331</v>
      </c>
      <c r="B333" s="155" t="s">
        <v>204</v>
      </c>
      <c r="C333" s="145" t="e">
        <f>#REF!</f>
        <v>#REF!</v>
      </c>
      <c r="D333" s="149" t="e">
        <f>#REF!</f>
        <v>#REF!</v>
      </c>
      <c r="E333" s="149" t="e">
        <f>#REF!</f>
        <v>#REF!</v>
      </c>
      <c r="F333" s="189" t="e">
        <f>#REF!</f>
        <v>#REF!</v>
      </c>
      <c r="G333" s="152" t="e">
        <f>#REF!</f>
        <v>#REF!</v>
      </c>
      <c r="H333" s="152" t="s">
        <v>205</v>
      </c>
      <c r="I333" s="152"/>
      <c r="J333" s="146" t="str">
        <f>'YARIŞMA BİLGİLERİ'!$F$21</f>
        <v>Büyük Erkek</v>
      </c>
      <c r="K333" s="149" t="str">
        <f t="shared" si="8"/>
        <v>İzmir-Görme Engelliler Türkiye Şampiyonası</v>
      </c>
      <c r="L333" s="209" t="e">
        <f>#REF!</f>
        <v>#REF!</v>
      </c>
      <c r="M333" s="150" t="s">
        <v>185</v>
      </c>
    </row>
    <row r="334" spans="1:13" s="142" customFormat="1" ht="26.25" customHeight="1" x14ac:dyDescent="0.2">
      <c r="A334" s="144">
        <v>332</v>
      </c>
      <c r="B334" s="155" t="s">
        <v>204</v>
      </c>
      <c r="C334" s="145" t="e">
        <f>#REF!</f>
        <v>#REF!</v>
      </c>
      <c r="D334" s="149" t="e">
        <f>#REF!</f>
        <v>#REF!</v>
      </c>
      <c r="E334" s="149" t="e">
        <f>#REF!</f>
        <v>#REF!</v>
      </c>
      <c r="F334" s="189" t="e">
        <f>#REF!</f>
        <v>#REF!</v>
      </c>
      <c r="G334" s="152" t="e">
        <f>#REF!</f>
        <v>#REF!</v>
      </c>
      <c r="H334" s="152" t="s">
        <v>205</v>
      </c>
      <c r="I334" s="152"/>
      <c r="J334" s="146" t="str">
        <f>'YARIŞMA BİLGİLERİ'!$F$21</f>
        <v>Büyük Erkek</v>
      </c>
      <c r="K334" s="149" t="str">
        <f t="shared" si="8"/>
        <v>İzmir-Görme Engelliler Türkiye Şampiyonası</v>
      </c>
      <c r="L334" s="209" t="e">
        <f>#REF!</f>
        <v>#REF!</v>
      </c>
      <c r="M334" s="150" t="s">
        <v>185</v>
      </c>
    </row>
    <row r="335" spans="1:13" s="142" customFormat="1" ht="26.25" customHeight="1" x14ac:dyDescent="0.2">
      <c r="A335" s="144">
        <v>333</v>
      </c>
      <c r="B335" s="155" t="s">
        <v>204</v>
      </c>
      <c r="C335" s="145" t="e">
        <f>#REF!</f>
        <v>#REF!</v>
      </c>
      <c r="D335" s="149" t="e">
        <f>#REF!</f>
        <v>#REF!</v>
      </c>
      <c r="E335" s="149" t="e">
        <f>#REF!</f>
        <v>#REF!</v>
      </c>
      <c r="F335" s="189" t="e">
        <f>#REF!</f>
        <v>#REF!</v>
      </c>
      <c r="G335" s="152" t="e">
        <f>#REF!</f>
        <v>#REF!</v>
      </c>
      <c r="H335" s="152" t="s">
        <v>205</v>
      </c>
      <c r="I335" s="152"/>
      <c r="J335" s="146" t="str">
        <f>'YARIŞMA BİLGİLERİ'!$F$21</f>
        <v>Büyük Erkek</v>
      </c>
      <c r="K335" s="149" t="str">
        <f t="shared" si="8"/>
        <v>İzmir-Görme Engelliler Türkiye Şampiyonası</v>
      </c>
      <c r="L335" s="209" t="e">
        <f>#REF!</f>
        <v>#REF!</v>
      </c>
      <c r="M335" s="150" t="s">
        <v>185</v>
      </c>
    </row>
    <row r="336" spans="1:13" s="142" customFormat="1" ht="26.25" customHeight="1" x14ac:dyDescent="0.2">
      <c r="A336" s="144">
        <v>334</v>
      </c>
      <c r="B336" s="155" t="s">
        <v>204</v>
      </c>
      <c r="C336" s="145" t="e">
        <f>#REF!</f>
        <v>#REF!</v>
      </c>
      <c r="D336" s="149" t="e">
        <f>#REF!</f>
        <v>#REF!</v>
      </c>
      <c r="E336" s="149" t="e">
        <f>#REF!</f>
        <v>#REF!</v>
      </c>
      <c r="F336" s="189" t="e">
        <f>#REF!</f>
        <v>#REF!</v>
      </c>
      <c r="G336" s="152" t="e">
        <f>#REF!</f>
        <v>#REF!</v>
      </c>
      <c r="H336" s="152" t="s">
        <v>205</v>
      </c>
      <c r="I336" s="152"/>
      <c r="J336" s="146" t="str">
        <f>'YARIŞMA BİLGİLERİ'!$F$21</f>
        <v>Büyük Erkek</v>
      </c>
      <c r="K336" s="149" t="str">
        <f t="shared" si="8"/>
        <v>İzmir-Görme Engelliler Türkiye Şampiyonası</v>
      </c>
      <c r="L336" s="209" t="e">
        <f>#REF!</f>
        <v>#REF!</v>
      </c>
      <c r="M336" s="150" t="s">
        <v>185</v>
      </c>
    </row>
    <row r="337" spans="1:13" s="142" customFormat="1" ht="26.25" customHeight="1" x14ac:dyDescent="0.2">
      <c r="A337" s="144">
        <v>335</v>
      </c>
      <c r="B337" s="155" t="s">
        <v>204</v>
      </c>
      <c r="C337" s="145" t="e">
        <f>#REF!</f>
        <v>#REF!</v>
      </c>
      <c r="D337" s="149" t="e">
        <f>#REF!</f>
        <v>#REF!</v>
      </c>
      <c r="E337" s="149" t="e">
        <f>#REF!</f>
        <v>#REF!</v>
      </c>
      <c r="F337" s="189" t="e">
        <f>#REF!</f>
        <v>#REF!</v>
      </c>
      <c r="G337" s="152" t="e">
        <f>#REF!</f>
        <v>#REF!</v>
      </c>
      <c r="H337" s="152" t="s">
        <v>205</v>
      </c>
      <c r="I337" s="152"/>
      <c r="J337" s="146" t="str">
        <f>'YARIŞMA BİLGİLERİ'!$F$21</f>
        <v>Büyük Erkek</v>
      </c>
      <c r="K337" s="149" t="str">
        <f t="shared" si="8"/>
        <v>İzmir-Görme Engelliler Türkiye Şampiyonası</v>
      </c>
      <c r="L337" s="209" t="e">
        <f>#REF!</f>
        <v>#REF!</v>
      </c>
      <c r="M337" s="150" t="s">
        <v>185</v>
      </c>
    </row>
    <row r="338" spans="1:13" s="142" customFormat="1" ht="26.25" customHeight="1" x14ac:dyDescent="0.2">
      <c r="A338" s="144">
        <v>336</v>
      </c>
      <c r="B338" s="155" t="s">
        <v>204</v>
      </c>
      <c r="C338" s="145" t="e">
        <f>#REF!</f>
        <v>#REF!</v>
      </c>
      <c r="D338" s="149" t="e">
        <f>#REF!</f>
        <v>#REF!</v>
      </c>
      <c r="E338" s="149" t="e">
        <f>#REF!</f>
        <v>#REF!</v>
      </c>
      <c r="F338" s="189" t="e">
        <f>#REF!</f>
        <v>#REF!</v>
      </c>
      <c r="G338" s="152" t="e">
        <f>#REF!</f>
        <v>#REF!</v>
      </c>
      <c r="H338" s="152" t="s">
        <v>205</v>
      </c>
      <c r="I338" s="152"/>
      <c r="J338" s="146" t="str">
        <f>'YARIŞMA BİLGİLERİ'!$F$21</f>
        <v>Büyük Erkek</v>
      </c>
      <c r="K338" s="149" t="str">
        <f t="shared" ref="K338:K354" si="9">CONCATENATE(K$1,"-",A$1)</f>
        <v>İzmir-Görme Engelliler Türkiye Şampiyonası</v>
      </c>
      <c r="L338" s="209" t="e">
        <f>#REF!</f>
        <v>#REF!</v>
      </c>
      <c r="M338" s="150" t="s">
        <v>185</v>
      </c>
    </row>
    <row r="339" spans="1:13" s="142" customFormat="1" ht="26.25" customHeight="1" x14ac:dyDescent="0.2">
      <c r="A339" s="144">
        <v>337</v>
      </c>
      <c r="B339" s="155" t="s">
        <v>204</v>
      </c>
      <c r="C339" s="145" t="e">
        <f>#REF!</f>
        <v>#REF!</v>
      </c>
      <c r="D339" s="149" t="e">
        <f>#REF!</f>
        <v>#REF!</v>
      </c>
      <c r="E339" s="149" t="e">
        <f>#REF!</f>
        <v>#REF!</v>
      </c>
      <c r="F339" s="189" t="e">
        <f>#REF!</f>
        <v>#REF!</v>
      </c>
      <c r="G339" s="152" t="e">
        <f>#REF!</f>
        <v>#REF!</v>
      </c>
      <c r="H339" s="152" t="s">
        <v>205</v>
      </c>
      <c r="I339" s="152"/>
      <c r="J339" s="146" t="str">
        <f>'YARIŞMA BİLGİLERİ'!$F$21</f>
        <v>Büyük Erkek</v>
      </c>
      <c r="K339" s="149" t="str">
        <f t="shared" si="9"/>
        <v>İzmir-Görme Engelliler Türkiye Şampiyonası</v>
      </c>
      <c r="L339" s="209" t="e">
        <f>#REF!</f>
        <v>#REF!</v>
      </c>
      <c r="M339" s="150" t="s">
        <v>185</v>
      </c>
    </row>
    <row r="340" spans="1:13" s="142" customFormat="1" ht="26.25" customHeight="1" x14ac:dyDescent="0.2">
      <c r="A340" s="144">
        <v>338</v>
      </c>
      <c r="B340" s="155" t="s">
        <v>204</v>
      </c>
      <c r="C340" s="145" t="e">
        <f>#REF!</f>
        <v>#REF!</v>
      </c>
      <c r="D340" s="149" t="e">
        <f>#REF!</f>
        <v>#REF!</v>
      </c>
      <c r="E340" s="149" t="e">
        <f>#REF!</f>
        <v>#REF!</v>
      </c>
      <c r="F340" s="189" t="e">
        <f>#REF!</f>
        <v>#REF!</v>
      </c>
      <c r="G340" s="152" t="e">
        <f>#REF!</f>
        <v>#REF!</v>
      </c>
      <c r="H340" s="152" t="s">
        <v>205</v>
      </c>
      <c r="I340" s="152"/>
      <c r="J340" s="146" t="str">
        <f>'YARIŞMA BİLGİLERİ'!$F$21</f>
        <v>Büyük Erkek</v>
      </c>
      <c r="K340" s="149" t="str">
        <f t="shared" si="9"/>
        <v>İzmir-Görme Engelliler Türkiye Şampiyonası</v>
      </c>
      <c r="L340" s="209" t="e">
        <f>#REF!</f>
        <v>#REF!</v>
      </c>
      <c r="M340" s="150" t="s">
        <v>185</v>
      </c>
    </row>
    <row r="341" spans="1:13" s="142" customFormat="1" ht="26.25" customHeight="1" x14ac:dyDescent="0.2">
      <c r="A341" s="144">
        <v>339</v>
      </c>
      <c r="B341" s="155" t="s">
        <v>204</v>
      </c>
      <c r="C341" s="145" t="e">
        <f>#REF!</f>
        <v>#REF!</v>
      </c>
      <c r="D341" s="149" t="e">
        <f>#REF!</f>
        <v>#REF!</v>
      </c>
      <c r="E341" s="149" t="e">
        <f>#REF!</f>
        <v>#REF!</v>
      </c>
      <c r="F341" s="189" t="e">
        <f>#REF!</f>
        <v>#REF!</v>
      </c>
      <c r="G341" s="152" t="e">
        <f>#REF!</f>
        <v>#REF!</v>
      </c>
      <c r="H341" s="152" t="s">
        <v>205</v>
      </c>
      <c r="I341" s="152"/>
      <c r="J341" s="146" t="str">
        <f>'YARIŞMA BİLGİLERİ'!$F$21</f>
        <v>Büyük Erkek</v>
      </c>
      <c r="K341" s="149" t="str">
        <f t="shared" si="9"/>
        <v>İzmir-Görme Engelliler Türkiye Şampiyonası</v>
      </c>
      <c r="L341" s="209" t="e">
        <f>#REF!</f>
        <v>#REF!</v>
      </c>
      <c r="M341" s="150" t="s">
        <v>185</v>
      </c>
    </row>
    <row r="342" spans="1:13" s="142" customFormat="1" ht="26.25" customHeight="1" x14ac:dyDescent="0.2">
      <c r="A342" s="144">
        <v>340</v>
      </c>
      <c r="B342" s="155" t="s">
        <v>204</v>
      </c>
      <c r="C342" s="145" t="e">
        <f>#REF!</f>
        <v>#REF!</v>
      </c>
      <c r="D342" s="149" t="e">
        <f>#REF!</f>
        <v>#REF!</v>
      </c>
      <c r="E342" s="149" t="e">
        <f>#REF!</f>
        <v>#REF!</v>
      </c>
      <c r="F342" s="189" t="e">
        <f>#REF!</f>
        <v>#REF!</v>
      </c>
      <c r="G342" s="152" t="e">
        <f>#REF!</f>
        <v>#REF!</v>
      </c>
      <c r="H342" s="152" t="s">
        <v>205</v>
      </c>
      <c r="I342" s="152"/>
      <c r="J342" s="146" t="str">
        <f>'YARIŞMA BİLGİLERİ'!$F$21</f>
        <v>Büyük Erkek</v>
      </c>
      <c r="K342" s="149" t="str">
        <f t="shared" si="9"/>
        <v>İzmir-Görme Engelliler Türkiye Şampiyonası</v>
      </c>
      <c r="L342" s="209" t="e">
        <f>#REF!</f>
        <v>#REF!</v>
      </c>
      <c r="M342" s="150" t="s">
        <v>185</v>
      </c>
    </row>
    <row r="343" spans="1:13" s="142" customFormat="1" ht="26.25" customHeight="1" x14ac:dyDescent="0.2">
      <c r="A343" s="144">
        <v>341</v>
      </c>
      <c r="B343" s="155" t="s">
        <v>204</v>
      </c>
      <c r="C343" s="145" t="e">
        <f>#REF!</f>
        <v>#REF!</v>
      </c>
      <c r="D343" s="149" t="e">
        <f>#REF!</f>
        <v>#REF!</v>
      </c>
      <c r="E343" s="149" t="e">
        <f>#REF!</f>
        <v>#REF!</v>
      </c>
      <c r="F343" s="189" t="e">
        <f>#REF!</f>
        <v>#REF!</v>
      </c>
      <c r="G343" s="152" t="e">
        <f>#REF!</f>
        <v>#REF!</v>
      </c>
      <c r="H343" s="152" t="s">
        <v>205</v>
      </c>
      <c r="I343" s="152"/>
      <c r="J343" s="146" t="str">
        <f>'YARIŞMA BİLGİLERİ'!$F$21</f>
        <v>Büyük Erkek</v>
      </c>
      <c r="K343" s="149" t="str">
        <f t="shared" si="9"/>
        <v>İzmir-Görme Engelliler Türkiye Şampiyonası</v>
      </c>
      <c r="L343" s="209" t="e">
        <f>#REF!</f>
        <v>#REF!</v>
      </c>
      <c r="M343" s="150" t="s">
        <v>185</v>
      </c>
    </row>
    <row r="344" spans="1:13" s="142" customFormat="1" ht="26.25" customHeight="1" x14ac:dyDescent="0.2">
      <c r="A344" s="144">
        <v>342</v>
      </c>
      <c r="B344" s="155" t="s">
        <v>204</v>
      </c>
      <c r="C344" s="145" t="e">
        <f>#REF!</f>
        <v>#REF!</v>
      </c>
      <c r="D344" s="149" t="e">
        <f>#REF!</f>
        <v>#REF!</v>
      </c>
      <c r="E344" s="149" t="e">
        <f>#REF!</f>
        <v>#REF!</v>
      </c>
      <c r="F344" s="189" t="e">
        <f>#REF!</f>
        <v>#REF!</v>
      </c>
      <c r="G344" s="152" t="e">
        <f>#REF!</f>
        <v>#REF!</v>
      </c>
      <c r="H344" s="152" t="s">
        <v>205</v>
      </c>
      <c r="I344" s="152"/>
      <c r="J344" s="146" t="str">
        <f>'YARIŞMA BİLGİLERİ'!$F$21</f>
        <v>Büyük Erkek</v>
      </c>
      <c r="K344" s="149" t="str">
        <f t="shared" si="9"/>
        <v>İzmir-Görme Engelliler Türkiye Şampiyonası</v>
      </c>
      <c r="L344" s="209" t="e">
        <f>#REF!</f>
        <v>#REF!</v>
      </c>
      <c r="M344" s="150" t="s">
        <v>185</v>
      </c>
    </row>
    <row r="345" spans="1:13" s="142" customFormat="1" ht="26.25" customHeight="1" x14ac:dyDescent="0.2">
      <c r="A345" s="144">
        <v>343</v>
      </c>
      <c r="B345" s="155" t="s">
        <v>204</v>
      </c>
      <c r="C345" s="145" t="e">
        <f>#REF!</f>
        <v>#REF!</v>
      </c>
      <c r="D345" s="149" t="e">
        <f>#REF!</f>
        <v>#REF!</v>
      </c>
      <c r="E345" s="149" t="e">
        <f>#REF!</f>
        <v>#REF!</v>
      </c>
      <c r="F345" s="189" t="e">
        <f>#REF!</f>
        <v>#REF!</v>
      </c>
      <c r="G345" s="152" t="e">
        <f>#REF!</f>
        <v>#REF!</v>
      </c>
      <c r="H345" s="152" t="s">
        <v>205</v>
      </c>
      <c r="I345" s="152"/>
      <c r="J345" s="146" t="str">
        <f>'YARIŞMA BİLGİLERİ'!$F$21</f>
        <v>Büyük Erkek</v>
      </c>
      <c r="K345" s="149" t="str">
        <f t="shared" si="9"/>
        <v>İzmir-Görme Engelliler Türkiye Şampiyonası</v>
      </c>
      <c r="L345" s="209" t="e">
        <f>#REF!</f>
        <v>#REF!</v>
      </c>
      <c r="M345" s="150" t="s">
        <v>185</v>
      </c>
    </row>
    <row r="346" spans="1:13" s="142" customFormat="1" ht="26.25" customHeight="1" x14ac:dyDescent="0.2">
      <c r="A346" s="144">
        <v>344</v>
      </c>
      <c r="B346" s="155" t="s">
        <v>204</v>
      </c>
      <c r="C346" s="145" t="e">
        <f>#REF!</f>
        <v>#REF!</v>
      </c>
      <c r="D346" s="149" t="e">
        <f>#REF!</f>
        <v>#REF!</v>
      </c>
      <c r="E346" s="149" t="e">
        <f>#REF!</f>
        <v>#REF!</v>
      </c>
      <c r="F346" s="189" t="e">
        <f>#REF!</f>
        <v>#REF!</v>
      </c>
      <c r="G346" s="152" t="e">
        <f>#REF!</f>
        <v>#REF!</v>
      </c>
      <c r="H346" s="152" t="s">
        <v>205</v>
      </c>
      <c r="I346" s="152"/>
      <c r="J346" s="146" t="str">
        <f>'YARIŞMA BİLGİLERİ'!$F$21</f>
        <v>Büyük Erkek</v>
      </c>
      <c r="K346" s="149" t="str">
        <f t="shared" si="9"/>
        <v>İzmir-Görme Engelliler Türkiye Şampiyonası</v>
      </c>
      <c r="L346" s="209" t="e">
        <f>#REF!</f>
        <v>#REF!</v>
      </c>
      <c r="M346" s="150" t="s">
        <v>185</v>
      </c>
    </row>
    <row r="347" spans="1:13" s="142" customFormat="1" ht="26.25" customHeight="1" x14ac:dyDescent="0.2">
      <c r="A347" s="144">
        <v>345</v>
      </c>
      <c r="B347" s="155" t="s">
        <v>204</v>
      </c>
      <c r="C347" s="145" t="e">
        <f>#REF!</f>
        <v>#REF!</v>
      </c>
      <c r="D347" s="149" t="e">
        <f>#REF!</f>
        <v>#REF!</v>
      </c>
      <c r="E347" s="149" t="e">
        <f>#REF!</f>
        <v>#REF!</v>
      </c>
      <c r="F347" s="189" t="e">
        <f>#REF!</f>
        <v>#REF!</v>
      </c>
      <c r="G347" s="152" t="e">
        <f>#REF!</f>
        <v>#REF!</v>
      </c>
      <c r="H347" s="152" t="s">
        <v>205</v>
      </c>
      <c r="I347" s="152"/>
      <c r="J347" s="146" t="str">
        <f>'YARIŞMA BİLGİLERİ'!$F$21</f>
        <v>Büyük Erkek</v>
      </c>
      <c r="K347" s="149" t="str">
        <f t="shared" si="9"/>
        <v>İzmir-Görme Engelliler Türkiye Şampiyonası</v>
      </c>
      <c r="L347" s="209" t="e">
        <f>#REF!</f>
        <v>#REF!</v>
      </c>
      <c r="M347" s="150" t="s">
        <v>185</v>
      </c>
    </row>
    <row r="348" spans="1:13" s="142" customFormat="1" ht="26.25" customHeight="1" x14ac:dyDescent="0.2">
      <c r="A348" s="144">
        <v>346</v>
      </c>
      <c r="B348" s="155" t="s">
        <v>204</v>
      </c>
      <c r="C348" s="145" t="e">
        <f>#REF!</f>
        <v>#REF!</v>
      </c>
      <c r="D348" s="149" t="e">
        <f>#REF!</f>
        <v>#REF!</v>
      </c>
      <c r="E348" s="149" t="e">
        <f>#REF!</f>
        <v>#REF!</v>
      </c>
      <c r="F348" s="189" t="e">
        <f>#REF!</f>
        <v>#REF!</v>
      </c>
      <c r="G348" s="152" t="e">
        <f>#REF!</f>
        <v>#REF!</v>
      </c>
      <c r="H348" s="152" t="s">
        <v>205</v>
      </c>
      <c r="I348" s="152"/>
      <c r="J348" s="146" t="str">
        <f>'YARIŞMA BİLGİLERİ'!$F$21</f>
        <v>Büyük Erkek</v>
      </c>
      <c r="K348" s="149" t="str">
        <f t="shared" si="9"/>
        <v>İzmir-Görme Engelliler Türkiye Şampiyonası</v>
      </c>
      <c r="L348" s="209" t="e">
        <f>#REF!</f>
        <v>#REF!</v>
      </c>
      <c r="M348" s="150" t="s">
        <v>185</v>
      </c>
    </row>
    <row r="349" spans="1:13" s="142" customFormat="1" ht="26.25" customHeight="1" x14ac:dyDescent="0.2">
      <c r="A349" s="144">
        <v>347</v>
      </c>
      <c r="B349" s="155" t="s">
        <v>204</v>
      </c>
      <c r="C349" s="145" t="e">
        <f>#REF!</f>
        <v>#REF!</v>
      </c>
      <c r="D349" s="149" t="e">
        <f>#REF!</f>
        <v>#REF!</v>
      </c>
      <c r="E349" s="149" t="e">
        <f>#REF!</f>
        <v>#REF!</v>
      </c>
      <c r="F349" s="189" t="e">
        <f>#REF!</f>
        <v>#REF!</v>
      </c>
      <c r="G349" s="152" t="e">
        <f>#REF!</f>
        <v>#REF!</v>
      </c>
      <c r="H349" s="152" t="s">
        <v>205</v>
      </c>
      <c r="I349" s="152"/>
      <c r="J349" s="146" t="str">
        <f>'YARIŞMA BİLGİLERİ'!$F$21</f>
        <v>Büyük Erkek</v>
      </c>
      <c r="K349" s="149" t="str">
        <f t="shared" si="9"/>
        <v>İzmir-Görme Engelliler Türkiye Şampiyonası</v>
      </c>
      <c r="L349" s="209" t="e">
        <f>#REF!</f>
        <v>#REF!</v>
      </c>
      <c r="M349" s="150" t="s">
        <v>185</v>
      </c>
    </row>
    <row r="350" spans="1:13" s="142" customFormat="1" ht="26.25" customHeight="1" x14ac:dyDescent="0.2">
      <c r="A350" s="144">
        <v>348</v>
      </c>
      <c r="B350" s="155" t="s">
        <v>204</v>
      </c>
      <c r="C350" s="145" t="e">
        <f>#REF!</f>
        <v>#REF!</v>
      </c>
      <c r="D350" s="149" t="e">
        <f>#REF!</f>
        <v>#REF!</v>
      </c>
      <c r="E350" s="149" t="e">
        <f>#REF!</f>
        <v>#REF!</v>
      </c>
      <c r="F350" s="189" t="e">
        <f>#REF!</f>
        <v>#REF!</v>
      </c>
      <c r="G350" s="152" t="e">
        <f>#REF!</f>
        <v>#REF!</v>
      </c>
      <c r="H350" s="152" t="s">
        <v>205</v>
      </c>
      <c r="I350" s="152"/>
      <c r="J350" s="146" t="str">
        <f>'YARIŞMA BİLGİLERİ'!$F$21</f>
        <v>Büyük Erkek</v>
      </c>
      <c r="K350" s="149" t="str">
        <f t="shared" si="9"/>
        <v>İzmir-Görme Engelliler Türkiye Şampiyonası</v>
      </c>
      <c r="L350" s="209" t="e">
        <f>#REF!</f>
        <v>#REF!</v>
      </c>
      <c r="M350" s="150" t="s">
        <v>185</v>
      </c>
    </row>
    <row r="351" spans="1:13" s="142" customFormat="1" ht="26.25" customHeight="1" x14ac:dyDescent="0.2">
      <c r="A351" s="144">
        <v>349</v>
      </c>
      <c r="B351" s="155" t="s">
        <v>204</v>
      </c>
      <c r="C351" s="145" t="e">
        <f>#REF!</f>
        <v>#REF!</v>
      </c>
      <c r="D351" s="149" t="e">
        <f>#REF!</f>
        <v>#REF!</v>
      </c>
      <c r="E351" s="149" t="e">
        <f>#REF!</f>
        <v>#REF!</v>
      </c>
      <c r="F351" s="189" t="e">
        <f>#REF!</f>
        <v>#REF!</v>
      </c>
      <c r="G351" s="152" t="e">
        <f>#REF!</f>
        <v>#REF!</v>
      </c>
      <c r="H351" s="152" t="s">
        <v>205</v>
      </c>
      <c r="I351" s="152"/>
      <c r="J351" s="146" t="str">
        <f>'YARIŞMA BİLGİLERİ'!$F$21</f>
        <v>Büyük Erkek</v>
      </c>
      <c r="K351" s="149" t="str">
        <f t="shared" si="9"/>
        <v>İzmir-Görme Engelliler Türkiye Şampiyonası</v>
      </c>
      <c r="L351" s="209" t="e">
        <f>#REF!</f>
        <v>#REF!</v>
      </c>
      <c r="M351" s="150" t="s">
        <v>185</v>
      </c>
    </row>
    <row r="352" spans="1:13" s="142" customFormat="1" ht="26.25" customHeight="1" x14ac:dyDescent="0.2">
      <c r="A352" s="144">
        <v>350</v>
      </c>
      <c r="B352" s="155" t="s">
        <v>204</v>
      </c>
      <c r="C352" s="145" t="e">
        <f>#REF!</f>
        <v>#REF!</v>
      </c>
      <c r="D352" s="149" t="e">
        <f>#REF!</f>
        <v>#REF!</v>
      </c>
      <c r="E352" s="149" t="e">
        <f>#REF!</f>
        <v>#REF!</v>
      </c>
      <c r="F352" s="189" t="e">
        <f>#REF!</f>
        <v>#REF!</v>
      </c>
      <c r="G352" s="152" t="e">
        <f>#REF!</f>
        <v>#REF!</v>
      </c>
      <c r="H352" s="152" t="s">
        <v>205</v>
      </c>
      <c r="I352" s="152"/>
      <c r="J352" s="146" t="str">
        <f>'YARIŞMA BİLGİLERİ'!$F$21</f>
        <v>Büyük Erkek</v>
      </c>
      <c r="K352" s="149" t="str">
        <f t="shared" si="9"/>
        <v>İzmir-Görme Engelliler Türkiye Şampiyonası</v>
      </c>
      <c r="L352" s="209" t="e">
        <f>#REF!</f>
        <v>#REF!</v>
      </c>
      <c r="M352" s="150" t="s">
        <v>185</v>
      </c>
    </row>
    <row r="353" spans="1:13" s="142" customFormat="1" ht="26.25" customHeight="1" x14ac:dyDescent="0.2">
      <c r="A353" s="144">
        <v>351</v>
      </c>
      <c r="B353" s="155" t="s">
        <v>204</v>
      </c>
      <c r="C353" s="145" t="e">
        <f>#REF!</f>
        <v>#REF!</v>
      </c>
      <c r="D353" s="149" t="e">
        <f>#REF!</f>
        <v>#REF!</v>
      </c>
      <c r="E353" s="149" t="e">
        <f>#REF!</f>
        <v>#REF!</v>
      </c>
      <c r="F353" s="189" t="e">
        <f>#REF!</f>
        <v>#REF!</v>
      </c>
      <c r="G353" s="152" t="e">
        <f>#REF!</f>
        <v>#REF!</v>
      </c>
      <c r="H353" s="152" t="s">
        <v>205</v>
      </c>
      <c r="I353" s="152"/>
      <c r="J353" s="146" t="str">
        <f>'YARIŞMA BİLGİLERİ'!$F$21</f>
        <v>Büyük Erkek</v>
      </c>
      <c r="K353" s="149" t="str">
        <f t="shared" si="9"/>
        <v>İzmir-Görme Engelliler Türkiye Şampiyonası</v>
      </c>
      <c r="L353" s="209" t="e">
        <f>#REF!</f>
        <v>#REF!</v>
      </c>
      <c r="M353" s="150" t="s">
        <v>185</v>
      </c>
    </row>
    <row r="354" spans="1:13" s="142" customFormat="1" ht="26.25" customHeight="1" x14ac:dyDescent="0.2">
      <c r="A354" s="144">
        <v>352</v>
      </c>
      <c r="B354" s="155" t="s">
        <v>204</v>
      </c>
      <c r="C354" s="145" t="e">
        <f>#REF!</f>
        <v>#REF!</v>
      </c>
      <c r="D354" s="149" t="e">
        <f>#REF!</f>
        <v>#REF!</v>
      </c>
      <c r="E354" s="149" t="e">
        <f>#REF!</f>
        <v>#REF!</v>
      </c>
      <c r="F354" s="189" t="e">
        <f>#REF!</f>
        <v>#REF!</v>
      </c>
      <c r="G354" s="152" t="e">
        <f>#REF!</f>
        <v>#REF!</v>
      </c>
      <c r="H354" s="152" t="s">
        <v>205</v>
      </c>
      <c r="I354" s="152"/>
      <c r="J354" s="146" t="str">
        <f>'YARIŞMA BİLGİLERİ'!$F$21</f>
        <v>Büyük Erkek</v>
      </c>
      <c r="K354" s="149" t="str">
        <f t="shared" si="9"/>
        <v>İzmir-Görme Engelliler Türkiye Şampiyonası</v>
      </c>
      <c r="L354" s="209" t="e">
        <f>#REF!</f>
        <v>#REF!</v>
      </c>
      <c r="M354" s="150" t="s">
        <v>185</v>
      </c>
    </row>
    <row r="355" spans="1:13" s="142" customFormat="1" ht="26.25" customHeight="1" x14ac:dyDescent="0.2">
      <c r="A355" s="144">
        <v>353</v>
      </c>
      <c r="B355" s="155" t="s">
        <v>204</v>
      </c>
      <c r="C355" s="145" t="e">
        <f>#REF!</f>
        <v>#REF!</v>
      </c>
      <c r="D355" s="149" t="e">
        <f>#REF!</f>
        <v>#REF!</v>
      </c>
      <c r="E355" s="149" t="e">
        <f>#REF!</f>
        <v>#REF!</v>
      </c>
      <c r="F355" s="189" t="e">
        <f>#REF!</f>
        <v>#REF!</v>
      </c>
      <c r="G355" s="152" t="e">
        <f>#REF!</f>
        <v>#REF!</v>
      </c>
      <c r="H355" s="152" t="s">
        <v>205</v>
      </c>
      <c r="I355" s="152"/>
      <c r="J355" s="146" t="str">
        <f>'YARIŞMA BİLGİLERİ'!$F$21</f>
        <v>Büyük Erkek</v>
      </c>
      <c r="K355" s="149" t="str">
        <f>CONCATENATE(K$1,"-",A$1)</f>
        <v>İzmir-Görme Engelliler Türkiye Şampiyonası</v>
      </c>
      <c r="L355" s="209" t="e">
        <f>#REF!</f>
        <v>#REF!</v>
      </c>
      <c r="M355" s="150" t="s">
        <v>185</v>
      </c>
    </row>
    <row r="356" spans="1:13" s="142" customFormat="1" ht="26.25" customHeight="1" x14ac:dyDescent="0.2">
      <c r="A356" s="144">
        <v>354</v>
      </c>
      <c r="B356" s="155" t="s">
        <v>204</v>
      </c>
      <c r="C356" s="145" t="e">
        <f>#REF!</f>
        <v>#REF!</v>
      </c>
      <c r="D356" s="149" t="e">
        <f>#REF!</f>
        <v>#REF!</v>
      </c>
      <c r="E356" s="149" t="e">
        <f>#REF!</f>
        <v>#REF!</v>
      </c>
      <c r="F356" s="189" t="e">
        <f>#REF!</f>
        <v>#REF!</v>
      </c>
      <c r="G356" s="152" t="e">
        <f>#REF!</f>
        <v>#REF!</v>
      </c>
      <c r="H356" s="152" t="s">
        <v>205</v>
      </c>
      <c r="I356" s="152"/>
      <c r="J356" s="146" t="str">
        <f>'YARIŞMA BİLGİLERİ'!$F$21</f>
        <v>Büyük Erkek</v>
      </c>
      <c r="K356" s="149" t="str">
        <f>CONCATENATE(K$1,"-",A$1)</f>
        <v>İzmir-Görme Engelliler Türkiye Şampiyonası</v>
      </c>
      <c r="L356" s="209" t="e">
        <f>#REF!</f>
        <v>#REF!</v>
      </c>
      <c r="M356" s="150" t="s">
        <v>185</v>
      </c>
    </row>
    <row r="357" spans="1:13" s="142" customFormat="1" ht="26.25" customHeight="1" x14ac:dyDescent="0.2">
      <c r="A357" s="144">
        <v>355</v>
      </c>
      <c r="B357" s="155" t="s">
        <v>204</v>
      </c>
      <c r="C357" s="145" t="e">
        <f>#REF!</f>
        <v>#REF!</v>
      </c>
      <c r="D357" s="149" t="e">
        <f>#REF!</f>
        <v>#REF!</v>
      </c>
      <c r="E357" s="149" t="e">
        <f>#REF!</f>
        <v>#REF!</v>
      </c>
      <c r="F357" s="189" t="e">
        <f>#REF!</f>
        <v>#REF!</v>
      </c>
      <c r="G357" s="152" t="e">
        <f>#REF!</f>
        <v>#REF!</v>
      </c>
      <c r="H357" s="152" t="s">
        <v>205</v>
      </c>
      <c r="I357" s="152"/>
      <c r="J357" s="146" t="str">
        <f>'YARIŞMA BİLGİLERİ'!$F$21</f>
        <v>Büyük Erkek</v>
      </c>
      <c r="K357" s="149" t="str">
        <f>CONCATENATE(K$1,"-",A$1)</f>
        <v>İzmir-Görme Engelliler Türkiye Şampiyonası</v>
      </c>
      <c r="L357" s="209" t="e">
        <f>#REF!</f>
        <v>#REF!</v>
      </c>
      <c r="M357" s="150" t="s">
        <v>185</v>
      </c>
    </row>
    <row r="358" spans="1:13" s="142" customFormat="1" ht="26.25" customHeight="1" x14ac:dyDescent="0.2">
      <c r="A358" s="144">
        <v>356</v>
      </c>
      <c r="B358" s="155" t="s">
        <v>204</v>
      </c>
      <c r="C358" s="145" t="e">
        <f>#REF!</f>
        <v>#REF!</v>
      </c>
      <c r="D358" s="149" t="e">
        <f>#REF!</f>
        <v>#REF!</v>
      </c>
      <c r="E358" s="149" t="e">
        <f>#REF!</f>
        <v>#REF!</v>
      </c>
      <c r="F358" s="189" t="e">
        <f>#REF!</f>
        <v>#REF!</v>
      </c>
      <c r="G358" s="152" t="e">
        <f>#REF!</f>
        <v>#REF!</v>
      </c>
      <c r="H358" s="152" t="s">
        <v>205</v>
      </c>
      <c r="I358" s="152"/>
      <c r="J358" s="146" t="str">
        <f>'YARIŞMA BİLGİLERİ'!$F$21</f>
        <v>Büyük Erkek</v>
      </c>
      <c r="K358" s="149" t="str">
        <f>CONCATENATE(K$1,"-",A$1)</f>
        <v>İzmir-Görme Engelliler Türkiye Şampiyonası</v>
      </c>
      <c r="L358" s="209" t="e">
        <f>#REF!</f>
        <v>#REF!</v>
      </c>
      <c r="M358" s="150" t="s">
        <v>185</v>
      </c>
    </row>
    <row r="359" spans="1:13" s="142" customFormat="1" ht="26.25" customHeight="1" x14ac:dyDescent="0.2">
      <c r="A359" s="144">
        <v>357</v>
      </c>
      <c r="B359" s="155" t="s">
        <v>204</v>
      </c>
      <c r="C359" s="145" t="e">
        <f>#REF!</f>
        <v>#REF!</v>
      </c>
      <c r="D359" s="149" t="e">
        <f>#REF!</f>
        <v>#REF!</v>
      </c>
      <c r="E359" s="149" t="e">
        <f>#REF!</f>
        <v>#REF!</v>
      </c>
      <c r="F359" s="189" t="e">
        <f>#REF!</f>
        <v>#REF!</v>
      </c>
      <c r="G359" s="152" t="e">
        <f>#REF!</f>
        <v>#REF!</v>
      </c>
      <c r="H359" s="152" t="s">
        <v>205</v>
      </c>
      <c r="I359" s="152"/>
      <c r="J359" s="146" t="str">
        <f>'YARIŞMA BİLGİLERİ'!$F$21</f>
        <v>Büyük Erkek</v>
      </c>
      <c r="K359" s="149" t="str">
        <f>CONCATENATE(K$1,"-",A$1)</f>
        <v>İzmir-Görme Engelliler Türkiye Şampiyonası</v>
      </c>
      <c r="L359" s="209" t="e">
        <f>#REF!</f>
        <v>#REF!</v>
      </c>
      <c r="M359" s="150" t="s">
        <v>185</v>
      </c>
    </row>
    <row r="360" spans="1:13" s="142" customFormat="1" ht="26.25" customHeight="1" x14ac:dyDescent="0.2">
      <c r="A360" s="144">
        <v>358</v>
      </c>
      <c r="B360" s="155" t="s">
        <v>193</v>
      </c>
      <c r="C360" s="145" t="e">
        <f>#REF!</f>
        <v>#REF!</v>
      </c>
      <c r="D360" s="149" t="e">
        <f>#REF!</f>
        <v>#REF!</v>
      </c>
      <c r="E360" s="149" t="e">
        <f>#REF!</f>
        <v>#REF!</v>
      </c>
      <c r="F360" s="151" t="e">
        <f>#REF!</f>
        <v>#REF!</v>
      </c>
      <c r="G360" s="152" t="e">
        <f>#REF!</f>
        <v>#REF!</v>
      </c>
      <c r="H360" s="152" t="s">
        <v>192</v>
      </c>
      <c r="I360" s="152"/>
      <c r="J360" s="146" t="str">
        <f>'YARIŞMA BİLGİLERİ'!$F$21</f>
        <v>Büyük Erkek</v>
      </c>
      <c r="K360" s="149" t="str">
        <f t="shared" si="7"/>
        <v>İzmir-Görme Engelliler Türkiye Şampiyonası</v>
      </c>
      <c r="L360" s="209" t="e">
        <f>#REF!</f>
        <v>#REF!</v>
      </c>
      <c r="M360" s="150" t="s">
        <v>185</v>
      </c>
    </row>
    <row r="361" spans="1:13" s="142" customFormat="1" ht="26.25" customHeight="1" x14ac:dyDescent="0.2">
      <c r="A361" s="144">
        <v>359</v>
      </c>
      <c r="B361" s="155" t="s">
        <v>193</v>
      </c>
      <c r="C361" s="145" t="e">
        <f>#REF!</f>
        <v>#REF!</v>
      </c>
      <c r="D361" s="149" t="e">
        <f>#REF!</f>
        <v>#REF!</v>
      </c>
      <c r="E361" s="149" t="e">
        <f>#REF!</f>
        <v>#REF!</v>
      </c>
      <c r="F361" s="151" t="e">
        <f>#REF!</f>
        <v>#REF!</v>
      </c>
      <c r="G361" s="152" t="e">
        <f>#REF!</f>
        <v>#REF!</v>
      </c>
      <c r="H361" s="152" t="s">
        <v>192</v>
      </c>
      <c r="I361" s="152"/>
      <c r="J361" s="146" t="str">
        <f>'YARIŞMA BİLGİLERİ'!$F$21</f>
        <v>Büyük Erkek</v>
      </c>
      <c r="K361" s="149" t="str">
        <f t="shared" si="7"/>
        <v>İzmir-Görme Engelliler Türkiye Şampiyonası</v>
      </c>
      <c r="L361" s="209" t="e">
        <f>#REF!</f>
        <v>#REF!</v>
      </c>
      <c r="M361" s="150" t="s">
        <v>185</v>
      </c>
    </row>
    <row r="362" spans="1:13" s="142" customFormat="1" ht="26.25" customHeight="1" x14ac:dyDescent="0.2">
      <c r="A362" s="144">
        <v>360</v>
      </c>
      <c r="B362" s="155" t="s">
        <v>193</v>
      </c>
      <c r="C362" s="145" t="e">
        <f>#REF!</f>
        <v>#REF!</v>
      </c>
      <c r="D362" s="149" t="e">
        <f>#REF!</f>
        <v>#REF!</v>
      </c>
      <c r="E362" s="149" t="e">
        <f>#REF!</f>
        <v>#REF!</v>
      </c>
      <c r="F362" s="151" t="e">
        <f>#REF!</f>
        <v>#REF!</v>
      </c>
      <c r="G362" s="152" t="e">
        <f>#REF!</f>
        <v>#REF!</v>
      </c>
      <c r="H362" s="152" t="s">
        <v>192</v>
      </c>
      <c r="I362" s="152"/>
      <c r="J362" s="146" t="str">
        <f>'YARIŞMA BİLGİLERİ'!$F$21</f>
        <v>Büyük Erkek</v>
      </c>
      <c r="K362" s="149" t="str">
        <f t="shared" si="7"/>
        <v>İzmir-Görme Engelliler Türkiye Şampiyonası</v>
      </c>
      <c r="L362" s="209" t="e">
        <f>#REF!</f>
        <v>#REF!</v>
      </c>
      <c r="M362" s="150" t="s">
        <v>185</v>
      </c>
    </row>
    <row r="363" spans="1:13" s="142" customFormat="1" ht="26.25" customHeight="1" x14ac:dyDescent="0.2">
      <c r="A363" s="144">
        <v>361</v>
      </c>
      <c r="B363" s="155" t="s">
        <v>193</v>
      </c>
      <c r="C363" s="145" t="e">
        <f>#REF!</f>
        <v>#REF!</v>
      </c>
      <c r="D363" s="149" t="e">
        <f>#REF!</f>
        <v>#REF!</v>
      </c>
      <c r="E363" s="149" t="e">
        <f>#REF!</f>
        <v>#REF!</v>
      </c>
      <c r="F363" s="151" t="e">
        <f>#REF!</f>
        <v>#REF!</v>
      </c>
      <c r="G363" s="152" t="e">
        <f>#REF!</f>
        <v>#REF!</v>
      </c>
      <c r="H363" s="152" t="s">
        <v>192</v>
      </c>
      <c r="I363" s="152"/>
      <c r="J363" s="146" t="str">
        <f>'YARIŞMA BİLGİLERİ'!$F$21</f>
        <v>Büyük Erkek</v>
      </c>
      <c r="K363" s="149" t="str">
        <f t="shared" si="7"/>
        <v>İzmir-Görme Engelliler Türkiye Şampiyonası</v>
      </c>
      <c r="L363" s="209" t="e">
        <f>#REF!</f>
        <v>#REF!</v>
      </c>
      <c r="M363" s="150" t="s">
        <v>185</v>
      </c>
    </row>
    <row r="364" spans="1:13" s="142" customFormat="1" ht="26.25" customHeight="1" x14ac:dyDescent="0.2">
      <c r="A364" s="144">
        <v>362</v>
      </c>
      <c r="B364" s="155" t="s">
        <v>193</v>
      </c>
      <c r="C364" s="145" t="e">
        <f>#REF!</f>
        <v>#REF!</v>
      </c>
      <c r="D364" s="149" t="e">
        <f>#REF!</f>
        <v>#REF!</v>
      </c>
      <c r="E364" s="149" t="e">
        <f>#REF!</f>
        <v>#REF!</v>
      </c>
      <c r="F364" s="151" t="e">
        <f>#REF!</f>
        <v>#REF!</v>
      </c>
      <c r="G364" s="152" t="e">
        <f>#REF!</f>
        <v>#REF!</v>
      </c>
      <c r="H364" s="152" t="s">
        <v>192</v>
      </c>
      <c r="I364" s="152"/>
      <c r="J364" s="146" t="str">
        <f>'YARIŞMA BİLGİLERİ'!$F$21</f>
        <v>Büyük Erkek</v>
      </c>
      <c r="K364" s="149" t="str">
        <f t="shared" si="7"/>
        <v>İzmir-Görme Engelliler Türkiye Şampiyonası</v>
      </c>
      <c r="L364" s="209" t="e">
        <f>#REF!</f>
        <v>#REF!</v>
      </c>
      <c r="M364" s="150" t="s">
        <v>185</v>
      </c>
    </row>
    <row r="365" spans="1:13" s="142" customFormat="1" ht="26.25" customHeight="1" x14ac:dyDescent="0.2">
      <c r="A365" s="144">
        <v>363</v>
      </c>
      <c r="B365" s="155" t="s">
        <v>193</v>
      </c>
      <c r="C365" s="145" t="e">
        <f>#REF!</f>
        <v>#REF!</v>
      </c>
      <c r="D365" s="149" t="e">
        <f>#REF!</f>
        <v>#REF!</v>
      </c>
      <c r="E365" s="149" t="e">
        <f>#REF!</f>
        <v>#REF!</v>
      </c>
      <c r="F365" s="151" t="e">
        <f>#REF!</f>
        <v>#REF!</v>
      </c>
      <c r="G365" s="152" t="e">
        <f>#REF!</f>
        <v>#REF!</v>
      </c>
      <c r="H365" s="152" t="s">
        <v>192</v>
      </c>
      <c r="I365" s="152"/>
      <c r="J365" s="146" t="str">
        <f>'YARIŞMA BİLGİLERİ'!$F$21</f>
        <v>Büyük Erkek</v>
      </c>
      <c r="K365" s="149" t="str">
        <f t="shared" si="7"/>
        <v>İzmir-Görme Engelliler Türkiye Şampiyonası</v>
      </c>
      <c r="L365" s="209" t="e">
        <f>#REF!</f>
        <v>#REF!</v>
      </c>
      <c r="M365" s="150" t="s">
        <v>185</v>
      </c>
    </row>
    <row r="366" spans="1:13" s="142" customFormat="1" ht="26.25" customHeight="1" x14ac:dyDescent="0.2">
      <c r="A366" s="144">
        <v>364</v>
      </c>
      <c r="B366" s="155" t="s">
        <v>193</v>
      </c>
      <c r="C366" s="145" t="e">
        <f>#REF!</f>
        <v>#REF!</v>
      </c>
      <c r="D366" s="149" t="e">
        <f>#REF!</f>
        <v>#REF!</v>
      </c>
      <c r="E366" s="149" t="e">
        <f>#REF!</f>
        <v>#REF!</v>
      </c>
      <c r="F366" s="151" t="e">
        <f>#REF!</f>
        <v>#REF!</v>
      </c>
      <c r="G366" s="152" t="e">
        <f>#REF!</f>
        <v>#REF!</v>
      </c>
      <c r="H366" s="152" t="s">
        <v>192</v>
      </c>
      <c r="I366" s="152"/>
      <c r="J366" s="146" t="str">
        <f>'YARIŞMA BİLGİLERİ'!$F$21</f>
        <v>Büyük Erkek</v>
      </c>
      <c r="K366" s="149" t="str">
        <f t="shared" si="7"/>
        <v>İzmir-Görme Engelliler Türkiye Şampiyonası</v>
      </c>
      <c r="L366" s="209" t="e">
        <f>#REF!</f>
        <v>#REF!</v>
      </c>
      <c r="M366" s="150" t="s">
        <v>185</v>
      </c>
    </row>
    <row r="367" spans="1:13" s="142" customFormat="1" ht="26.25" customHeight="1" x14ac:dyDescent="0.2">
      <c r="A367" s="144">
        <v>365</v>
      </c>
      <c r="B367" s="155" t="s">
        <v>193</v>
      </c>
      <c r="C367" s="145" t="e">
        <f>#REF!</f>
        <v>#REF!</v>
      </c>
      <c r="D367" s="149" t="e">
        <f>#REF!</f>
        <v>#REF!</v>
      </c>
      <c r="E367" s="149" t="e">
        <f>#REF!</f>
        <v>#REF!</v>
      </c>
      <c r="F367" s="151" t="e">
        <f>#REF!</f>
        <v>#REF!</v>
      </c>
      <c r="G367" s="152" t="e">
        <f>#REF!</f>
        <v>#REF!</v>
      </c>
      <c r="H367" s="152" t="s">
        <v>192</v>
      </c>
      <c r="I367" s="152"/>
      <c r="J367" s="146" t="str">
        <f>'YARIŞMA BİLGİLERİ'!$F$21</f>
        <v>Büyük Erkek</v>
      </c>
      <c r="K367" s="149" t="str">
        <f t="shared" si="7"/>
        <v>İzmir-Görme Engelliler Türkiye Şampiyonası</v>
      </c>
      <c r="L367" s="209" t="e">
        <f>#REF!</f>
        <v>#REF!</v>
      </c>
      <c r="M367" s="150" t="s">
        <v>185</v>
      </c>
    </row>
    <row r="368" spans="1:13" s="142" customFormat="1" ht="26.25" customHeight="1" x14ac:dyDescent="0.2">
      <c r="A368" s="144">
        <v>366</v>
      </c>
      <c r="B368" s="155" t="s">
        <v>193</v>
      </c>
      <c r="C368" s="145" t="e">
        <f>#REF!</f>
        <v>#REF!</v>
      </c>
      <c r="D368" s="149" t="e">
        <f>#REF!</f>
        <v>#REF!</v>
      </c>
      <c r="E368" s="149" t="e">
        <f>#REF!</f>
        <v>#REF!</v>
      </c>
      <c r="F368" s="151" t="e">
        <f>#REF!</f>
        <v>#REF!</v>
      </c>
      <c r="G368" s="152" t="e">
        <f>#REF!</f>
        <v>#REF!</v>
      </c>
      <c r="H368" s="152" t="s">
        <v>192</v>
      </c>
      <c r="I368" s="152"/>
      <c r="J368" s="146" t="str">
        <f>'YARIŞMA BİLGİLERİ'!$F$21</f>
        <v>Büyük Erkek</v>
      </c>
      <c r="K368" s="149" t="str">
        <f t="shared" si="7"/>
        <v>İzmir-Görme Engelliler Türkiye Şampiyonası</v>
      </c>
      <c r="L368" s="209" t="e">
        <f>#REF!</f>
        <v>#REF!</v>
      </c>
      <c r="M368" s="150" t="s">
        <v>185</v>
      </c>
    </row>
    <row r="369" spans="1:13" s="142" customFormat="1" ht="26.25" customHeight="1" x14ac:dyDescent="0.2">
      <c r="A369" s="144">
        <v>367</v>
      </c>
      <c r="B369" s="155" t="s">
        <v>193</v>
      </c>
      <c r="C369" s="145" t="e">
        <f>#REF!</f>
        <v>#REF!</v>
      </c>
      <c r="D369" s="149" t="e">
        <f>#REF!</f>
        <v>#REF!</v>
      </c>
      <c r="E369" s="149" t="e">
        <f>#REF!</f>
        <v>#REF!</v>
      </c>
      <c r="F369" s="151" t="e">
        <f>#REF!</f>
        <v>#REF!</v>
      </c>
      <c r="G369" s="152" t="e">
        <f>#REF!</f>
        <v>#REF!</v>
      </c>
      <c r="H369" s="152" t="s">
        <v>192</v>
      </c>
      <c r="I369" s="152"/>
      <c r="J369" s="146" t="str">
        <f>'YARIŞMA BİLGİLERİ'!$F$21</f>
        <v>Büyük Erkek</v>
      </c>
      <c r="K369" s="149" t="str">
        <f t="shared" si="7"/>
        <v>İzmir-Görme Engelliler Türkiye Şampiyonası</v>
      </c>
      <c r="L369" s="209" t="e">
        <f>#REF!</f>
        <v>#REF!</v>
      </c>
      <c r="M369" s="150" t="s">
        <v>185</v>
      </c>
    </row>
    <row r="370" spans="1:13" s="142" customFormat="1" ht="26.25" customHeight="1" x14ac:dyDescent="0.2">
      <c r="A370" s="144">
        <v>368</v>
      </c>
      <c r="B370" s="155" t="s">
        <v>193</v>
      </c>
      <c r="C370" s="145" t="e">
        <f>#REF!</f>
        <v>#REF!</v>
      </c>
      <c r="D370" s="149" t="e">
        <f>#REF!</f>
        <v>#REF!</v>
      </c>
      <c r="E370" s="149" t="e">
        <f>#REF!</f>
        <v>#REF!</v>
      </c>
      <c r="F370" s="151" t="e">
        <f>#REF!</f>
        <v>#REF!</v>
      </c>
      <c r="G370" s="152" t="e">
        <f>#REF!</f>
        <v>#REF!</v>
      </c>
      <c r="H370" s="152" t="s">
        <v>192</v>
      </c>
      <c r="I370" s="152"/>
      <c r="J370" s="146" t="str">
        <f>'YARIŞMA BİLGİLERİ'!$F$21</f>
        <v>Büyük Erkek</v>
      </c>
      <c r="K370" s="149" t="str">
        <f t="shared" si="7"/>
        <v>İzmir-Görme Engelliler Türkiye Şampiyonası</v>
      </c>
      <c r="L370" s="209" t="e">
        <f>#REF!</f>
        <v>#REF!</v>
      </c>
      <c r="M370" s="150" t="s">
        <v>185</v>
      </c>
    </row>
    <row r="371" spans="1:13" s="142" customFormat="1" ht="26.25" customHeight="1" x14ac:dyDescent="0.2">
      <c r="A371" s="144">
        <v>369</v>
      </c>
      <c r="B371" s="155" t="s">
        <v>193</v>
      </c>
      <c r="C371" s="145" t="e">
        <f>#REF!</f>
        <v>#REF!</v>
      </c>
      <c r="D371" s="149" t="e">
        <f>#REF!</f>
        <v>#REF!</v>
      </c>
      <c r="E371" s="149" t="e">
        <f>#REF!</f>
        <v>#REF!</v>
      </c>
      <c r="F371" s="151" t="e">
        <f>#REF!</f>
        <v>#REF!</v>
      </c>
      <c r="G371" s="152" t="e">
        <f>#REF!</f>
        <v>#REF!</v>
      </c>
      <c r="H371" s="152" t="s">
        <v>192</v>
      </c>
      <c r="I371" s="152"/>
      <c r="J371" s="146" t="str">
        <f>'YARIŞMA BİLGİLERİ'!$F$21</f>
        <v>Büyük Erkek</v>
      </c>
      <c r="K371" s="149" t="str">
        <f t="shared" si="7"/>
        <v>İzmir-Görme Engelliler Türkiye Şampiyonası</v>
      </c>
      <c r="L371" s="209" t="e">
        <f>#REF!</f>
        <v>#REF!</v>
      </c>
      <c r="M371" s="150" t="s">
        <v>185</v>
      </c>
    </row>
    <row r="372" spans="1:13" s="142" customFormat="1" ht="26.25" customHeight="1" x14ac:dyDescent="0.2">
      <c r="A372" s="144">
        <v>370</v>
      </c>
      <c r="B372" s="155" t="s">
        <v>193</v>
      </c>
      <c r="C372" s="145" t="e">
        <f>#REF!</f>
        <v>#REF!</v>
      </c>
      <c r="D372" s="149" t="e">
        <f>#REF!</f>
        <v>#REF!</v>
      </c>
      <c r="E372" s="149" t="e">
        <f>#REF!</f>
        <v>#REF!</v>
      </c>
      <c r="F372" s="151" t="e">
        <f>#REF!</f>
        <v>#REF!</v>
      </c>
      <c r="G372" s="152" t="e">
        <f>#REF!</f>
        <v>#REF!</v>
      </c>
      <c r="H372" s="152" t="s">
        <v>192</v>
      </c>
      <c r="I372" s="152"/>
      <c r="J372" s="146" t="str">
        <f>'YARIŞMA BİLGİLERİ'!$F$21</f>
        <v>Büyük Erkek</v>
      </c>
      <c r="K372" s="149" t="str">
        <f t="shared" ref="K372:K435" si="10">CONCATENATE(K$1,"-",A$1)</f>
        <v>İzmir-Görme Engelliler Türkiye Şampiyonası</v>
      </c>
      <c r="L372" s="209" t="e">
        <f>#REF!</f>
        <v>#REF!</v>
      </c>
      <c r="M372" s="150" t="s">
        <v>185</v>
      </c>
    </row>
    <row r="373" spans="1:13" s="142" customFormat="1" ht="26.25" customHeight="1" x14ac:dyDescent="0.2">
      <c r="A373" s="144">
        <v>371</v>
      </c>
      <c r="B373" s="155" t="s">
        <v>193</v>
      </c>
      <c r="C373" s="145" t="e">
        <f>#REF!</f>
        <v>#REF!</v>
      </c>
      <c r="D373" s="149" t="e">
        <f>#REF!</f>
        <v>#REF!</v>
      </c>
      <c r="E373" s="149" t="e">
        <f>#REF!</f>
        <v>#REF!</v>
      </c>
      <c r="F373" s="151" t="e">
        <f>#REF!</f>
        <v>#REF!</v>
      </c>
      <c r="G373" s="152" t="e">
        <f>#REF!</f>
        <v>#REF!</v>
      </c>
      <c r="H373" s="152" t="s">
        <v>192</v>
      </c>
      <c r="I373" s="152"/>
      <c r="J373" s="146" t="str">
        <f>'YARIŞMA BİLGİLERİ'!$F$21</f>
        <v>Büyük Erkek</v>
      </c>
      <c r="K373" s="149" t="str">
        <f t="shared" si="10"/>
        <v>İzmir-Görme Engelliler Türkiye Şampiyonası</v>
      </c>
      <c r="L373" s="209" t="e">
        <f>#REF!</f>
        <v>#REF!</v>
      </c>
      <c r="M373" s="150" t="s">
        <v>185</v>
      </c>
    </row>
    <row r="374" spans="1:13" s="142" customFormat="1" ht="26.25" customHeight="1" x14ac:dyDescent="0.2">
      <c r="A374" s="144">
        <v>372</v>
      </c>
      <c r="B374" s="155" t="s">
        <v>193</v>
      </c>
      <c r="C374" s="145" t="e">
        <f>#REF!</f>
        <v>#REF!</v>
      </c>
      <c r="D374" s="149" t="e">
        <f>#REF!</f>
        <v>#REF!</v>
      </c>
      <c r="E374" s="149" t="e">
        <f>#REF!</f>
        <v>#REF!</v>
      </c>
      <c r="F374" s="151" t="e">
        <f>#REF!</f>
        <v>#REF!</v>
      </c>
      <c r="G374" s="152" t="e">
        <f>#REF!</f>
        <v>#REF!</v>
      </c>
      <c r="H374" s="152" t="s">
        <v>192</v>
      </c>
      <c r="I374" s="152"/>
      <c r="J374" s="146" t="str">
        <f>'YARIŞMA BİLGİLERİ'!$F$21</f>
        <v>Büyük Erkek</v>
      </c>
      <c r="K374" s="149" t="str">
        <f t="shared" si="10"/>
        <v>İzmir-Görme Engelliler Türkiye Şampiyonası</v>
      </c>
      <c r="L374" s="209" t="e">
        <f>#REF!</f>
        <v>#REF!</v>
      </c>
      <c r="M374" s="150" t="s">
        <v>185</v>
      </c>
    </row>
    <row r="375" spans="1:13" s="142" customFormat="1" ht="26.25" customHeight="1" x14ac:dyDescent="0.2">
      <c r="A375" s="144">
        <v>373</v>
      </c>
      <c r="B375" s="155" t="s">
        <v>193</v>
      </c>
      <c r="C375" s="145" t="e">
        <f>#REF!</f>
        <v>#REF!</v>
      </c>
      <c r="D375" s="149" t="e">
        <f>#REF!</f>
        <v>#REF!</v>
      </c>
      <c r="E375" s="149" t="e">
        <f>#REF!</f>
        <v>#REF!</v>
      </c>
      <c r="F375" s="151" t="e">
        <f>#REF!</f>
        <v>#REF!</v>
      </c>
      <c r="G375" s="152" t="e">
        <f>#REF!</f>
        <v>#REF!</v>
      </c>
      <c r="H375" s="152" t="s">
        <v>192</v>
      </c>
      <c r="I375" s="152"/>
      <c r="J375" s="146" t="str">
        <f>'YARIŞMA BİLGİLERİ'!$F$21</f>
        <v>Büyük Erkek</v>
      </c>
      <c r="K375" s="149" t="str">
        <f t="shared" si="10"/>
        <v>İzmir-Görme Engelliler Türkiye Şampiyonası</v>
      </c>
      <c r="L375" s="209" t="e">
        <f>#REF!</f>
        <v>#REF!</v>
      </c>
      <c r="M375" s="150" t="s">
        <v>185</v>
      </c>
    </row>
    <row r="376" spans="1:13" s="142" customFormat="1" ht="26.25" customHeight="1" x14ac:dyDescent="0.2">
      <c r="A376" s="144">
        <v>374</v>
      </c>
      <c r="B376" s="155" t="s">
        <v>193</v>
      </c>
      <c r="C376" s="145" t="e">
        <f>#REF!</f>
        <v>#REF!</v>
      </c>
      <c r="D376" s="149" t="e">
        <f>#REF!</f>
        <v>#REF!</v>
      </c>
      <c r="E376" s="149" t="e">
        <f>#REF!</f>
        <v>#REF!</v>
      </c>
      <c r="F376" s="151" t="e">
        <f>#REF!</f>
        <v>#REF!</v>
      </c>
      <c r="G376" s="152" t="e">
        <f>#REF!</f>
        <v>#REF!</v>
      </c>
      <c r="H376" s="152" t="s">
        <v>192</v>
      </c>
      <c r="I376" s="152"/>
      <c r="J376" s="146" t="str">
        <f>'YARIŞMA BİLGİLERİ'!$F$21</f>
        <v>Büyük Erkek</v>
      </c>
      <c r="K376" s="149" t="str">
        <f t="shared" si="10"/>
        <v>İzmir-Görme Engelliler Türkiye Şampiyonası</v>
      </c>
      <c r="L376" s="209" t="e">
        <f>#REF!</f>
        <v>#REF!</v>
      </c>
      <c r="M376" s="150" t="s">
        <v>185</v>
      </c>
    </row>
    <row r="377" spans="1:13" s="142" customFormat="1" ht="26.25" customHeight="1" x14ac:dyDescent="0.2">
      <c r="A377" s="144">
        <v>375</v>
      </c>
      <c r="B377" s="155" t="s">
        <v>193</v>
      </c>
      <c r="C377" s="145" t="e">
        <f>#REF!</f>
        <v>#REF!</v>
      </c>
      <c r="D377" s="149" t="e">
        <f>#REF!</f>
        <v>#REF!</v>
      </c>
      <c r="E377" s="149" t="e">
        <f>#REF!</f>
        <v>#REF!</v>
      </c>
      <c r="F377" s="151" t="e">
        <f>#REF!</f>
        <v>#REF!</v>
      </c>
      <c r="G377" s="152" t="e">
        <f>#REF!</f>
        <v>#REF!</v>
      </c>
      <c r="H377" s="152" t="s">
        <v>192</v>
      </c>
      <c r="I377" s="152"/>
      <c r="J377" s="146" t="str">
        <f>'YARIŞMA BİLGİLERİ'!$F$21</f>
        <v>Büyük Erkek</v>
      </c>
      <c r="K377" s="149" t="str">
        <f t="shared" si="10"/>
        <v>İzmir-Görme Engelliler Türkiye Şampiyonası</v>
      </c>
      <c r="L377" s="209" t="e">
        <f>#REF!</f>
        <v>#REF!</v>
      </c>
      <c r="M377" s="150" t="s">
        <v>185</v>
      </c>
    </row>
    <row r="378" spans="1:13" s="142" customFormat="1" ht="26.25" customHeight="1" x14ac:dyDescent="0.2">
      <c r="A378" s="144">
        <v>376</v>
      </c>
      <c r="B378" s="155" t="s">
        <v>193</v>
      </c>
      <c r="C378" s="145" t="e">
        <f>#REF!</f>
        <v>#REF!</v>
      </c>
      <c r="D378" s="149" t="e">
        <f>#REF!</f>
        <v>#REF!</v>
      </c>
      <c r="E378" s="149" t="e">
        <f>#REF!</f>
        <v>#REF!</v>
      </c>
      <c r="F378" s="151" t="e">
        <f>#REF!</f>
        <v>#REF!</v>
      </c>
      <c r="G378" s="152" t="e">
        <f>#REF!</f>
        <v>#REF!</v>
      </c>
      <c r="H378" s="152" t="s">
        <v>192</v>
      </c>
      <c r="I378" s="152"/>
      <c r="J378" s="146" t="str">
        <f>'YARIŞMA BİLGİLERİ'!$F$21</f>
        <v>Büyük Erkek</v>
      </c>
      <c r="K378" s="149" t="str">
        <f t="shared" si="10"/>
        <v>İzmir-Görme Engelliler Türkiye Şampiyonası</v>
      </c>
      <c r="L378" s="209" t="e">
        <f>#REF!</f>
        <v>#REF!</v>
      </c>
      <c r="M378" s="150" t="s">
        <v>185</v>
      </c>
    </row>
    <row r="379" spans="1:13" s="142" customFormat="1" ht="26.25" customHeight="1" x14ac:dyDescent="0.2">
      <c r="A379" s="144">
        <v>377</v>
      </c>
      <c r="B379" s="155" t="s">
        <v>193</v>
      </c>
      <c r="C379" s="145" t="e">
        <f>#REF!</f>
        <v>#REF!</v>
      </c>
      <c r="D379" s="149" t="e">
        <f>#REF!</f>
        <v>#REF!</v>
      </c>
      <c r="E379" s="149" t="e">
        <f>#REF!</f>
        <v>#REF!</v>
      </c>
      <c r="F379" s="151" t="e">
        <f>#REF!</f>
        <v>#REF!</v>
      </c>
      <c r="G379" s="152" t="e">
        <f>#REF!</f>
        <v>#REF!</v>
      </c>
      <c r="H379" s="152" t="s">
        <v>192</v>
      </c>
      <c r="I379" s="152"/>
      <c r="J379" s="146" t="str">
        <f>'YARIŞMA BİLGİLERİ'!$F$21</f>
        <v>Büyük Erkek</v>
      </c>
      <c r="K379" s="149" t="str">
        <f t="shared" si="10"/>
        <v>İzmir-Görme Engelliler Türkiye Şampiyonası</v>
      </c>
      <c r="L379" s="209" t="e">
        <f>#REF!</f>
        <v>#REF!</v>
      </c>
      <c r="M379" s="150" t="s">
        <v>185</v>
      </c>
    </row>
    <row r="380" spans="1:13" s="142" customFormat="1" ht="26.25" customHeight="1" x14ac:dyDescent="0.2">
      <c r="A380" s="144">
        <v>378</v>
      </c>
      <c r="B380" s="155" t="s">
        <v>193</v>
      </c>
      <c r="C380" s="145" t="e">
        <f>#REF!</f>
        <v>#REF!</v>
      </c>
      <c r="D380" s="149" t="e">
        <f>#REF!</f>
        <v>#REF!</v>
      </c>
      <c r="E380" s="149" t="e">
        <f>#REF!</f>
        <v>#REF!</v>
      </c>
      <c r="F380" s="151" t="e">
        <f>#REF!</f>
        <v>#REF!</v>
      </c>
      <c r="G380" s="152" t="e">
        <f>#REF!</f>
        <v>#REF!</v>
      </c>
      <c r="H380" s="152" t="s">
        <v>192</v>
      </c>
      <c r="I380" s="152"/>
      <c r="J380" s="146" t="str">
        <f>'YARIŞMA BİLGİLERİ'!$F$21</f>
        <v>Büyük Erkek</v>
      </c>
      <c r="K380" s="149" t="str">
        <f t="shared" si="10"/>
        <v>İzmir-Görme Engelliler Türkiye Şampiyonası</v>
      </c>
      <c r="L380" s="209" t="e">
        <f>#REF!</f>
        <v>#REF!</v>
      </c>
      <c r="M380" s="150" t="s">
        <v>185</v>
      </c>
    </row>
    <row r="381" spans="1:13" s="142" customFormat="1" ht="26.25" customHeight="1" x14ac:dyDescent="0.2">
      <c r="A381" s="144">
        <v>379</v>
      </c>
      <c r="B381" s="155" t="s">
        <v>193</v>
      </c>
      <c r="C381" s="145" t="e">
        <f>#REF!</f>
        <v>#REF!</v>
      </c>
      <c r="D381" s="149" t="e">
        <f>#REF!</f>
        <v>#REF!</v>
      </c>
      <c r="E381" s="149" t="e">
        <f>#REF!</f>
        <v>#REF!</v>
      </c>
      <c r="F381" s="151" t="e">
        <f>#REF!</f>
        <v>#REF!</v>
      </c>
      <c r="G381" s="152" t="e">
        <f>#REF!</f>
        <v>#REF!</v>
      </c>
      <c r="H381" s="152" t="s">
        <v>192</v>
      </c>
      <c r="I381" s="152"/>
      <c r="J381" s="146" t="str">
        <f>'YARIŞMA BİLGİLERİ'!$F$21</f>
        <v>Büyük Erkek</v>
      </c>
      <c r="K381" s="149" t="str">
        <f t="shared" si="10"/>
        <v>İzmir-Görme Engelliler Türkiye Şampiyonası</v>
      </c>
      <c r="L381" s="209" t="e">
        <f>#REF!</f>
        <v>#REF!</v>
      </c>
      <c r="M381" s="150" t="s">
        <v>185</v>
      </c>
    </row>
    <row r="382" spans="1:13" s="142" customFormat="1" ht="26.25" customHeight="1" x14ac:dyDescent="0.2">
      <c r="A382" s="144">
        <v>380</v>
      </c>
      <c r="B382" s="155" t="s">
        <v>193</v>
      </c>
      <c r="C382" s="145" t="e">
        <f>#REF!</f>
        <v>#REF!</v>
      </c>
      <c r="D382" s="149" t="e">
        <f>#REF!</f>
        <v>#REF!</v>
      </c>
      <c r="E382" s="149" t="e">
        <f>#REF!</f>
        <v>#REF!</v>
      </c>
      <c r="F382" s="151" t="e">
        <f>#REF!</f>
        <v>#REF!</v>
      </c>
      <c r="G382" s="152" t="e">
        <f>#REF!</f>
        <v>#REF!</v>
      </c>
      <c r="H382" s="152" t="s">
        <v>192</v>
      </c>
      <c r="I382" s="152"/>
      <c r="J382" s="146" t="str">
        <f>'YARIŞMA BİLGİLERİ'!$F$21</f>
        <v>Büyük Erkek</v>
      </c>
      <c r="K382" s="149" t="str">
        <f t="shared" si="10"/>
        <v>İzmir-Görme Engelliler Türkiye Şampiyonası</v>
      </c>
      <c r="L382" s="209" t="e">
        <f>#REF!</f>
        <v>#REF!</v>
      </c>
      <c r="M382" s="150" t="s">
        <v>185</v>
      </c>
    </row>
    <row r="383" spans="1:13" s="142" customFormat="1" ht="26.25" customHeight="1" x14ac:dyDescent="0.2">
      <c r="A383" s="144">
        <v>381</v>
      </c>
      <c r="B383" s="155" t="s">
        <v>193</v>
      </c>
      <c r="C383" s="145" t="e">
        <f>#REF!</f>
        <v>#REF!</v>
      </c>
      <c r="D383" s="149" t="e">
        <f>#REF!</f>
        <v>#REF!</v>
      </c>
      <c r="E383" s="149" t="e">
        <f>#REF!</f>
        <v>#REF!</v>
      </c>
      <c r="F383" s="151" t="e">
        <f>#REF!</f>
        <v>#REF!</v>
      </c>
      <c r="G383" s="152" t="e">
        <f>#REF!</f>
        <v>#REF!</v>
      </c>
      <c r="H383" s="152" t="s">
        <v>192</v>
      </c>
      <c r="I383" s="152"/>
      <c r="J383" s="146" t="str">
        <f>'YARIŞMA BİLGİLERİ'!$F$21</f>
        <v>Büyük Erkek</v>
      </c>
      <c r="K383" s="149" t="str">
        <f t="shared" si="10"/>
        <v>İzmir-Görme Engelliler Türkiye Şampiyonası</v>
      </c>
      <c r="L383" s="209" t="e">
        <f>#REF!</f>
        <v>#REF!</v>
      </c>
      <c r="M383" s="150" t="s">
        <v>185</v>
      </c>
    </row>
    <row r="384" spans="1:13" s="142" customFormat="1" ht="26.25" customHeight="1" x14ac:dyDescent="0.2">
      <c r="A384" s="144">
        <v>382</v>
      </c>
      <c r="B384" s="155" t="s">
        <v>193</v>
      </c>
      <c r="C384" s="145" t="e">
        <f>#REF!</f>
        <v>#REF!</v>
      </c>
      <c r="D384" s="149" t="e">
        <f>#REF!</f>
        <v>#REF!</v>
      </c>
      <c r="E384" s="149" t="e">
        <f>#REF!</f>
        <v>#REF!</v>
      </c>
      <c r="F384" s="151" t="e">
        <f>#REF!</f>
        <v>#REF!</v>
      </c>
      <c r="G384" s="152" t="e">
        <f>#REF!</f>
        <v>#REF!</v>
      </c>
      <c r="H384" s="152" t="s">
        <v>192</v>
      </c>
      <c r="I384" s="152"/>
      <c r="J384" s="146" t="str">
        <f>'YARIŞMA BİLGİLERİ'!$F$21</f>
        <v>Büyük Erkek</v>
      </c>
      <c r="K384" s="149" t="str">
        <f t="shared" si="10"/>
        <v>İzmir-Görme Engelliler Türkiye Şampiyonası</v>
      </c>
      <c r="L384" s="209" t="e">
        <f>#REF!</f>
        <v>#REF!</v>
      </c>
      <c r="M384" s="150" t="s">
        <v>185</v>
      </c>
    </row>
    <row r="385" spans="1:13" s="142" customFormat="1" ht="26.25" customHeight="1" x14ac:dyDescent="0.2">
      <c r="A385" s="144">
        <v>383</v>
      </c>
      <c r="B385" s="155" t="s">
        <v>193</v>
      </c>
      <c r="C385" s="145" t="e">
        <f>#REF!</f>
        <v>#REF!</v>
      </c>
      <c r="D385" s="149" t="e">
        <f>#REF!</f>
        <v>#REF!</v>
      </c>
      <c r="E385" s="149" t="e">
        <f>#REF!</f>
        <v>#REF!</v>
      </c>
      <c r="F385" s="151" t="e">
        <f>#REF!</f>
        <v>#REF!</v>
      </c>
      <c r="G385" s="152" t="e">
        <f>#REF!</f>
        <v>#REF!</v>
      </c>
      <c r="H385" s="152" t="s">
        <v>192</v>
      </c>
      <c r="I385" s="152"/>
      <c r="J385" s="146" t="str">
        <f>'YARIŞMA BİLGİLERİ'!$F$21</f>
        <v>Büyük Erkek</v>
      </c>
      <c r="K385" s="149" t="str">
        <f t="shared" si="10"/>
        <v>İzmir-Görme Engelliler Türkiye Şampiyonası</v>
      </c>
      <c r="L385" s="209" t="e">
        <f>#REF!</f>
        <v>#REF!</v>
      </c>
      <c r="M385" s="150" t="s">
        <v>185</v>
      </c>
    </row>
    <row r="386" spans="1:13" s="142" customFormat="1" ht="26.25" customHeight="1" x14ac:dyDescent="0.2">
      <c r="A386" s="144">
        <v>384</v>
      </c>
      <c r="B386" s="155" t="s">
        <v>193</v>
      </c>
      <c r="C386" s="145" t="e">
        <f>#REF!</f>
        <v>#REF!</v>
      </c>
      <c r="D386" s="149" t="e">
        <f>#REF!</f>
        <v>#REF!</v>
      </c>
      <c r="E386" s="149" t="e">
        <f>#REF!</f>
        <v>#REF!</v>
      </c>
      <c r="F386" s="151" t="e">
        <f>#REF!</f>
        <v>#REF!</v>
      </c>
      <c r="G386" s="152" t="e">
        <f>#REF!</f>
        <v>#REF!</v>
      </c>
      <c r="H386" s="152" t="s">
        <v>192</v>
      </c>
      <c r="I386" s="152"/>
      <c r="J386" s="146" t="str">
        <f>'YARIŞMA BİLGİLERİ'!$F$21</f>
        <v>Büyük Erkek</v>
      </c>
      <c r="K386" s="149" t="str">
        <f t="shared" si="10"/>
        <v>İzmir-Görme Engelliler Türkiye Şampiyonası</v>
      </c>
      <c r="L386" s="209" t="e">
        <f>#REF!</f>
        <v>#REF!</v>
      </c>
      <c r="M386" s="150" t="s">
        <v>185</v>
      </c>
    </row>
    <row r="387" spans="1:13" s="142" customFormat="1" ht="26.25" customHeight="1" x14ac:dyDescent="0.2">
      <c r="A387" s="144">
        <v>385</v>
      </c>
      <c r="B387" s="155" t="s">
        <v>193</v>
      </c>
      <c r="C387" s="145" t="e">
        <f>#REF!</f>
        <v>#REF!</v>
      </c>
      <c r="D387" s="149" t="e">
        <f>#REF!</f>
        <v>#REF!</v>
      </c>
      <c r="E387" s="149" t="e">
        <f>#REF!</f>
        <v>#REF!</v>
      </c>
      <c r="F387" s="151" t="e">
        <f>#REF!</f>
        <v>#REF!</v>
      </c>
      <c r="G387" s="152" t="e">
        <f>#REF!</f>
        <v>#REF!</v>
      </c>
      <c r="H387" s="152" t="s">
        <v>192</v>
      </c>
      <c r="I387" s="152"/>
      <c r="J387" s="146" t="str">
        <f>'YARIŞMA BİLGİLERİ'!$F$21</f>
        <v>Büyük Erkek</v>
      </c>
      <c r="K387" s="149" t="str">
        <f t="shared" si="10"/>
        <v>İzmir-Görme Engelliler Türkiye Şampiyonası</v>
      </c>
      <c r="L387" s="209" t="e">
        <f>#REF!</f>
        <v>#REF!</v>
      </c>
      <c r="M387" s="150" t="s">
        <v>185</v>
      </c>
    </row>
    <row r="388" spans="1:13" s="142" customFormat="1" ht="26.25" customHeight="1" x14ac:dyDescent="0.2">
      <c r="A388" s="144">
        <v>386</v>
      </c>
      <c r="B388" s="155" t="s">
        <v>193</v>
      </c>
      <c r="C388" s="145" t="e">
        <f>#REF!</f>
        <v>#REF!</v>
      </c>
      <c r="D388" s="149" t="e">
        <f>#REF!</f>
        <v>#REF!</v>
      </c>
      <c r="E388" s="149" t="e">
        <f>#REF!</f>
        <v>#REF!</v>
      </c>
      <c r="F388" s="151" t="e">
        <f>#REF!</f>
        <v>#REF!</v>
      </c>
      <c r="G388" s="152" t="e">
        <f>#REF!</f>
        <v>#REF!</v>
      </c>
      <c r="H388" s="152" t="s">
        <v>192</v>
      </c>
      <c r="I388" s="152"/>
      <c r="J388" s="146" t="str">
        <f>'YARIŞMA BİLGİLERİ'!$F$21</f>
        <v>Büyük Erkek</v>
      </c>
      <c r="K388" s="149" t="str">
        <f t="shared" si="10"/>
        <v>İzmir-Görme Engelliler Türkiye Şampiyonası</v>
      </c>
      <c r="L388" s="209" t="e">
        <f>#REF!</f>
        <v>#REF!</v>
      </c>
      <c r="M388" s="150" t="s">
        <v>185</v>
      </c>
    </row>
    <row r="389" spans="1:13" s="142" customFormat="1" ht="26.25" customHeight="1" x14ac:dyDescent="0.2">
      <c r="A389" s="144">
        <v>387</v>
      </c>
      <c r="B389" s="155" t="s">
        <v>193</v>
      </c>
      <c r="C389" s="145" t="e">
        <f>#REF!</f>
        <v>#REF!</v>
      </c>
      <c r="D389" s="149" t="e">
        <f>#REF!</f>
        <v>#REF!</v>
      </c>
      <c r="E389" s="149" t="e">
        <f>#REF!</f>
        <v>#REF!</v>
      </c>
      <c r="F389" s="151" t="e">
        <f>#REF!</f>
        <v>#REF!</v>
      </c>
      <c r="G389" s="152" t="e">
        <f>#REF!</f>
        <v>#REF!</v>
      </c>
      <c r="H389" s="152" t="s">
        <v>192</v>
      </c>
      <c r="I389" s="152"/>
      <c r="J389" s="146" t="str">
        <f>'YARIŞMA BİLGİLERİ'!$F$21</f>
        <v>Büyük Erkek</v>
      </c>
      <c r="K389" s="149" t="str">
        <f t="shared" si="10"/>
        <v>İzmir-Görme Engelliler Türkiye Şampiyonası</v>
      </c>
      <c r="L389" s="209" t="e">
        <f>#REF!</f>
        <v>#REF!</v>
      </c>
      <c r="M389" s="150" t="s">
        <v>185</v>
      </c>
    </row>
    <row r="390" spans="1:13" s="142" customFormat="1" ht="26.25" customHeight="1" x14ac:dyDescent="0.2">
      <c r="A390" s="144">
        <v>388</v>
      </c>
      <c r="B390" s="155" t="s">
        <v>193</v>
      </c>
      <c r="C390" s="145" t="e">
        <f>#REF!</f>
        <v>#REF!</v>
      </c>
      <c r="D390" s="149" t="e">
        <f>#REF!</f>
        <v>#REF!</v>
      </c>
      <c r="E390" s="149" t="e">
        <f>#REF!</f>
        <v>#REF!</v>
      </c>
      <c r="F390" s="151" t="e">
        <f>#REF!</f>
        <v>#REF!</v>
      </c>
      <c r="G390" s="152" t="e">
        <f>#REF!</f>
        <v>#REF!</v>
      </c>
      <c r="H390" s="152" t="s">
        <v>192</v>
      </c>
      <c r="I390" s="152"/>
      <c r="J390" s="146" t="str">
        <f>'YARIŞMA BİLGİLERİ'!$F$21</f>
        <v>Büyük Erkek</v>
      </c>
      <c r="K390" s="149" t="str">
        <f t="shared" si="10"/>
        <v>İzmir-Görme Engelliler Türkiye Şampiyonası</v>
      </c>
      <c r="L390" s="209" t="e">
        <f>#REF!</f>
        <v>#REF!</v>
      </c>
      <c r="M390" s="150" t="s">
        <v>185</v>
      </c>
    </row>
    <row r="391" spans="1:13" s="142" customFormat="1" ht="26.25" customHeight="1" x14ac:dyDescent="0.2">
      <c r="A391" s="144">
        <v>389</v>
      </c>
      <c r="B391" s="155" t="s">
        <v>193</v>
      </c>
      <c r="C391" s="145" t="e">
        <f>#REF!</f>
        <v>#REF!</v>
      </c>
      <c r="D391" s="149" t="e">
        <f>#REF!</f>
        <v>#REF!</v>
      </c>
      <c r="E391" s="149" t="e">
        <f>#REF!</f>
        <v>#REF!</v>
      </c>
      <c r="F391" s="151" t="e">
        <f>#REF!</f>
        <v>#REF!</v>
      </c>
      <c r="G391" s="152" t="e">
        <f>#REF!</f>
        <v>#REF!</v>
      </c>
      <c r="H391" s="152" t="s">
        <v>192</v>
      </c>
      <c r="I391" s="152"/>
      <c r="J391" s="146" t="str">
        <f>'YARIŞMA BİLGİLERİ'!$F$21</f>
        <v>Büyük Erkek</v>
      </c>
      <c r="K391" s="149" t="str">
        <f t="shared" si="10"/>
        <v>İzmir-Görme Engelliler Türkiye Şampiyonası</v>
      </c>
      <c r="L391" s="209" t="e">
        <f>#REF!</f>
        <v>#REF!</v>
      </c>
      <c r="M391" s="150" t="s">
        <v>185</v>
      </c>
    </row>
    <row r="392" spans="1:13" s="142" customFormat="1" ht="26.25" customHeight="1" x14ac:dyDescent="0.2">
      <c r="A392" s="144">
        <v>390</v>
      </c>
      <c r="B392" s="155" t="s">
        <v>193</v>
      </c>
      <c r="C392" s="145" t="e">
        <f>#REF!</f>
        <v>#REF!</v>
      </c>
      <c r="D392" s="149" t="e">
        <f>#REF!</f>
        <v>#REF!</v>
      </c>
      <c r="E392" s="149" t="e">
        <f>#REF!</f>
        <v>#REF!</v>
      </c>
      <c r="F392" s="151" t="e">
        <f>#REF!</f>
        <v>#REF!</v>
      </c>
      <c r="G392" s="152" t="e">
        <f>#REF!</f>
        <v>#REF!</v>
      </c>
      <c r="H392" s="152" t="s">
        <v>192</v>
      </c>
      <c r="I392" s="152"/>
      <c r="J392" s="146" t="str">
        <f>'YARIŞMA BİLGİLERİ'!$F$21</f>
        <v>Büyük Erkek</v>
      </c>
      <c r="K392" s="149" t="str">
        <f t="shared" si="10"/>
        <v>İzmir-Görme Engelliler Türkiye Şampiyonası</v>
      </c>
      <c r="L392" s="209" t="e">
        <f>#REF!</f>
        <v>#REF!</v>
      </c>
      <c r="M392" s="150" t="s">
        <v>185</v>
      </c>
    </row>
    <row r="393" spans="1:13" s="142" customFormat="1" ht="26.25" customHeight="1" x14ac:dyDescent="0.2">
      <c r="A393" s="144">
        <v>391</v>
      </c>
      <c r="B393" s="155" t="s">
        <v>193</v>
      </c>
      <c r="C393" s="145" t="e">
        <f>#REF!</f>
        <v>#REF!</v>
      </c>
      <c r="D393" s="149" t="e">
        <f>#REF!</f>
        <v>#REF!</v>
      </c>
      <c r="E393" s="149" t="e">
        <f>#REF!</f>
        <v>#REF!</v>
      </c>
      <c r="F393" s="151" t="e">
        <f>#REF!</f>
        <v>#REF!</v>
      </c>
      <c r="G393" s="152" t="e">
        <f>#REF!</f>
        <v>#REF!</v>
      </c>
      <c r="H393" s="152" t="s">
        <v>192</v>
      </c>
      <c r="I393" s="152"/>
      <c r="J393" s="146" t="str">
        <f>'YARIŞMA BİLGİLERİ'!$F$21</f>
        <v>Büyük Erkek</v>
      </c>
      <c r="K393" s="149" t="str">
        <f t="shared" si="10"/>
        <v>İzmir-Görme Engelliler Türkiye Şampiyonası</v>
      </c>
      <c r="L393" s="209" t="e">
        <f>#REF!</f>
        <v>#REF!</v>
      </c>
      <c r="M393" s="150" t="s">
        <v>185</v>
      </c>
    </row>
    <row r="394" spans="1:13" s="142" customFormat="1" ht="26.25" customHeight="1" x14ac:dyDescent="0.2">
      <c r="A394" s="144">
        <v>392</v>
      </c>
      <c r="B394" s="155" t="s">
        <v>193</v>
      </c>
      <c r="C394" s="145" t="e">
        <f>#REF!</f>
        <v>#REF!</v>
      </c>
      <c r="D394" s="149" t="e">
        <f>#REF!</f>
        <v>#REF!</v>
      </c>
      <c r="E394" s="149" t="e">
        <f>#REF!</f>
        <v>#REF!</v>
      </c>
      <c r="F394" s="151" t="e">
        <f>#REF!</f>
        <v>#REF!</v>
      </c>
      <c r="G394" s="152" t="e">
        <f>#REF!</f>
        <v>#REF!</v>
      </c>
      <c r="H394" s="152" t="s">
        <v>192</v>
      </c>
      <c r="I394" s="152"/>
      <c r="J394" s="146" t="str">
        <f>'YARIŞMA BİLGİLERİ'!$F$21</f>
        <v>Büyük Erkek</v>
      </c>
      <c r="K394" s="149" t="str">
        <f t="shared" si="10"/>
        <v>İzmir-Görme Engelliler Türkiye Şampiyonası</v>
      </c>
      <c r="L394" s="209" t="e">
        <f>#REF!</f>
        <v>#REF!</v>
      </c>
      <c r="M394" s="150" t="s">
        <v>185</v>
      </c>
    </row>
    <row r="395" spans="1:13" s="142" customFormat="1" ht="26.25" customHeight="1" x14ac:dyDescent="0.2">
      <c r="A395" s="144">
        <v>393</v>
      </c>
      <c r="B395" s="155" t="s">
        <v>193</v>
      </c>
      <c r="C395" s="145" t="e">
        <f>#REF!</f>
        <v>#REF!</v>
      </c>
      <c r="D395" s="149" t="e">
        <f>#REF!</f>
        <v>#REF!</v>
      </c>
      <c r="E395" s="149" t="e">
        <f>#REF!</f>
        <v>#REF!</v>
      </c>
      <c r="F395" s="151" t="e">
        <f>#REF!</f>
        <v>#REF!</v>
      </c>
      <c r="G395" s="152" t="e">
        <f>#REF!</f>
        <v>#REF!</v>
      </c>
      <c r="H395" s="152" t="s">
        <v>192</v>
      </c>
      <c r="I395" s="152"/>
      <c r="J395" s="146" t="str">
        <f>'YARIŞMA BİLGİLERİ'!$F$21</f>
        <v>Büyük Erkek</v>
      </c>
      <c r="K395" s="149" t="str">
        <f t="shared" si="10"/>
        <v>İzmir-Görme Engelliler Türkiye Şampiyonası</v>
      </c>
      <c r="L395" s="209" t="e">
        <f>#REF!</f>
        <v>#REF!</v>
      </c>
      <c r="M395" s="150" t="s">
        <v>185</v>
      </c>
    </row>
    <row r="396" spans="1:13" s="142" customFormat="1" ht="26.25" customHeight="1" x14ac:dyDescent="0.2">
      <c r="A396" s="144">
        <v>394</v>
      </c>
      <c r="B396" s="155" t="s">
        <v>193</v>
      </c>
      <c r="C396" s="145" t="e">
        <f>#REF!</f>
        <v>#REF!</v>
      </c>
      <c r="D396" s="149" t="e">
        <f>#REF!</f>
        <v>#REF!</v>
      </c>
      <c r="E396" s="149" t="e">
        <f>#REF!</f>
        <v>#REF!</v>
      </c>
      <c r="F396" s="151" t="e">
        <f>#REF!</f>
        <v>#REF!</v>
      </c>
      <c r="G396" s="152" t="e">
        <f>#REF!</f>
        <v>#REF!</v>
      </c>
      <c r="H396" s="152" t="s">
        <v>192</v>
      </c>
      <c r="I396" s="152"/>
      <c r="J396" s="146" t="str">
        <f>'YARIŞMA BİLGİLERİ'!$F$21</f>
        <v>Büyük Erkek</v>
      </c>
      <c r="K396" s="149" t="str">
        <f t="shared" si="10"/>
        <v>İzmir-Görme Engelliler Türkiye Şampiyonası</v>
      </c>
      <c r="L396" s="209" t="e">
        <f>#REF!</f>
        <v>#REF!</v>
      </c>
      <c r="M396" s="150" t="s">
        <v>185</v>
      </c>
    </row>
    <row r="397" spans="1:13" s="142" customFormat="1" ht="26.25" customHeight="1" x14ac:dyDescent="0.2">
      <c r="A397" s="144">
        <v>395</v>
      </c>
      <c r="B397" s="155" t="s">
        <v>193</v>
      </c>
      <c r="C397" s="145" t="e">
        <f>#REF!</f>
        <v>#REF!</v>
      </c>
      <c r="D397" s="149" t="e">
        <f>#REF!</f>
        <v>#REF!</v>
      </c>
      <c r="E397" s="149" t="e">
        <f>#REF!</f>
        <v>#REF!</v>
      </c>
      <c r="F397" s="151" t="e">
        <f>#REF!</f>
        <v>#REF!</v>
      </c>
      <c r="G397" s="152" t="e">
        <f>#REF!</f>
        <v>#REF!</v>
      </c>
      <c r="H397" s="152" t="s">
        <v>192</v>
      </c>
      <c r="I397" s="152"/>
      <c r="J397" s="146" t="str">
        <f>'YARIŞMA BİLGİLERİ'!$F$21</f>
        <v>Büyük Erkek</v>
      </c>
      <c r="K397" s="149" t="str">
        <f t="shared" si="10"/>
        <v>İzmir-Görme Engelliler Türkiye Şampiyonası</v>
      </c>
      <c r="L397" s="209" t="e">
        <f>#REF!</f>
        <v>#REF!</v>
      </c>
      <c r="M397" s="150" t="s">
        <v>185</v>
      </c>
    </row>
    <row r="398" spans="1:13" s="142" customFormat="1" ht="26.25" customHeight="1" x14ac:dyDescent="0.2">
      <c r="A398" s="144">
        <v>396</v>
      </c>
      <c r="B398" s="155" t="s">
        <v>193</v>
      </c>
      <c r="C398" s="145" t="e">
        <f>#REF!</f>
        <v>#REF!</v>
      </c>
      <c r="D398" s="149" t="e">
        <f>#REF!</f>
        <v>#REF!</v>
      </c>
      <c r="E398" s="149" t="e">
        <f>#REF!</f>
        <v>#REF!</v>
      </c>
      <c r="F398" s="151" t="e">
        <f>#REF!</f>
        <v>#REF!</v>
      </c>
      <c r="G398" s="152" t="e">
        <f>#REF!</f>
        <v>#REF!</v>
      </c>
      <c r="H398" s="152" t="s">
        <v>192</v>
      </c>
      <c r="I398" s="152"/>
      <c r="J398" s="146" t="str">
        <f>'YARIŞMA BİLGİLERİ'!$F$21</f>
        <v>Büyük Erkek</v>
      </c>
      <c r="K398" s="149" t="str">
        <f t="shared" si="10"/>
        <v>İzmir-Görme Engelliler Türkiye Şampiyonası</v>
      </c>
      <c r="L398" s="209" t="e">
        <f>#REF!</f>
        <v>#REF!</v>
      </c>
      <c r="M398" s="150" t="s">
        <v>185</v>
      </c>
    </row>
    <row r="399" spans="1:13" s="142" customFormat="1" ht="26.25" customHeight="1" x14ac:dyDescent="0.2">
      <c r="A399" s="144">
        <v>397</v>
      </c>
      <c r="B399" s="155" t="s">
        <v>193</v>
      </c>
      <c r="C399" s="145" t="e">
        <f>#REF!</f>
        <v>#REF!</v>
      </c>
      <c r="D399" s="149" t="e">
        <f>#REF!</f>
        <v>#REF!</v>
      </c>
      <c r="E399" s="149" t="e">
        <f>#REF!</f>
        <v>#REF!</v>
      </c>
      <c r="F399" s="151" t="e">
        <f>#REF!</f>
        <v>#REF!</v>
      </c>
      <c r="G399" s="152" t="e">
        <f>#REF!</f>
        <v>#REF!</v>
      </c>
      <c r="H399" s="152" t="s">
        <v>192</v>
      </c>
      <c r="I399" s="152"/>
      <c r="J399" s="146" t="str">
        <f>'YARIŞMA BİLGİLERİ'!$F$21</f>
        <v>Büyük Erkek</v>
      </c>
      <c r="K399" s="149" t="str">
        <f t="shared" si="10"/>
        <v>İzmir-Görme Engelliler Türkiye Şampiyonası</v>
      </c>
      <c r="L399" s="209" t="e">
        <f>#REF!</f>
        <v>#REF!</v>
      </c>
      <c r="M399" s="150" t="s">
        <v>185</v>
      </c>
    </row>
    <row r="400" spans="1:13" s="142" customFormat="1" ht="26.25" customHeight="1" x14ac:dyDescent="0.2">
      <c r="A400" s="144">
        <v>398</v>
      </c>
      <c r="B400" s="155" t="s">
        <v>193</v>
      </c>
      <c r="C400" s="145" t="e">
        <f>#REF!</f>
        <v>#REF!</v>
      </c>
      <c r="D400" s="149" t="e">
        <f>#REF!</f>
        <v>#REF!</v>
      </c>
      <c r="E400" s="149" t="e">
        <f>#REF!</f>
        <v>#REF!</v>
      </c>
      <c r="F400" s="151" t="e">
        <f>#REF!</f>
        <v>#REF!</v>
      </c>
      <c r="G400" s="152" t="e">
        <f>#REF!</f>
        <v>#REF!</v>
      </c>
      <c r="H400" s="152" t="s">
        <v>192</v>
      </c>
      <c r="I400" s="152"/>
      <c r="J400" s="146" t="str">
        <f>'YARIŞMA BİLGİLERİ'!$F$21</f>
        <v>Büyük Erkek</v>
      </c>
      <c r="K400" s="149" t="str">
        <f t="shared" si="10"/>
        <v>İzmir-Görme Engelliler Türkiye Şampiyonası</v>
      </c>
      <c r="L400" s="209" t="e">
        <f>#REF!</f>
        <v>#REF!</v>
      </c>
      <c r="M400" s="150" t="s">
        <v>185</v>
      </c>
    </row>
    <row r="401" spans="1:13" s="142" customFormat="1" ht="26.25" customHeight="1" x14ac:dyDescent="0.2">
      <c r="A401" s="144">
        <v>399</v>
      </c>
      <c r="B401" s="155" t="s">
        <v>193</v>
      </c>
      <c r="C401" s="145" t="e">
        <f>#REF!</f>
        <v>#REF!</v>
      </c>
      <c r="D401" s="149" t="e">
        <f>#REF!</f>
        <v>#REF!</v>
      </c>
      <c r="E401" s="149" t="e">
        <f>#REF!</f>
        <v>#REF!</v>
      </c>
      <c r="F401" s="151" t="e">
        <f>#REF!</f>
        <v>#REF!</v>
      </c>
      <c r="G401" s="152" t="e">
        <f>#REF!</f>
        <v>#REF!</v>
      </c>
      <c r="H401" s="152" t="s">
        <v>192</v>
      </c>
      <c r="I401" s="152"/>
      <c r="J401" s="146" t="str">
        <f>'YARIŞMA BİLGİLERİ'!$F$21</f>
        <v>Büyük Erkek</v>
      </c>
      <c r="K401" s="149" t="str">
        <f t="shared" si="10"/>
        <v>İzmir-Görme Engelliler Türkiye Şampiyonası</v>
      </c>
      <c r="L401" s="209" t="e">
        <f>#REF!</f>
        <v>#REF!</v>
      </c>
      <c r="M401" s="150" t="s">
        <v>185</v>
      </c>
    </row>
    <row r="402" spans="1:13" s="142" customFormat="1" ht="26.25" customHeight="1" x14ac:dyDescent="0.2">
      <c r="A402" s="144">
        <v>400</v>
      </c>
      <c r="B402" s="155" t="s">
        <v>193</v>
      </c>
      <c r="C402" s="145" t="e">
        <f>#REF!</f>
        <v>#REF!</v>
      </c>
      <c r="D402" s="149" t="e">
        <f>#REF!</f>
        <v>#REF!</v>
      </c>
      <c r="E402" s="149" t="e">
        <f>#REF!</f>
        <v>#REF!</v>
      </c>
      <c r="F402" s="151" t="e">
        <f>#REF!</f>
        <v>#REF!</v>
      </c>
      <c r="G402" s="152" t="e">
        <f>#REF!</f>
        <v>#REF!</v>
      </c>
      <c r="H402" s="152" t="s">
        <v>192</v>
      </c>
      <c r="I402" s="152"/>
      <c r="J402" s="146" t="str">
        <f>'YARIŞMA BİLGİLERİ'!$F$21</f>
        <v>Büyük Erkek</v>
      </c>
      <c r="K402" s="149" t="str">
        <f t="shared" si="10"/>
        <v>İzmir-Görme Engelliler Türkiye Şampiyonası</v>
      </c>
      <c r="L402" s="209" t="e">
        <f>#REF!</f>
        <v>#REF!</v>
      </c>
      <c r="M402" s="150" t="s">
        <v>185</v>
      </c>
    </row>
    <row r="403" spans="1:13" s="142" customFormat="1" ht="26.25" customHeight="1" x14ac:dyDescent="0.2">
      <c r="A403" s="144">
        <v>401</v>
      </c>
      <c r="B403" s="155" t="s">
        <v>193</v>
      </c>
      <c r="C403" s="145" t="e">
        <f>#REF!</f>
        <v>#REF!</v>
      </c>
      <c r="D403" s="149" t="e">
        <f>#REF!</f>
        <v>#REF!</v>
      </c>
      <c r="E403" s="149" t="e">
        <f>#REF!</f>
        <v>#REF!</v>
      </c>
      <c r="F403" s="151" t="e">
        <f>#REF!</f>
        <v>#REF!</v>
      </c>
      <c r="G403" s="152" t="e">
        <f>#REF!</f>
        <v>#REF!</v>
      </c>
      <c r="H403" s="152" t="s">
        <v>192</v>
      </c>
      <c r="I403" s="152"/>
      <c r="J403" s="146" t="str">
        <f>'YARIŞMA BİLGİLERİ'!$F$21</f>
        <v>Büyük Erkek</v>
      </c>
      <c r="K403" s="149" t="str">
        <f t="shared" si="10"/>
        <v>İzmir-Görme Engelliler Türkiye Şampiyonası</v>
      </c>
      <c r="L403" s="209" t="e">
        <f>#REF!</f>
        <v>#REF!</v>
      </c>
      <c r="M403" s="150" t="s">
        <v>185</v>
      </c>
    </row>
    <row r="404" spans="1:13" s="142" customFormat="1" ht="26.25" customHeight="1" x14ac:dyDescent="0.2">
      <c r="A404" s="144">
        <v>402</v>
      </c>
      <c r="B404" s="155" t="s">
        <v>193</v>
      </c>
      <c r="C404" s="145" t="e">
        <f>#REF!</f>
        <v>#REF!</v>
      </c>
      <c r="D404" s="149" t="e">
        <f>#REF!</f>
        <v>#REF!</v>
      </c>
      <c r="E404" s="149" t="e">
        <f>#REF!</f>
        <v>#REF!</v>
      </c>
      <c r="F404" s="151" t="e">
        <f>#REF!</f>
        <v>#REF!</v>
      </c>
      <c r="G404" s="152" t="e">
        <f>#REF!</f>
        <v>#REF!</v>
      </c>
      <c r="H404" s="152" t="s">
        <v>192</v>
      </c>
      <c r="I404" s="152"/>
      <c r="J404" s="146" t="str">
        <f>'YARIŞMA BİLGİLERİ'!$F$21</f>
        <v>Büyük Erkek</v>
      </c>
      <c r="K404" s="149" t="str">
        <f t="shared" si="10"/>
        <v>İzmir-Görme Engelliler Türkiye Şampiyonası</v>
      </c>
      <c r="L404" s="209" t="e">
        <f>#REF!</f>
        <v>#REF!</v>
      </c>
      <c r="M404" s="150" t="s">
        <v>185</v>
      </c>
    </row>
    <row r="405" spans="1:13" s="142" customFormat="1" ht="26.25" customHeight="1" x14ac:dyDescent="0.2">
      <c r="A405" s="144">
        <v>403</v>
      </c>
      <c r="B405" s="155" t="s">
        <v>193</v>
      </c>
      <c r="C405" s="145" t="e">
        <f>#REF!</f>
        <v>#REF!</v>
      </c>
      <c r="D405" s="149" t="e">
        <f>#REF!</f>
        <v>#REF!</v>
      </c>
      <c r="E405" s="149" t="e">
        <f>#REF!</f>
        <v>#REF!</v>
      </c>
      <c r="F405" s="151" t="e">
        <f>#REF!</f>
        <v>#REF!</v>
      </c>
      <c r="G405" s="152" t="e">
        <f>#REF!</f>
        <v>#REF!</v>
      </c>
      <c r="H405" s="152" t="s">
        <v>192</v>
      </c>
      <c r="I405" s="152"/>
      <c r="J405" s="146" t="str">
        <f>'YARIŞMA BİLGİLERİ'!$F$21</f>
        <v>Büyük Erkek</v>
      </c>
      <c r="K405" s="149" t="str">
        <f t="shared" si="10"/>
        <v>İzmir-Görme Engelliler Türkiye Şampiyonası</v>
      </c>
      <c r="L405" s="209" t="e">
        <f>#REF!</f>
        <v>#REF!</v>
      </c>
      <c r="M405" s="150" t="s">
        <v>185</v>
      </c>
    </row>
    <row r="406" spans="1:13" s="142" customFormat="1" ht="26.25" customHeight="1" x14ac:dyDescent="0.2">
      <c r="A406" s="144">
        <v>404</v>
      </c>
      <c r="B406" s="155" t="s">
        <v>193</v>
      </c>
      <c r="C406" s="145" t="e">
        <f>#REF!</f>
        <v>#REF!</v>
      </c>
      <c r="D406" s="149" t="e">
        <f>#REF!</f>
        <v>#REF!</v>
      </c>
      <c r="E406" s="149" t="e">
        <f>#REF!</f>
        <v>#REF!</v>
      </c>
      <c r="F406" s="151" t="e">
        <f>#REF!</f>
        <v>#REF!</v>
      </c>
      <c r="G406" s="152" t="e">
        <f>#REF!</f>
        <v>#REF!</v>
      </c>
      <c r="H406" s="152" t="s">
        <v>192</v>
      </c>
      <c r="I406" s="152"/>
      <c r="J406" s="146" t="str">
        <f>'YARIŞMA BİLGİLERİ'!$F$21</f>
        <v>Büyük Erkek</v>
      </c>
      <c r="K406" s="149" t="str">
        <f t="shared" si="10"/>
        <v>İzmir-Görme Engelliler Türkiye Şampiyonası</v>
      </c>
      <c r="L406" s="209" t="e">
        <f>#REF!</f>
        <v>#REF!</v>
      </c>
      <c r="M406" s="150" t="s">
        <v>185</v>
      </c>
    </row>
    <row r="407" spans="1:13" s="142" customFormat="1" ht="26.25" customHeight="1" x14ac:dyDescent="0.2">
      <c r="A407" s="144">
        <v>405</v>
      </c>
      <c r="B407" s="155" t="s">
        <v>193</v>
      </c>
      <c r="C407" s="145" t="e">
        <f>#REF!</f>
        <v>#REF!</v>
      </c>
      <c r="D407" s="149" t="e">
        <f>#REF!</f>
        <v>#REF!</v>
      </c>
      <c r="E407" s="149" t="e">
        <f>#REF!</f>
        <v>#REF!</v>
      </c>
      <c r="F407" s="151" t="e">
        <f>#REF!</f>
        <v>#REF!</v>
      </c>
      <c r="G407" s="152" t="e">
        <f>#REF!</f>
        <v>#REF!</v>
      </c>
      <c r="H407" s="152" t="s">
        <v>192</v>
      </c>
      <c r="I407" s="152"/>
      <c r="J407" s="146" t="str">
        <f>'YARIŞMA BİLGİLERİ'!$F$21</f>
        <v>Büyük Erkek</v>
      </c>
      <c r="K407" s="149" t="str">
        <f t="shared" si="10"/>
        <v>İzmir-Görme Engelliler Türkiye Şampiyonası</v>
      </c>
      <c r="L407" s="209" t="e">
        <f>#REF!</f>
        <v>#REF!</v>
      </c>
      <c r="M407" s="150" t="s">
        <v>185</v>
      </c>
    </row>
    <row r="408" spans="1:13" s="142" customFormat="1" ht="26.25" customHeight="1" x14ac:dyDescent="0.2">
      <c r="A408" s="144">
        <v>406</v>
      </c>
      <c r="B408" s="155" t="s">
        <v>193</v>
      </c>
      <c r="C408" s="145" t="e">
        <f>#REF!</f>
        <v>#REF!</v>
      </c>
      <c r="D408" s="149" t="e">
        <f>#REF!</f>
        <v>#REF!</v>
      </c>
      <c r="E408" s="149" t="e">
        <f>#REF!</f>
        <v>#REF!</v>
      </c>
      <c r="F408" s="151" t="e">
        <f>#REF!</f>
        <v>#REF!</v>
      </c>
      <c r="G408" s="152" t="e">
        <f>#REF!</f>
        <v>#REF!</v>
      </c>
      <c r="H408" s="152" t="s">
        <v>192</v>
      </c>
      <c r="I408" s="152"/>
      <c r="J408" s="146" t="str">
        <f>'YARIŞMA BİLGİLERİ'!$F$21</f>
        <v>Büyük Erkek</v>
      </c>
      <c r="K408" s="149" t="str">
        <f t="shared" si="10"/>
        <v>İzmir-Görme Engelliler Türkiye Şampiyonası</v>
      </c>
      <c r="L408" s="209" t="e">
        <f>#REF!</f>
        <v>#REF!</v>
      </c>
      <c r="M408" s="150" t="s">
        <v>185</v>
      </c>
    </row>
    <row r="409" spans="1:13" s="142" customFormat="1" ht="26.25" customHeight="1" x14ac:dyDescent="0.2">
      <c r="A409" s="144">
        <v>407</v>
      </c>
      <c r="B409" s="155" t="s">
        <v>193</v>
      </c>
      <c r="C409" s="145" t="e">
        <f>#REF!</f>
        <v>#REF!</v>
      </c>
      <c r="D409" s="149" t="e">
        <f>#REF!</f>
        <v>#REF!</v>
      </c>
      <c r="E409" s="149" t="e">
        <f>#REF!</f>
        <v>#REF!</v>
      </c>
      <c r="F409" s="151" t="e">
        <f>#REF!</f>
        <v>#REF!</v>
      </c>
      <c r="G409" s="152" t="e">
        <f>#REF!</f>
        <v>#REF!</v>
      </c>
      <c r="H409" s="152" t="s">
        <v>192</v>
      </c>
      <c r="I409" s="152"/>
      <c r="J409" s="146" t="str">
        <f>'YARIŞMA BİLGİLERİ'!$F$21</f>
        <v>Büyük Erkek</v>
      </c>
      <c r="K409" s="149" t="str">
        <f t="shared" si="10"/>
        <v>İzmir-Görme Engelliler Türkiye Şampiyonası</v>
      </c>
      <c r="L409" s="209" t="e">
        <f>#REF!</f>
        <v>#REF!</v>
      </c>
      <c r="M409" s="150" t="s">
        <v>185</v>
      </c>
    </row>
    <row r="410" spans="1:13" s="142" customFormat="1" ht="26.25" customHeight="1" x14ac:dyDescent="0.2">
      <c r="A410" s="144">
        <v>408</v>
      </c>
      <c r="B410" s="155" t="s">
        <v>193</v>
      </c>
      <c r="C410" s="145" t="e">
        <f>#REF!</f>
        <v>#REF!</v>
      </c>
      <c r="D410" s="149" t="e">
        <f>#REF!</f>
        <v>#REF!</v>
      </c>
      <c r="E410" s="149" t="e">
        <f>#REF!</f>
        <v>#REF!</v>
      </c>
      <c r="F410" s="151" t="e">
        <f>#REF!</f>
        <v>#REF!</v>
      </c>
      <c r="G410" s="152" t="e">
        <f>#REF!</f>
        <v>#REF!</v>
      </c>
      <c r="H410" s="152" t="s">
        <v>192</v>
      </c>
      <c r="I410" s="152"/>
      <c r="J410" s="146" t="str">
        <f>'YARIŞMA BİLGİLERİ'!$F$21</f>
        <v>Büyük Erkek</v>
      </c>
      <c r="K410" s="149" t="str">
        <f t="shared" si="10"/>
        <v>İzmir-Görme Engelliler Türkiye Şampiyonası</v>
      </c>
      <c r="L410" s="209" t="e">
        <f>#REF!</f>
        <v>#REF!</v>
      </c>
      <c r="M410" s="150" t="s">
        <v>185</v>
      </c>
    </row>
    <row r="411" spans="1:13" s="142" customFormat="1" ht="26.25" customHeight="1" x14ac:dyDescent="0.2">
      <c r="A411" s="144">
        <v>409</v>
      </c>
      <c r="B411" s="155" t="s">
        <v>193</v>
      </c>
      <c r="C411" s="145" t="e">
        <f>#REF!</f>
        <v>#REF!</v>
      </c>
      <c r="D411" s="149" t="e">
        <f>#REF!</f>
        <v>#REF!</v>
      </c>
      <c r="E411" s="149" t="e">
        <f>#REF!</f>
        <v>#REF!</v>
      </c>
      <c r="F411" s="151" t="e">
        <f>#REF!</f>
        <v>#REF!</v>
      </c>
      <c r="G411" s="152" t="e">
        <f>#REF!</f>
        <v>#REF!</v>
      </c>
      <c r="H411" s="152" t="s">
        <v>192</v>
      </c>
      <c r="I411" s="152"/>
      <c r="J411" s="146" t="str">
        <f>'YARIŞMA BİLGİLERİ'!$F$21</f>
        <v>Büyük Erkek</v>
      </c>
      <c r="K411" s="149" t="str">
        <f t="shared" si="10"/>
        <v>İzmir-Görme Engelliler Türkiye Şampiyonası</v>
      </c>
      <c r="L411" s="209" t="e">
        <f>#REF!</f>
        <v>#REF!</v>
      </c>
      <c r="M411" s="150" t="s">
        <v>185</v>
      </c>
    </row>
    <row r="412" spans="1:13" s="142" customFormat="1" ht="26.25" customHeight="1" x14ac:dyDescent="0.2">
      <c r="A412" s="144">
        <v>410</v>
      </c>
      <c r="B412" s="155" t="s">
        <v>193</v>
      </c>
      <c r="C412" s="145" t="e">
        <f>#REF!</f>
        <v>#REF!</v>
      </c>
      <c r="D412" s="149" t="e">
        <f>#REF!</f>
        <v>#REF!</v>
      </c>
      <c r="E412" s="149" t="e">
        <f>#REF!</f>
        <v>#REF!</v>
      </c>
      <c r="F412" s="151" t="e">
        <f>#REF!</f>
        <v>#REF!</v>
      </c>
      <c r="G412" s="152" t="e">
        <f>#REF!</f>
        <v>#REF!</v>
      </c>
      <c r="H412" s="152" t="s">
        <v>192</v>
      </c>
      <c r="I412" s="152"/>
      <c r="J412" s="146" t="str">
        <f>'YARIŞMA BİLGİLERİ'!$F$21</f>
        <v>Büyük Erkek</v>
      </c>
      <c r="K412" s="149" t="str">
        <f t="shared" si="10"/>
        <v>İzmir-Görme Engelliler Türkiye Şampiyonası</v>
      </c>
      <c r="L412" s="209" t="e">
        <f>#REF!</f>
        <v>#REF!</v>
      </c>
      <c r="M412" s="150" t="s">
        <v>185</v>
      </c>
    </row>
    <row r="413" spans="1:13" s="142" customFormat="1" ht="26.25" customHeight="1" x14ac:dyDescent="0.2">
      <c r="A413" s="144">
        <v>411</v>
      </c>
      <c r="B413" s="155" t="s">
        <v>193</v>
      </c>
      <c r="C413" s="145" t="e">
        <f>#REF!</f>
        <v>#REF!</v>
      </c>
      <c r="D413" s="149" t="e">
        <f>#REF!</f>
        <v>#REF!</v>
      </c>
      <c r="E413" s="149" t="e">
        <f>#REF!</f>
        <v>#REF!</v>
      </c>
      <c r="F413" s="151" t="e">
        <f>#REF!</f>
        <v>#REF!</v>
      </c>
      <c r="G413" s="152" t="e">
        <f>#REF!</f>
        <v>#REF!</v>
      </c>
      <c r="H413" s="152" t="s">
        <v>192</v>
      </c>
      <c r="I413" s="152"/>
      <c r="J413" s="146" t="str">
        <f>'YARIŞMA BİLGİLERİ'!$F$21</f>
        <v>Büyük Erkek</v>
      </c>
      <c r="K413" s="149" t="str">
        <f t="shared" si="10"/>
        <v>İzmir-Görme Engelliler Türkiye Şampiyonası</v>
      </c>
      <c r="L413" s="209" t="e">
        <f>#REF!</f>
        <v>#REF!</v>
      </c>
      <c r="M413" s="150" t="s">
        <v>185</v>
      </c>
    </row>
    <row r="414" spans="1:13" s="142" customFormat="1" ht="26.25" customHeight="1" x14ac:dyDescent="0.2">
      <c r="A414" s="144">
        <v>412</v>
      </c>
      <c r="B414" s="155" t="s">
        <v>193</v>
      </c>
      <c r="C414" s="145" t="e">
        <f>#REF!</f>
        <v>#REF!</v>
      </c>
      <c r="D414" s="149" t="e">
        <f>#REF!</f>
        <v>#REF!</v>
      </c>
      <c r="E414" s="149" t="e">
        <f>#REF!</f>
        <v>#REF!</v>
      </c>
      <c r="F414" s="151" t="e">
        <f>#REF!</f>
        <v>#REF!</v>
      </c>
      <c r="G414" s="152" t="e">
        <f>#REF!</f>
        <v>#REF!</v>
      </c>
      <c r="H414" s="152" t="s">
        <v>192</v>
      </c>
      <c r="I414" s="152"/>
      <c r="J414" s="146" t="str">
        <f>'YARIŞMA BİLGİLERİ'!$F$21</f>
        <v>Büyük Erkek</v>
      </c>
      <c r="K414" s="149" t="str">
        <f t="shared" si="10"/>
        <v>İzmir-Görme Engelliler Türkiye Şampiyonası</v>
      </c>
      <c r="L414" s="209" t="e">
        <f>#REF!</f>
        <v>#REF!</v>
      </c>
      <c r="M414" s="150" t="s">
        <v>185</v>
      </c>
    </row>
    <row r="415" spans="1:13" s="142" customFormat="1" ht="26.25" customHeight="1" x14ac:dyDescent="0.2">
      <c r="A415" s="144">
        <v>413</v>
      </c>
      <c r="B415" s="155" t="s">
        <v>193</v>
      </c>
      <c r="C415" s="145" t="e">
        <f>#REF!</f>
        <v>#REF!</v>
      </c>
      <c r="D415" s="149" t="e">
        <f>#REF!</f>
        <v>#REF!</v>
      </c>
      <c r="E415" s="149" t="e">
        <f>#REF!</f>
        <v>#REF!</v>
      </c>
      <c r="F415" s="151" t="e">
        <f>#REF!</f>
        <v>#REF!</v>
      </c>
      <c r="G415" s="152" t="e">
        <f>#REF!</f>
        <v>#REF!</v>
      </c>
      <c r="H415" s="152" t="s">
        <v>192</v>
      </c>
      <c r="I415" s="152"/>
      <c r="J415" s="146" t="str">
        <f>'YARIŞMA BİLGİLERİ'!$F$21</f>
        <v>Büyük Erkek</v>
      </c>
      <c r="K415" s="149" t="str">
        <f t="shared" si="10"/>
        <v>İzmir-Görme Engelliler Türkiye Şampiyonası</v>
      </c>
      <c r="L415" s="209" t="e">
        <f>#REF!</f>
        <v>#REF!</v>
      </c>
      <c r="M415" s="150" t="s">
        <v>185</v>
      </c>
    </row>
    <row r="416" spans="1:13" s="142" customFormat="1" ht="26.25" customHeight="1" x14ac:dyDescent="0.2">
      <c r="A416" s="144">
        <v>414</v>
      </c>
      <c r="B416" s="155" t="s">
        <v>193</v>
      </c>
      <c r="C416" s="145" t="e">
        <f>#REF!</f>
        <v>#REF!</v>
      </c>
      <c r="D416" s="149" t="e">
        <f>#REF!</f>
        <v>#REF!</v>
      </c>
      <c r="E416" s="149" t="e">
        <f>#REF!</f>
        <v>#REF!</v>
      </c>
      <c r="F416" s="151" t="e">
        <f>#REF!</f>
        <v>#REF!</v>
      </c>
      <c r="G416" s="152" t="e">
        <f>#REF!</f>
        <v>#REF!</v>
      </c>
      <c r="H416" s="152" t="s">
        <v>192</v>
      </c>
      <c r="I416" s="152"/>
      <c r="J416" s="146" t="str">
        <f>'YARIŞMA BİLGİLERİ'!$F$21</f>
        <v>Büyük Erkek</v>
      </c>
      <c r="K416" s="149" t="str">
        <f t="shared" si="10"/>
        <v>İzmir-Görme Engelliler Türkiye Şampiyonası</v>
      </c>
      <c r="L416" s="209" t="e">
        <f>#REF!</f>
        <v>#REF!</v>
      </c>
      <c r="M416" s="150" t="s">
        <v>185</v>
      </c>
    </row>
    <row r="417" spans="1:13" s="142" customFormat="1" ht="26.25" customHeight="1" x14ac:dyDescent="0.2">
      <c r="A417" s="144">
        <v>415</v>
      </c>
      <c r="B417" s="155" t="s">
        <v>193</v>
      </c>
      <c r="C417" s="145" t="e">
        <f>#REF!</f>
        <v>#REF!</v>
      </c>
      <c r="D417" s="149" t="e">
        <f>#REF!</f>
        <v>#REF!</v>
      </c>
      <c r="E417" s="149" t="e">
        <f>#REF!</f>
        <v>#REF!</v>
      </c>
      <c r="F417" s="151" t="e">
        <f>#REF!</f>
        <v>#REF!</v>
      </c>
      <c r="G417" s="152" t="e">
        <f>#REF!</f>
        <v>#REF!</v>
      </c>
      <c r="H417" s="152" t="s">
        <v>192</v>
      </c>
      <c r="I417" s="152"/>
      <c r="J417" s="146" t="str">
        <f>'YARIŞMA BİLGİLERİ'!$F$21</f>
        <v>Büyük Erkek</v>
      </c>
      <c r="K417" s="149" t="str">
        <f t="shared" si="10"/>
        <v>İzmir-Görme Engelliler Türkiye Şampiyonası</v>
      </c>
      <c r="L417" s="209" t="e">
        <f>#REF!</f>
        <v>#REF!</v>
      </c>
      <c r="M417" s="150" t="s">
        <v>185</v>
      </c>
    </row>
    <row r="418" spans="1:13" s="142" customFormat="1" ht="26.25" customHeight="1" x14ac:dyDescent="0.2">
      <c r="A418" s="144">
        <v>416</v>
      </c>
      <c r="B418" s="155" t="s">
        <v>194</v>
      </c>
      <c r="C418" s="145" t="e">
        <f>#REF!</f>
        <v>#REF!</v>
      </c>
      <c r="D418" s="149" t="e">
        <f>#REF!</f>
        <v>#REF!</v>
      </c>
      <c r="E418" s="149" t="e">
        <f>#REF!</f>
        <v>#REF!</v>
      </c>
      <c r="F418" s="151" t="e">
        <f>#REF!</f>
        <v>#REF!</v>
      </c>
      <c r="G418" s="152" t="e">
        <f>#REF!</f>
        <v>#REF!</v>
      </c>
      <c r="H418" s="152" t="s">
        <v>192</v>
      </c>
      <c r="I418" s="152"/>
      <c r="J418" s="146" t="str">
        <f>'YARIŞMA BİLGİLERİ'!$F$21</f>
        <v>Büyük Erkek</v>
      </c>
      <c r="K418" s="149" t="str">
        <f t="shared" si="10"/>
        <v>İzmir-Görme Engelliler Türkiye Şampiyonası</v>
      </c>
      <c r="L418" s="209" t="e">
        <f>#REF!</f>
        <v>#REF!</v>
      </c>
      <c r="M418" s="150" t="s">
        <v>185</v>
      </c>
    </row>
    <row r="419" spans="1:13" s="142" customFormat="1" ht="26.25" customHeight="1" x14ac:dyDescent="0.2">
      <c r="A419" s="144">
        <v>417</v>
      </c>
      <c r="B419" s="155" t="s">
        <v>194</v>
      </c>
      <c r="C419" s="145" t="e">
        <f>#REF!</f>
        <v>#REF!</v>
      </c>
      <c r="D419" s="149" t="e">
        <f>#REF!</f>
        <v>#REF!</v>
      </c>
      <c r="E419" s="149" t="e">
        <f>#REF!</f>
        <v>#REF!</v>
      </c>
      <c r="F419" s="151" t="e">
        <f>#REF!</f>
        <v>#REF!</v>
      </c>
      <c r="G419" s="152" t="e">
        <f>#REF!</f>
        <v>#REF!</v>
      </c>
      <c r="H419" s="152" t="s">
        <v>192</v>
      </c>
      <c r="I419" s="152"/>
      <c r="J419" s="146" t="str">
        <f>'YARIŞMA BİLGİLERİ'!$F$21</f>
        <v>Büyük Erkek</v>
      </c>
      <c r="K419" s="149" t="str">
        <f t="shared" si="10"/>
        <v>İzmir-Görme Engelliler Türkiye Şampiyonası</v>
      </c>
      <c r="L419" s="209" t="e">
        <f>#REF!</f>
        <v>#REF!</v>
      </c>
      <c r="M419" s="150" t="s">
        <v>185</v>
      </c>
    </row>
    <row r="420" spans="1:13" s="142" customFormat="1" ht="26.25" customHeight="1" x14ac:dyDescent="0.2">
      <c r="A420" s="144">
        <v>418</v>
      </c>
      <c r="B420" s="155" t="s">
        <v>194</v>
      </c>
      <c r="C420" s="145" t="e">
        <f>#REF!</f>
        <v>#REF!</v>
      </c>
      <c r="D420" s="149" t="e">
        <f>#REF!</f>
        <v>#REF!</v>
      </c>
      <c r="E420" s="149" t="e">
        <f>#REF!</f>
        <v>#REF!</v>
      </c>
      <c r="F420" s="151" t="e">
        <f>#REF!</f>
        <v>#REF!</v>
      </c>
      <c r="G420" s="152" t="e">
        <f>#REF!</f>
        <v>#REF!</v>
      </c>
      <c r="H420" s="152" t="s">
        <v>192</v>
      </c>
      <c r="I420" s="152"/>
      <c r="J420" s="146" t="str">
        <f>'YARIŞMA BİLGİLERİ'!$F$21</f>
        <v>Büyük Erkek</v>
      </c>
      <c r="K420" s="149" t="str">
        <f t="shared" si="10"/>
        <v>İzmir-Görme Engelliler Türkiye Şampiyonası</v>
      </c>
      <c r="L420" s="209" t="e">
        <f>#REF!</f>
        <v>#REF!</v>
      </c>
      <c r="M420" s="150" t="s">
        <v>185</v>
      </c>
    </row>
    <row r="421" spans="1:13" s="142" customFormat="1" ht="26.25" customHeight="1" x14ac:dyDescent="0.2">
      <c r="A421" s="144">
        <v>419</v>
      </c>
      <c r="B421" s="155" t="s">
        <v>194</v>
      </c>
      <c r="C421" s="145" t="e">
        <f>#REF!</f>
        <v>#REF!</v>
      </c>
      <c r="D421" s="149" t="e">
        <f>#REF!</f>
        <v>#REF!</v>
      </c>
      <c r="E421" s="149" t="e">
        <f>#REF!</f>
        <v>#REF!</v>
      </c>
      <c r="F421" s="151" t="e">
        <f>#REF!</f>
        <v>#REF!</v>
      </c>
      <c r="G421" s="152" t="e">
        <f>#REF!</f>
        <v>#REF!</v>
      </c>
      <c r="H421" s="152" t="s">
        <v>192</v>
      </c>
      <c r="I421" s="152"/>
      <c r="J421" s="146" t="str">
        <f>'YARIŞMA BİLGİLERİ'!$F$21</f>
        <v>Büyük Erkek</v>
      </c>
      <c r="K421" s="149" t="str">
        <f t="shared" si="10"/>
        <v>İzmir-Görme Engelliler Türkiye Şampiyonası</v>
      </c>
      <c r="L421" s="209" t="e">
        <f>#REF!</f>
        <v>#REF!</v>
      </c>
      <c r="M421" s="150" t="s">
        <v>185</v>
      </c>
    </row>
    <row r="422" spans="1:13" s="142" customFormat="1" ht="26.25" customHeight="1" x14ac:dyDescent="0.2">
      <c r="A422" s="144">
        <v>420</v>
      </c>
      <c r="B422" s="155" t="s">
        <v>194</v>
      </c>
      <c r="C422" s="145" t="e">
        <f>#REF!</f>
        <v>#REF!</v>
      </c>
      <c r="D422" s="149" t="e">
        <f>#REF!</f>
        <v>#REF!</v>
      </c>
      <c r="E422" s="149" t="e">
        <f>#REF!</f>
        <v>#REF!</v>
      </c>
      <c r="F422" s="151" t="e">
        <f>#REF!</f>
        <v>#REF!</v>
      </c>
      <c r="G422" s="152" t="e">
        <f>#REF!</f>
        <v>#REF!</v>
      </c>
      <c r="H422" s="152" t="s">
        <v>192</v>
      </c>
      <c r="I422" s="152"/>
      <c r="J422" s="146" t="str">
        <f>'YARIŞMA BİLGİLERİ'!$F$21</f>
        <v>Büyük Erkek</v>
      </c>
      <c r="K422" s="149" t="str">
        <f t="shared" si="10"/>
        <v>İzmir-Görme Engelliler Türkiye Şampiyonası</v>
      </c>
      <c r="L422" s="209" t="e">
        <f>#REF!</f>
        <v>#REF!</v>
      </c>
      <c r="M422" s="150" t="s">
        <v>185</v>
      </c>
    </row>
    <row r="423" spans="1:13" s="142" customFormat="1" ht="26.25" customHeight="1" x14ac:dyDescent="0.2">
      <c r="A423" s="144">
        <v>421</v>
      </c>
      <c r="B423" s="155" t="s">
        <v>194</v>
      </c>
      <c r="C423" s="145" t="e">
        <f>#REF!</f>
        <v>#REF!</v>
      </c>
      <c r="D423" s="149" t="e">
        <f>#REF!</f>
        <v>#REF!</v>
      </c>
      <c r="E423" s="149" t="e">
        <f>#REF!</f>
        <v>#REF!</v>
      </c>
      <c r="F423" s="151" t="e">
        <f>#REF!</f>
        <v>#REF!</v>
      </c>
      <c r="G423" s="152" t="e">
        <f>#REF!</f>
        <v>#REF!</v>
      </c>
      <c r="H423" s="152" t="s">
        <v>192</v>
      </c>
      <c r="I423" s="152"/>
      <c r="J423" s="146" t="str">
        <f>'YARIŞMA BİLGİLERİ'!$F$21</f>
        <v>Büyük Erkek</v>
      </c>
      <c r="K423" s="149" t="str">
        <f t="shared" si="10"/>
        <v>İzmir-Görme Engelliler Türkiye Şampiyonası</v>
      </c>
      <c r="L423" s="209" t="e">
        <f>#REF!</f>
        <v>#REF!</v>
      </c>
      <c r="M423" s="150" t="s">
        <v>185</v>
      </c>
    </row>
    <row r="424" spans="1:13" s="142" customFormat="1" ht="26.25" customHeight="1" x14ac:dyDescent="0.2">
      <c r="A424" s="144">
        <v>422</v>
      </c>
      <c r="B424" s="155" t="s">
        <v>194</v>
      </c>
      <c r="C424" s="145" t="e">
        <f>#REF!</f>
        <v>#REF!</v>
      </c>
      <c r="D424" s="149" t="e">
        <f>#REF!</f>
        <v>#REF!</v>
      </c>
      <c r="E424" s="149" t="e">
        <f>#REF!</f>
        <v>#REF!</v>
      </c>
      <c r="F424" s="151" t="e">
        <f>#REF!</f>
        <v>#REF!</v>
      </c>
      <c r="G424" s="152" t="e">
        <f>#REF!</f>
        <v>#REF!</v>
      </c>
      <c r="H424" s="152" t="s">
        <v>192</v>
      </c>
      <c r="I424" s="152"/>
      <c r="J424" s="146" t="str">
        <f>'YARIŞMA BİLGİLERİ'!$F$21</f>
        <v>Büyük Erkek</v>
      </c>
      <c r="K424" s="149" t="str">
        <f t="shared" si="10"/>
        <v>İzmir-Görme Engelliler Türkiye Şampiyonası</v>
      </c>
      <c r="L424" s="209" t="e">
        <f>#REF!</f>
        <v>#REF!</v>
      </c>
      <c r="M424" s="150" t="s">
        <v>185</v>
      </c>
    </row>
    <row r="425" spans="1:13" s="142" customFormat="1" ht="26.25" customHeight="1" x14ac:dyDescent="0.2">
      <c r="A425" s="144">
        <v>423</v>
      </c>
      <c r="B425" s="155" t="s">
        <v>194</v>
      </c>
      <c r="C425" s="145" t="e">
        <f>#REF!</f>
        <v>#REF!</v>
      </c>
      <c r="D425" s="149" t="e">
        <f>#REF!</f>
        <v>#REF!</v>
      </c>
      <c r="E425" s="149" t="e">
        <f>#REF!</f>
        <v>#REF!</v>
      </c>
      <c r="F425" s="151" t="e">
        <f>#REF!</f>
        <v>#REF!</v>
      </c>
      <c r="G425" s="152" t="e">
        <f>#REF!</f>
        <v>#REF!</v>
      </c>
      <c r="H425" s="152" t="s">
        <v>192</v>
      </c>
      <c r="I425" s="152"/>
      <c r="J425" s="146" t="str">
        <f>'YARIŞMA BİLGİLERİ'!$F$21</f>
        <v>Büyük Erkek</v>
      </c>
      <c r="K425" s="149" t="str">
        <f t="shared" si="10"/>
        <v>İzmir-Görme Engelliler Türkiye Şampiyonası</v>
      </c>
      <c r="L425" s="209" t="e">
        <f>#REF!</f>
        <v>#REF!</v>
      </c>
      <c r="M425" s="150" t="s">
        <v>185</v>
      </c>
    </row>
    <row r="426" spans="1:13" s="142" customFormat="1" ht="26.25" customHeight="1" x14ac:dyDescent="0.2">
      <c r="A426" s="144">
        <v>424</v>
      </c>
      <c r="B426" s="155" t="s">
        <v>194</v>
      </c>
      <c r="C426" s="145" t="e">
        <f>#REF!</f>
        <v>#REF!</v>
      </c>
      <c r="D426" s="149" t="e">
        <f>#REF!</f>
        <v>#REF!</v>
      </c>
      <c r="E426" s="149" t="e">
        <f>#REF!</f>
        <v>#REF!</v>
      </c>
      <c r="F426" s="151" t="e">
        <f>#REF!</f>
        <v>#REF!</v>
      </c>
      <c r="G426" s="152" t="e">
        <f>#REF!</f>
        <v>#REF!</v>
      </c>
      <c r="H426" s="152" t="s">
        <v>192</v>
      </c>
      <c r="I426" s="152"/>
      <c r="J426" s="146" t="str">
        <f>'YARIŞMA BİLGİLERİ'!$F$21</f>
        <v>Büyük Erkek</v>
      </c>
      <c r="K426" s="149" t="str">
        <f t="shared" si="10"/>
        <v>İzmir-Görme Engelliler Türkiye Şampiyonası</v>
      </c>
      <c r="L426" s="209" t="e">
        <f>#REF!</f>
        <v>#REF!</v>
      </c>
      <c r="M426" s="150" t="s">
        <v>185</v>
      </c>
    </row>
    <row r="427" spans="1:13" s="142" customFormat="1" ht="26.25" customHeight="1" x14ac:dyDescent="0.2">
      <c r="A427" s="144">
        <v>425</v>
      </c>
      <c r="B427" s="155" t="s">
        <v>194</v>
      </c>
      <c r="C427" s="145" t="e">
        <f>#REF!</f>
        <v>#REF!</v>
      </c>
      <c r="D427" s="149" t="e">
        <f>#REF!</f>
        <v>#REF!</v>
      </c>
      <c r="E427" s="149" t="e">
        <f>#REF!</f>
        <v>#REF!</v>
      </c>
      <c r="F427" s="151" t="e">
        <f>#REF!</f>
        <v>#REF!</v>
      </c>
      <c r="G427" s="152" t="e">
        <f>#REF!</f>
        <v>#REF!</v>
      </c>
      <c r="H427" s="152" t="s">
        <v>192</v>
      </c>
      <c r="I427" s="152"/>
      <c r="J427" s="146" t="str">
        <f>'YARIŞMA BİLGİLERİ'!$F$21</f>
        <v>Büyük Erkek</v>
      </c>
      <c r="K427" s="149" t="str">
        <f t="shared" si="10"/>
        <v>İzmir-Görme Engelliler Türkiye Şampiyonası</v>
      </c>
      <c r="L427" s="209" t="e">
        <f>#REF!</f>
        <v>#REF!</v>
      </c>
      <c r="M427" s="150" t="s">
        <v>185</v>
      </c>
    </row>
    <row r="428" spans="1:13" s="142" customFormat="1" ht="26.25" customHeight="1" x14ac:dyDescent="0.2">
      <c r="A428" s="144">
        <v>426</v>
      </c>
      <c r="B428" s="155" t="s">
        <v>194</v>
      </c>
      <c r="C428" s="145" t="e">
        <f>#REF!</f>
        <v>#REF!</v>
      </c>
      <c r="D428" s="149" t="e">
        <f>#REF!</f>
        <v>#REF!</v>
      </c>
      <c r="E428" s="149" t="e">
        <f>#REF!</f>
        <v>#REF!</v>
      </c>
      <c r="F428" s="151" t="e">
        <f>#REF!</f>
        <v>#REF!</v>
      </c>
      <c r="G428" s="152" t="e">
        <f>#REF!</f>
        <v>#REF!</v>
      </c>
      <c r="H428" s="152" t="s">
        <v>192</v>
      </c>
      <c r="I428" s="152"/>
      <c r="J428" s="146" t="str">
        <f>'YARIŞMA BİLGİLERİ'!$F$21</f>
        <v>Büyük Erkek</v>
      </c>
      <c r="K428" s="149" t="str">
        <f t="shared" si="10"/>
        <v>İzmir-Görme Engelliler Türkiye Şampiyonası</v>
      </c>
      <c r="L428" s="209" t="e">
        <f>#REF!</f>
        <v>#REF!</v>
      </c>
      <c r="M428" s="150" t="s">
        <v>185</v>
      </c>
    </row>
    <row r="429" spans="1:13" s="142" customFormat="1" ht="26.25" customHeight="1" x14ac:dyDescent="0.2">
      <c r="A429" s="144">
        <v>427</v>
      </c>
      <c r="B429" s="155" t="s">
        <v>194</v>
      </c>
      <c r="C429" s="145" t="e">
        <f>#REF!</f>
        <v>#REF!</v>
      </c>
      <c r="D429" s="149" t="e">
        <f>#REF!</f>
        <v>#REF!</v>
      </c>
      <c r="E429" s="149" t="e">
        <f>#REF!</f>
        <v>#REF!</v>
      </c>
      <c r="F429" s="151" t="e">
        <f>#REF!</f>
        <v>#REF!</v>
      </c>
      <c r="G429" s="152" t="e">
        <f>#REF!</f>
        <v>#REF!</v>
      </c>
      <c r="H429" s="152" t="s">
        <v>192</v>
      </c>
      <c r="I429" s="152"/>
      <c r="J429" s="146" t="str">
        <f>'YARIŞMA BİLGİLERİ'!$F$21</f>
        <v>Büyük Erkek</v>
      </c>
      <c r="K429" s="149" t="str">
        <f t="shared" si="10"/>
        <v>İzmir-Görme Engelliler Türkiye Şampiyonası</v>
      </c>
      <c r="L429" s="209" t="e">
        <f>#REF!</f>
        <v>#REF!</v>
      </c>
      <c r="M429" s="150" t="s">
        <v>185</v>
      </c>
    </row>
    <row r="430" spans="1:13" s="142" customFormat="1" ht="26.25" customHeight="1" x14ac:dyDescent="0.2">
      <c r="A430" s="144">
        <v>428</v>
      </c>
      <c r="B430" s="155" t="s">
        <v>194</v>
      </c>
      <c r="C430" s="145" t="e">
        <f>#REF!</f>
        <v>#REF!</v>
      </c>
      <c r="D430" s="149" t="e">
        <f>#REF!</f>
        <v>#REF!</v>
      </c>
      <c r="E430" s="149" t="e">
        <f>#REF!</f>
        <v>#REF!</v>
      </c>
      <c r="F430" s="151" t="e">
        <f>#REF!</f>
        <v>#REF!</v>
      </c>
      <c r="G430" s="152" t="e">
        <f>#REF!</f>
        <v>#REF!</v>
      </c>
      <c r="H430" s="152" t="s">
        <v>192</v>
      </c>
      <c r="I430" s="152"/>
      <c r="J430" s="146" t="str">
        <f>'YARIŞMA BİLGİLERİ'!$F$21</f>
        <v>Büyük Erkek</v>
      </c>
      <c r="K430" s="149" t="str">
        <f t="shared" si="10"/>
        <v>İzmir-Görme Engelliler Türkiye Şampiyonası</v>
      </c>
      <c r="L430" s="209" t="e">
        <f>#REF!</f>
        <v>#REF!</v>
      </c>
      <c r="M430" s="150" t="s">
        <v>185</v>
      </c>
    </row>
    <row r="431" spans="1:13" s="142" customFormat="1" ht="26.25" customHeight="1" x14ac:dyDescent="0.2">
      <c r="A431" s="144">
        <v>429</v>
      </c>
      <c r="B431" s="155" t="s">
        <v>194</v>
      </c>
      <c r="C431" s="145" t="e">
        <f>#REF!</f>
        <v>#REF!</v>
      </c>
      <c r="D431" s="149" t="e">
        <f>#REF!</f>
        <v>#REF!</v>
      </c>
      <c r="E431" s="149" t="e">
        <f>#REF!</f>
        <v>#REF!</v>
      </c>
      <c r="F431" s="151" t="e">
        <f>#REF!</f>
        <v>#REF!</v>
      </c>
      <c r="G431" s="152" t="e">
        <f>#REF!</f>
        <v>#REF!</v>
      </c>
      <c r="H431" s="152" t="s">
        <v>192</v>
      </c>
      <c r="I431" s="152"/>
      <c r="J431" s="146" t="str">
        <f>'YARIŞMA BİLGİLERİ'!$F$21</f>
        <v>Büyük Erkek</v>
      </c>
      <c r="K431" s="149" t="str">
        <f t="shared" si="10"/>
        <v>İzmir-Görme Engelliler Türkiye Şampiyonası</v>
      </c>
      <c r="L431" s="209" t="e">
        <f>#REF!</f>
        <v>#REF!</v>
      </c>
      <c r="M431" s="150" t="s">
        <v>185</v>
      </c>
    </row>
    <row r="432" spans="1:13" s="142" customFormat="1" ht="26.25" customHeight="1" x14ac:dyDescent="0.2">
      <c r="A432" s="144">
        <v>430</v>
      </c>
      <c r="B432" s="155" t="s">
        <v>194</v>
      </c>
      <c r="C432" s="145" t="e">
        <f>#REF!</f>
        <v>#REF!</v>
      </c>
      <c r="D432" s="149" t="e">
        <f>#REF!</f>
        <v>#REF!</v>
      </c>
      <c r="E432" s="149" t="e">
        <f>#REF!</f>
        <v>#REF!</v>
      </c>
      <c r="F432" s="151" t="e">
        <f>#REF!</f>
        <v>#REF!</v>
      </c>
      <c r="G432" s="152" t="e">
        <f>#REF!</f>
        <v>#REF!</v>
      </c>
      <c r="H432" s="152" t="s">
        <v>192</v>
      </c>
      <c r="I432" s="152"/>
      <c r="J432" s="146" t="str">
        <f>'YARIŞMA BİLGİLERİ'!$F$21</f>
        <v>Büyük Erkek</v>
      </c>
      <c r="K432" s="149" t="str">
        <f t="shared" si="10"/>
        <v>İzmir-Görme Engelliler Türkiye Şampiyonası</v>
      </c>
      <c r="L432" s="209" t="e">
        <f>#REF!</f>
        <v>#REF!</v>
      </c>
      <c r="M432" s="150" t="s">
        <v>185</v>
      </c>
    </row>
    <row r="433" spans="1:13" s="142" customFormat="1" ht="26.25" customHeight="1" x14ac:dyDescent="0.2">
      <c r="A433" s="144">
        <v>431</v>
      </c>
      <c r="B433" s="155" t="s">
        <v>194</v>
      </c>
      <c r="C433" s="145" t="e">
        <f>#REF!</f>
        <v>#REF!</v>
      </c>
      <c r="D433" s="149" t="e">
        <f>#REF!</f>
        <v>#REF!</v>
      </c>
      <c r="E433" s="149" t="e">
        <f>#REF!</f>
        <v>#REF!</v>
      </c>
      <c r="F433" s="151" t="e">
        <f>#REF!</f>
        <v>#REF!</v>
      </c>
      <c r="G433" s="152" t="e">
        <f>#REF!</f>
        <v>#REF!</v>
      </c>
      <c r="H433" s="152" t="s">
        <v>192</v>
      </c>
      <c r="I433" s="152"/>
      <c r="J433" s="146" t="str">
        <f>'YARIŞMA BİLGİLERİ'!$F$21</f>
        <v>Büyük Erkek</v>
      </c>
      <c r="K433" s="149" t="str">
        <f t="shared" si="10"/>
        <v>İzmir-Görme Engelliler Türkiye Şampiyonası</v>
      </c>
      <c r="L433" s="209" t="e">
        <f>#REF!</f>
        <v>#REF!</v>
      </c>
      <c r="M433" s="150" t="s">
        <v>185</v>
      </c>
    </row>
    <row r="434" spans="1:13" s="142" customFormat="1" ht="26.25" customHeight="1" x14ac:dyDescent="0.2">
      <c r="A434" s="144">
        <v>432</v>
      </c>
      <c r="B434" s="155" t="s">
        <v>195</v>
      </c>
      <c r="C434" s="145" t="e">
        <f>#REF!</f>
        <v>#REF!</v>
      </c>
      <c r="D434" s="149" t="e">
        <f>#REF!</f>
        <v>#REF!</v>
      </c>
      <c r="E434" s="149" t="e">
        <f>#REF!</f>
        <v>#REF!</v>
      </c>
      <c r="F434" s="151" t="e">
        <f>#REF!</f>
        <v>#REF!</v>
      </c>
      <c r="G434" s="152" t="e">
        <f>#REF!</f>
        <v>#REF!</v>
      </c>
      <c r="H434" s="152" t="s">
        <v>192</v>
      </c>
      <c r="I434" s="152"/>
      <c r="J434" s="146" t="str">
        <f>'YARIŞMA BİLGİLERİ'!$F$21</f>
        <v>Büyük Erkek</v>
      </c>
      <c r="K434" s="149" t="str">
        <f t="shared" si="10"/>
        <v>İzmir-Görme Engelliler Türkiye Şampiyonası</v>
      </c>
      <c r="L434" s="209" t="e">
        <f>#REF!</f>
        <v>#REF!</v>
      </c>
      <c r="M434" s="150" t="s">
        <v>185</v>
      </c>
    </row>
    <row r="435" spans="1:13" s="142" customFormat="1" ht="26.25" customHeight="1" x14ac:dyDescent="0.2">
      <c r="A435" s="144">
        <v>433</v>
      </c>
      <c r="B435" s="155" t="s">
        <v>195</v>
      </c>
      <c r="C435" s="145" t="e">
        <f>#REF!</f>
        <v>#REF!</v>
      </c>
      <c r="D435" s="149" t="e">
        <f>#REF!</f>
        <v>#REF!</v>
      </c>
      <c r="E435" s="149" t="e">
        <f>#REF!</f>
        <v>#REF!</v>
      </c>
      <c r="F435" s="151" t="e">
        <f>#REF!</f>
        <v>#REF!</v>
      </c>
      <c r="G435" s="152" t="e">
        <f>#REF!</f>
        <v>#REF!</v>
      </c>
      <c r="H435" s="152" t="s">
        <v>192</v>
      </c>
      <c r="I435" s="152"/>
      <c r="J435" s="146" t="str">
        <f>'YARIŞMA BİLGİLERİ'!$F$21</f>
        <v>Büyük Erkek</v>
      </c>
      <c r="K435" s="149" t="str">
        <f t="shared" si="10"/>
        <v>İzmir-Görme Engelliler Türkiye Şampiyonası</v>
      </c>
      <c r="L435" s="209" t="e">
        <f>#REF!</f>
        <v>#REF!</v>
      </c>
      <c r="M435" s="150" t="s">
        <v>185</v>
      </c>
    </row>
    <row r="436" spans="1:13" s="142" customFormat="1" ht="26.25" customHeight="1" x14ac:dyDescent="0.2">
      <c r="A436" s="144">
        <v>434</v>
      </c>
      <c r="B436" s="155" t="s">
        <v>195</v>
      </c>
      <c r="C436" s="145" t="e">
        <f>#REF!</f>
        <v>#REF!</v>
      </c>
      <c r="D436" s="149" t="e">
        <f>#REF!</f>
        <v>#REF!</v>
      </c>
      <c r="E436" s="149" t="e">
        <f>#REF!</f>
        <v>#REF!</v>
      </c>
      <c r="F436" s="151" t="e">
        <f>#REF!</f>
        <v>#REF!</v>
      </c>
      <c r="G436" s="152" t="e">
        <f>#REF!</f>
        <v>#REF!</v>
      </c>
      <c r="H436" s="152" t="s">
        <v>192</v>
      </c>
      <c r="I436" s="152"/>
      <c r="J436" s="146" t="str">
        <f>'YARIŞMA BİLGİLERİ'!$F$21</f>
        <v>Büyük Erkek</v>
      </c>
      <c r="K436" s="149" t="str">
        <f t="shared" ref="K436:K499" si="11">CONCATENATE(K$1,"-",A$1)</f>
        <v>İzmir-Görme Engelliler Türkiye Şampiyonası</v>
      </c>
      <c r="L436" s="209" t="e">
        <f>#REF!</f>
        <v>#REF!</v>
      </c>
      <c r="M436" s="150" t="s">
        <v>185</v>
      </c>
    </row>
    <row r="437" spans="1:13" s="142" customFormat="1" ht="26.25" customHeight="1" x14ac:dyDescent="0.2">
      <c r="A437" s="144">
        <v>435</v>
      </c>
      <c r="B437" s="155" t="s">
        <v>195</v>
      </c>
      <c r="C437" s="145" t="e">
        <f>#REF!</f>
        <v>#REF!</v>
      </c>
      <c r="D437" s="149" t="e">
        <f>#REF!</f>
        <v>#REF!</v>
      </c>
      <c r="E437" s="149" t="e">
        <f>#REF!</f>
        <v>#REF!</v>
      </c>
      <c r="F437" s="151" t="e">
        <f>#REF!</f>
        <v>#REF!</v>
      </c>
      <c r="G437" s="152" t="e">
        <f>#REF!</f>
        <v>#REF!</v>
      </c>
      <c r="H437" s="152" t="s">
        <v>192</v>
      </c>
      <c r="I437" s="152"/>
      <c r="J437" s="146" t="str">
        <f>'YARIŞMA BİLGİLERİ'!$F$21</f>
        <v>Büyük Erkek</v>
      </c>
      <c r="K437" s="149" t="str">
        <f t="shared" si="11"/>
        <v>İzmir-Görme Engelliler Türkiye Şampiyonası</v>
      </c>
      <c r="L437" s="209" t="e">
        <f>#REF!</f>
        <v>#REF!</v>
      </c>
      <c r="M437" s="150" t="s">
        <v>185</v>
      </c>
    </row>
    <row r="438" spans="1:13" s="142" customFormat="1" ht="26.25" customHeight="1" x14ac:dyDescent="0.2">
      <c r="A438" s="144">
        <v>436</v>
      </c>
      <c r="B438" s="155" t="s">
        <v>195</v>
      </c>
      <c r="C438" s="145" t="e">
        <f>#REF!</f>
        <v>#REF!</v>
      </c>
      <c r="D438" s="149" t="e">
        <f>#REF!</f>
        <v>#REF!</v>
      </c>
      <c r="E438" s="149" t="e">
        <f>#REF!</f>
        <v>#REF!</v>
      </c>
      <c r="F438" s="151" t="e">
        <f>#REF!</f>
        <v>#REF!</v>
      </c>
      <c r="G438" s="152" t="e">
        <f>#REF!</f>
        <v>#REF!</v>
      </c>
      <c r="H438" s="152" t="s">
        <v>192</v>
      </c>
      <c r="I438" s="152"/>
      <c r="J438" s="146" t="str">
        <f>'YARIŞMA BİLGİLERİ'!$F$21</f>
        <v>Büyük Erkek</v>
      </c>
      <c r="K438" s="149" t="str">
        <f t="shared" si="11"/>
        <v>İzmir-Görme Engelliler Türkiye Şampiyonası</v>
      </c>
      <c r="L438" s="209" t="e">
        <f>#REF!</f>
        <v>#REF!</v>
      </c>
      <c r="M438" s="150" t="s">
        <v>185</v>
      </c>
    </row>
    <row r="439" spans="1:13" s="142" customFormat="1" ht="26.25" customHeight="1" x14ac:dyDescent="0.2">
      <c r="A439" s="144">
        <v>437</v>
      </c>
      <c r="B439" s="155" t="s">
        <v>195</v>
      </c>
      <c r="C439" s="145" t="e">
        <f>#REF!</f>
        <v>#REF!</v>
      </c>
      <c r="D439" s="149" t="e">
        <f>#REF!</f>
        <v>#REF!</v>
      </c>
      <c r="E439" s="149" t="e">
        <f>#REF!</f>
        <v>#REF!</v>
      </c>
      <c r="F439" s="151" t="e">
        <f>#REF!</f>
        <v>#REF!</v>
      </c>
      <c r="G439" s="152" t="e">
        <f>#REF!</f>
        <v>#REF!</v>
      </c>
      <c r="H439" s="152" t="s">
        <v>192</v>
      </c>
      <c r="I439" s="152"/>
      <c r="J439" s="146" t="str">
        <f>'YARIŞMA BİLGİLERİ'!$F$21</f>
        <v>Büyük Erkek</v>
      </c>
      <c r="K439" s="149" t="str">
        <f t="shared" si="11"/>
        <v>İzmir-Görme Engelliler Türkiye Şampiyonası</v>
      </c>
      <c r="L439" s="209" t="e">
        <f>#REF!</f>
        <v>#REF!</v>
      </c>
      <c r="M439" s="150" t="s">
        <v>185</v>
      </c>
    </row>
    <row r="440" spans="1:13" s="142" customFormat="1" ht="26.25" customHeight="1" x14ac:dyDescent="0.2">
      <c r="A440" s="144">
        <v>438</v>
      </c>
      <c r="B440" s="155" t="s">
        <v>195</v>
      </c>
      <c r="C440" s="145" t="e">
        <f>#REF!</f>
        <v>#REF!</v>
      </c>
      <c r="D440" s="149" t="e">
        <f>#REF!</f>
        <v>#REF!</v>
      </c>
      <c r="E440" s="149" t="e">
        <f>#REF!</f>
        <v>#REF!</v>
      </c>
      <c r="F440" s="151" t="e">
        <f>#REF!</f>
        <v>#REF!</v>
      </c>
      <c r="G440" s="152" t="e">
        <f>#REF!</f>
        <v>#REF!</v>
      </c>
      <c r="H440" s="152" t="s">
        <v>192</v>
      </c>
      <c r="I440" s="152"/>
      <c r="J440" s="146" t="str">
        <f>'YARIŞMA BİLGİLERİ'!$F$21</f>
        <v>Büyük Erkek</v>
      </c>
      <c r="K440" s="149" t="str">
        <f t="shared" si="11"/>
        <v>İzmir-Görme Engelliler Türkiye Şampiyonası</v>
      </c>
      <c r="L440" s="209" t="e">
        <f>#REF!</f>
        <v>#REF!</v>
      </c>
      <c r="M440" s="150" t="s">
        <v>185</v>
      </c>
    </row>
    <row r="441" spans="1:13" s="142" customFormat="1" ht="26.25" customHeight="1" x14ac:dyDescent="0.2">
      <c r="A441" s="144">
        <v>439</v>
      </c>
      <c r="B441" s="155" t="s">
        <v>195</v>
      </c>
      <c r="C441" s="145" t="e">
        <f>#REF!</f>
        <v>#REF!</v>
      </c>
      <c r="D441" s="149" t="e">
        <f>#REF!</f>
        <v>#REF!</v>
      </c>
      <c r="E441" s="149" t="e">
        <f>#REF!</f>
        <v>#REF!</v>
      </c>
      <c r="F441" s="151" t="e">
        <f>#REF!</f>
        <v>#REF!</v>
      </c>
      <c r="G441" s="152" t="e">
        <f>#REF!</f>
        <v>#REF!</v>
      </c>
      <c r="H441" s="152" t="s">
        <v>192</v>
      </c>
      <c r="I441" s="152"/>
      <c r="J441" s="146" t="str">
        <f>'YARIŞMA BİLGİLERİ'!$F$21</f>
        <v>Büyük Erkek</v>
      </c>
      <c r="K441" s="149" t="str">
        <f t="shared" si="11"/>
        <v>İzmir-Görme Engelliler Türkiye Şampiyonası</v>
      </c>
      <c r="L441" s="209" t="e">
        <f>#REF!</f>
        <v>#REF!</v>
      </c>
      <c r="M441" s="150" t="s">
        <v>185</v>
      </c>
    </row>
    <row r="442" spans="1:13" s="142" customFormat="1" ht="26.25" customHeight="1" x14ac:dyDescent="0.2">
      <c r="A442" s="144">
        <v>440</v>
      </c>
      <c r="B442" s="155" t="s">
        <v>70</v>
      </c>
      <c r="C442" s="145">
        <f>YÜKSEK!D8</f>
        <v>33967</v>
      </c>
      <c r="D442" s="149" t="str">
        <f>YÜKSEK!F8</f>
        <v>OĞUZ AKBULUT</v>
      </c>
      <c r="E442" s="149" t="str">
        <f>YÜKSEK!G8</f>
        <v>SİVAS-SİVAS YİĞİDO GÖR.EN.SPOR KUL</v>
      </c>
      <c r="F442" s="187">
        <f>YÜKSEK!BP8</f>
        <v>155</v>
      </c>
      <c r="G442" s="152">
        <f>YÜKSEK!A8</f>
        <v>1</v>
      </c>
      <c r="H442" s="152" t="s">
        <v>70</v>
      </c>
      <c r="I442" s="152"/>
      <c r="J442" s="146" t="str">
        <f>'YARIŞMA BİLGİLERİ'!$F$21</f>
        <v>Büyük Erkek</v>
      </c>
      <c r="K442" s="149" t="str">
        <f t="shared" si="11"/>
        <v>İzmir-Görme Engelliler Türkiye Şampiyonası</v>
      </c>
      <c r="L442" s="209">
        <f>YÜKSEK!BD$4</f>
        <v>42830</v>
      </c>
      <c r="M442" s="150" t="s">
        <v>185</v>
      </c>
    </row>
    <row r="443" spans="1:13" s="142" customFormat="1" ht="26.25" customHeight="1" x14ac:dyDescent="0.2">
      <c r="A443" s="144">
        <v>441</v>
      </c>
      <c r="B443" s="155" t="s">
        <v>70</v>
      </c>
      <c r="C443" s="145">
        <f>YÜKSEK!D9</f>
        <v>31787</v>
      </c>
      <c r="D443" s="149" t="str">
        <f>YÜKSEK!F9</f>
        <v>MUSTAFA KARAKUŞ</v>
      </c>
      <c r="E443" s="149" t="str">
        <f>YÜKSEK!G9</f>
        <v>ADIYAMAN-ADANA GÖR.EN.SPOR KUL.DER</v>
      </c>
      <c r="F443" s="187">
        <f>YÜKSEK!BP9</f>
        <v>149</v>
      </c>
      <c r="G443" s="152">
        <f>YÜKSEK!A9</f>
        <v>2</v>
      </c>
      <c r="H443" s="152" t="s">
        <v>70</v>
      </c>
      <c r="I443" s="152"/>
      <c r="J443" s="146" t="str">
        <f>'YARIŞMA BİLGİLERİ'!$F$21</f>
        <v>Büyük Erkek</v>
      </c>
      <c r="K443" s="149" t="str">
        <f t="shared" si="11"/>
        <v>İzmir-Görme Engelliler Türkiye Şampiyonası</v>
      </c>
      <c r="L443" s="209">
        <f>YÜKSEK!BD$4</f>
        <v>42830</v>
      </c>
      <c r="M443" s="150" t="s">
        <v>185</v>
      </c>
    </row>
    <row r="444" spans="1:13" s="142" customFormat="1" ht="26.25" customHeight="1" x14ac:dyDescent="0.2">
      <c r="A444" s="144">
        <v>442</v>
      </c>
      <c r="B444" s="155" t="s">
        <v>70</v>
      </c>
      <c r="C444" s="145">
        <f>YÜKSEK!D10</f>
        <v>34981</v>
      </c>
      <c r="D444" s="149" t="str">
        <f>YÜKSEK!F10</f>
        <v>MURAT KILIÇ</v>
      </c>
      <c r="E444" s="149" t="str">
        <f>YÜKSEK!G10</f>
        <v>ADIYAMAN-ADANA GÖR.EN.SPOR KUL.DER</v>
      </c>
      <c r="F444" s="187">
        <f>YÜKSEK!BP10</f>
        <v>140</v>
      </c>
      <c r="G444" s="152">
        <f>YÜKSEK!A10</f>
        <v>3</v>
      </c>
      <c r="H444" s="152" t="s">
        <v>70</v>
      </c>
      <c r="I444" s="152"/>
      <c r="J444" s="146" t="str">
        <f>'YARIŞMA BİLGİLERİ'!$F$21</f>
        <v>Büyük Erkek</v>
      </c>
      <c r="K444" s="149" t="str">
        <f t="shared" si="11"/>
        <v>İzmir-Görme Engelliler Türkiye Şampiyonası</v>
      </c>
      <c r="L444" s="209">
        <f>YÜKSEK!BD$4</f>
        <v>42830</v>
      </c>
      <c r="M444" s="150" t="s">
        <v>185</v>
      </c>
    </row>
    <row r="445" spans="1:13" s="142" customFormat="1" ht="26.25" customHeight="1" x14ac:dyDescent="0.2">
      <c r="A445" s="144">
        <v>443</v>
      </c>
      <c r="B445" s="155" t="s">
        <v>70</v>
      </c>
      <c r="C445" s="145">
        <f>YÜKSEK!D11</f>
        <v>27860</v>
      </c>
      <c r="D445" s="149" t="str">
        <f>YÜKSEK!F11</f>
        <v>ALİ GENÇ</v>
      </c>
      <c r="E445" s="149" t="str">
        <f>YÜKSEK!G11</f>
        <v>BURSA-NİLÜFER BELEDİYESİ GÖRME ENGELLİLER SPOR KULÜBÜ</v>
      </c>
      <c r="F445" s="187">
        <f>YÜKSEK!BP11</f>
        <v>134</v>
      </c>
      <c r="G445" s="152">
        <f>YÜKSEK!A11</f>
        <v>4</v>
      </c>
      <c r="H445" s="152" t="s">
        <v>70</v>
      </c>
      <c r="I445" s="152"/>
      <c r="J445" s="146" t="str">
        <f>'YARIŞMA BİLGİLERİ'!$F$21</f>
        <v>Büyük Erkek</v>
      </c>
      <c r="K445" s="149" t="str">
        <f t="shared" si="11"/>
        <v>İzmir-Görme Engelliler Türkiye Şampiyonası</v>
      </c>
      <c r="L445" s="209">
        <f>YÜKSEK!BD$4</f>
        <v>42830</v>
      </c>
      <c r="M445" s="150" t="s">
        <v>185</v>
      </c>
    </row>
    <row r="446" spans="1:13" s="142" customFormat="1" ht="26.25" customHeight="1" x14ac:dyDescent="0.2">
      <c r="A446" s="144">
        <v>444</v>
      </c>
      <c r="B446" s="155" t="s">
        <v>70</v>
      </c>
      <c r="C446" s="145">
        <f>YÜKSEK!D12</f>
        <v>35726</v>
      </c>
      <c r="D446" s="149" t="str">
        <f>YÜKSEK!F12</f>
        <v>MUHAMMET KÖSE</v>
      </c>
      <c r="E446" s="149" t="str">
        <f>YÜKSEK!G12</f>
        <v>BURSA-TİMSAHLAR GÖR.ENG.GENÇ.VE SPOR KUL.DER</v>
      </c>
      <c r="F446" s="187">
        <f>YÜKSEK!BP12</f>
        <v>131</v>
      </c>
      <c r="G446" s="152">
        <f>YÜKSEK!A12</f>
        <v>5</v>
      </c>
      <c r="H446" s="152" t="s">
        <v>70</v>
      </c>
      <c r="I446" s="152"/>
      <c r="J446" s="146" t="str">
        <f>'YARIŞMA BİLGİLERİ'!$F$21</f>
        <v>Büyük Erkek</v>
      </c>
      <c r="K446" s="149" t="str">
        <f t="shared" si="11"/>
        <v>İzmir-Görme Engelliler Türkiye Şampiyonası</v>
      </c>
      <c r="L446" s="209">
        <f>YÜKSEK!BD$4</f>
        <v>42830</v>
      </c>
      <c r="M446" s="150" t="s">
        <v>185</v>
      </c>
    </row>
    <row r="447" spans="1:13" s="142" customFormat="1" ht="26.25" customHeight="1" x14ac:dyDescent="0.2">
      <c r="A447" s="144">
        <v>445</v>
      </c>
      <c r="B447" s="155" t="s">
        <v>70</v>
      </c>
      <c r="C447" s="145">
        <f>YÜKSEK!D13</f>
        <v>32832</v>
      </c>
      <c r="D447" s="149" t="str">
        <f>YÜKSEK!F13</f>
        <v>GÖKHAN TERLETME</v>
      </c>
      <c r="E447" s="149" t="str">
        <f>YÜKSEK!G13</f>
        <v>ANKARA-GALİP ENGELLİLER SPOR KULÜBÜ</v>
      </c>
      <c r="F447" s="187">
        <f>YÜKSEK!BP13</f>
        <v>110</v>
      </c>
      <c r="G447" s="152">
        <f>YÜKSEK!A13</f>
        <v>6</v>
      </c>
      <c r="H447" s="152" t="s">
        <v>70</v>
      </c>
      <c r="I447" s="152"/>
      <c r="J447" s="146" t="str">
        <f>'YARIŞMA BİLGİLERİ'!$F$21</f>
        <v>Büyük Erkek</v>
      </c>
      <c r="K447" s="149" t="str">
        <f t="shared" si="11"/>
        <v>İzmir-Görme Engelliler Türkiye Şampiyonası</v>
      </c>
      <c r="L447" s="209">
        <f>YÜKSEK!BD$4</f>
        <v>42830</v>
      </c>
      <c r="M447" s="150" t="s">
        <v>185</v>
      </c>
    </row>
    <row r="448" spans="1:13" s="142" customFormat="1" ht="26.25" customHeight="1" x14ac:dyDescent="0.2">
      <c r="A448" s="144">
        <v>446</v>
      </c>
      <c r="B448" s="155" t="s">
        <v>70</v>
      </c>
      <c r="C448" s="145">
        <f>YÜKSEK!D14</f>
        <v>29939</v>
      </c>
      <c r="D448" s="149" t="str">
        <f>YÜKSEK!F14</f>
        <v>MEHMET EMİN GÜLEN</v>
      </c>
      <c r="E448" s="149" t="str">
        <f>YÜKSEK!G14</f>
        <v>DİYARBAKIR-DİYARBAKIR AN.MEZ.ENG.SP.KUL.</v>
      </c>
      <c r="F448" s="187" t="str">
        <f>YÜKSEK!BP14</f>
        <v>NM</v>
      </c>
      <c r="G448" s="152" t="str">
        <f>YÜKSEK!A14</f>
        <v>-</v>
      </c>
      <c r="H448" s="152" t="s">
        <v>70</v>
      </c>
      <c r="I448" s="152"/>
      <c r="J448" s="146" t="str">
        <f>'YARIŞMA BİLGİLERİ'!$F$21</f>
        <v>Büyük Erkek</v>
      </c>
      <c r="K448" s="149" t="str">
        <f t="shared" si="11"/>
        <v>İzmir-Görme Engelliler Türkiye Şampiyonası</v>
      </c>
      <c r="L448" s="209">
        <f>YÜKSEK!BD$4</f>
        <v>42830</v>
      </c>
      <c r="M448" s="150" t="s">
        <v>185</v>
      </c>
    </row>
    <row r="449" spans="1:13" s="142" customFormat="1" ht="26.25" customHeight="1" x14ac:dyDescent="0.2">
      <c r="A449" s="144">
        <v>447</v>
      </c>
      <c r="B449" s="155" t="s">
        <v>70</v>
      </c>
      <c r="C449" s="145">
        <f>YÜKSEK!D15</f>
        <v>30814</v>
      </c>
      <c r="D449" s="149" t="str">
        <f>YÜKSEK!F15</f>
        <v>SUAT ÖNER</v>
      </c>
      <c r="E449" s="149" t="str">
        <f>YÜKSEK!G15</f>
        <v>BURSA-NİLÜFER BELEDİYESİ GÖRME ENGELLİLER SPOR KULÜBÜ</v>
      </c>
      <c r="F449" s="187" t="str">
        <f>YÜKSEK!BP15</f>
        <v>DNS</v>
      </c>
      <c r="G449" s="152" t="str">
        <f>YÜKSEK!A15</f>
        <v>-</v>
      </c>
      <c r="H449" s="152" t="s">
        <v>70</v>
      </c>
      <c r="I449" s="152"/>
      <c r="J449" s="146" t="str">
        <f>'YARIŞMA BİLGİLERİ'!$F$21</f>
        <v>Büyük Erkek</v>
      </c>
      <c r="K449" s="149" t="str">
        <f t="shared" si="11"/>
        <v>İzmir-Görme Engelliler Türkiye Şampiyonası</v>
      </c>
      <c r="L449" s="209">
        <f>YÜKSEK!BD$4</f>
        <v>42830</v>
      </c>
      <c r="M449" s="150" t="s">
        <v>185</v>
      </c>
    </row>
    <row r="450" spans="1:13" s="142" customFormat="1" ht="26.25" customHeight="1" x14ac:dyDescent="0.2">
      <c r="A450" s="144">
        <v>448</v>
      </c>
      <c r="B450" s="155" t="s">
        <v>70</v>
      </c>
      <c r="C450" s="145" t="str">
        <f>YÜKSEK!D16</f>
        <v/>
      </c>
      <c r="D450" s="149" t="str">
        <f>YÜKSEK!F16</f>
        <v/>
      </c>
      <c r="E450" s="149" t="str">
        <f>YÜKSEK!G16</f>
        <v/>
      </c>
      <c r="F450" s="187">
        <f>YÜKSEK!BP16</f>
        <v>0</v>
      </c>
      <c r="G450" s="152">
        <f>YÜKSEK!A16</f>
        <v>0</v>
      </c>
      <c r="H450" s="152" t="s">
        <v>70</v>
      </c>
      <c r="I450" s="152"/>
      <c r="J450" s="146" t="str">
        <f>'YARIŞMA BİLGİLERİ'!$F$21</f>
        <v>Büyük Erkek</v>
      </c>
      <c r="K450" s="149" t="str">
        <f t="shared" si="11"/>
        <v>İzmir-Görme Engelliler Türkiye Şampiyonası</v>
      </c>
      <c r="L450" s="209">
        <f>YÜKSEK!BD$4</f>
        <v>42830</v>
      </c>
      <c r="M450" s="150" t="s">
        <v>185</v>
      </c>
    </row>
    <row r="451" spans="1:13" s="142" customFormat="1" ht="26.25" customHeight="1" x14ac:dyDescent="0.2">
      <c r="A451" s="144">
        <v>449</v>
      </c>
      <c r="B451" s="155" t="s">
        <v>70</v>
      </c>
      <c r="C451" s="145">
        <f>YÜKSEK!D19</f>
        <v>35582</v>
      </c>
      <c r="D451" s="149" t="str">
        <f>YÜKSEK!F19</f>
        <v>İSMAİL GÜLEÇ</v>
      </c>
      <c r="E451" s="149" t="str">
        <f>YÜKSEK!G19</f>
        <v>ADIYAMAN-ADIYAMAN GÖR.EN.SPOR KULUBÜ</v>
      </c>
      <c r="F451" s="187">
        <f>YÜKSEK!BP19</f>
        <v>143</v>
      </c>
      <c r="G451" s="152">
        <f>YÜKSEK!A19</f>
        <v>1</v>
      </c>
      <c r="H451" s="152" t="s">
        <v>70</v>
      </c>
      <c r="I451" s="152"/>
      <c r="J451" s="146" t="str">
        <f>'YARIŞMA BİLGİLERİ'!$F$21</f>
        <v>Büyük Erkek</v>
      </c>
      <c r="K451" s="149" t="str">
        <f t="shared" si="11"/>
        <v>İzmir-Görme Engelliler Türkiye Şampiyonası</v>
      </c>
      <c r="L451" s="209">
        <f>YÜKSEK!BD$4</f>
        <v>42830</v>
      </c>
      <c r="M451" s="150" t="s">
        <v>185</v>
      </c>
    </row>
    <row r="452" spans="1:13" s="142" customFormat="1" ht="26.25" customHeight="1" x14ac:dyDescent="0.2">
      <c r="A452" s="144">
        <v>450</v>
      </c>
      <c r="B452" s="155" t="s">
        <v>70</v>
      </c>
      <c r="C452" s="145">
        <f>YÜKSEK!D23</f>
        <v>34473</v>
      </c>
      <c r="D452" s="149" t="str">
        <f>YÜKSEK!F23</f>
        <v>BAYRAM SEVİNÇ</v>
      </c>
      <c r="E452" s="149" t="str">
        <f>YÜKSEK!G23</f>
        <v>BURSA-GENÇ OSMANGAZİ GÖRME ENGELLİLER SPOR KULÜBÜ</v>
      </c>
      <c r="F452" s="187">
        <f>YÜKSEK!BP23</f>
        <v>110</v>
      </c>
      <c r="G452" s="152">
        <f>YÜKSEK!A23</f>
        <v>5</v>
      </c>
      <c r="H452" s="152" t="s">
        <v>70</v>
      </c>
      <c r="I452" s="152"/>
      <c r="J452" s="146" t="str">
        <f>'YARIŞMA BİLGİLERİ'!$F$21</f>
        <v>Büyük Erkek</v>
      </c>
      <c r="K452" s="149" t="str">
        <f t="shared" si="11"/>
        <v>İzmir-Görme Engelliler Türkiye Şampiyonası</v>
      </c>
      <c r="L452" s="209">
        <f>YÜKSEK!BD$4</f>
        <v>42830</v>
      </c>
      <c r="M452" s="150" t="s">
        <v>185</v>
      </c>
    </row>
    <row r="453" spans="1:13" s="142" customFormat="1" ht="26.25" customHeight="1" x14ac:dyDescent="0.2">
      <c r="A453" s="144">
        <v>451</v>
      </c>
      <c r="B453" s="155" t="s">
        <v>70</v>
      </c>
      <c r="C453" s="145" t="str">
        <f>YÜKSEK!D24</f>
        <v/>
      </c>
      <c r="D453" s="149" t="str">
        <f>YÜKSEK!F24</f>
        <v/>
      </c>
      <c r="E453" s="149" t="str">
        <f>YÜKSEK!G24</f>
        <v/>
      </c>
      <c r="F453" s="187">
        <f>YÜKSEK!BP24</f>
        <v>0</v>
      </c>
      <c r="G453" s="152">
        <f>YÜKSEK!A24</f>
        <v>0</v>
      </c>
      <c r="H453" s="152" t="s">
        <v>70</v>
      </c>
      <c r="I453" s="152"/>
      <c r="J453" s="146" t="str">
        <f>'YARIŞMA BİLGİLERİ'!$F$21</f>
        <v>Büyük Erkek</v>
      </c>
      <c r="K453" s="149" t="str">
        <f t="shared" si="11"/>
        <v>İzmir-Görme Engelliler Türkiye Şampiyonası</v>
      </c>
      <c r="L453" s="209">
        <f>YÜKSEK!BD$4</f>
        <v>42830</v>
      </c>
      <c r="M453" s="150" t="s">
        <v>185</v>
      </c>
    </row>
    <row r="454" spans="1:13" s="142" customFormat="1" ht="26.25" customHeight="1" x14ac:dyDescent="0.2">
      <c r="A454" s="144">
        <v>452</v>
      </c>
      <c r="B454" s="155" t="s">
        <v>70</v>
      </c>
      <c r="C454" s="145" t="str">
        <f>YÜKSEK!D25</f>
        <v/>
      </c>
      <c r="D454" s="149" t="str">
        <f>YÜKSEK!F25</f>
        <v/>
      </c>
      <c r="E454" s="149" t="str">
        <f>YÜKSEK!G25</f>
        <v/>
      </c>
      <c r="F454" s="187">
        <f>YÜKSEK!BP25</f>
        <v>0</v>
      </c>
      <c r="G454" s="152">
        <f>YÜKSEK!A25</f>
        <v>0</v>
      </c>
      <c r="H454" s="152" t="s">
        <v>70</v>
      </c>
      <c r="I454" s="152"/>
      <c r="J454" s="146" t="str">
        <f>'YARIŞMA BİLGİLERİ'!$F$21</f>
        <v>Büyük Erkek</v>
      </c>
      <c r="K454" s="149" t="str">
        <f t="shared" si="11"/>
        <v>İzmir-Görme Engelliler Türkiye Şampiyonası</v>
      </c>
      <c r="L454" s="209">
        <f>YÜKSEK!BD$4</f>
        <v>42830</v>
      </c>
      <c r="M454" s="150" t="s">
        <v>185</v>
      </c>
    </row>
    <row r="455" spans="1:13" s="142" customFormat="1" ht="26.25" customHeight="1" x14ac:dyDescent="0.2">
      <c r="A455" s="144">
        <v>453</v>
      </c>
      <c r="B455" s="155" t="s">
        <v>70</v>
      </c>
      <c r="C455" s="145" t="e">
        <f>YÜKSEK!#REF!</f>
        <v>#REF!</v>
      </c>
      <c r="D455" s="149" t="e">
        <f>YÜKSEK!#REF!</f>
        <v>#REF!</v>
      </c>
      <c r="E455" s="149" t="e">
        <f>YÜKSEK!#REF!</f>
        <v>#REF!</v>
      </c>
      <c r="F455" s="187" t="e">
        <f>YÜKSEK!#REF!</f>
        <v>#REF!</v>
      </c>
      <c r="G455" s="152" t="e">
        <f>YÜKSEK!#REF!</f>
        <v>#REF!</v>
      </c>
      <c r="H455" s="152" t="s">
        <v>70</v>
      </c>
      <c r="I455" s="152"/>
      <c r="J455" s="146" t="str">
        <f>'YARIŞMA BİLGİLERİ'!$F$21</f>
        <v>Büyük Erkek</v>
      </c>
      <c r="K455" s="149" t="str">
        <f t="shared" si="11"/>
        <v>İzmir-Görme Engelliler Türkiye Şampiyonası</v>
      </c>
      <c r="L455" s="209">
        <f>YÜKSEK!BD$4</f>
        <v>42830</v>
      </c>
      <c r="M455" s="150" t="s">
        <v>185</v>
      </c>
    </row>
    <row r="456" spans="1:13" s="142" customFormat="1" ht="26.25" customHeight="1" x14ac:dyDescent="0.2">
      <c r="A456" s="144">
        <v>454</v>
      </c>
      <c r="B456" s="155" t="s">
        <v>70</v>
      </c>
      <c r="C456" s="145" t="e">
        <f>YÜKSEK!#REF!</f>
        <v>#REF!</v>
      </c>
      <c r="D456" s="149" t="e">
        <f>YÜKSEK!#REF!</f>
        <v>#REF!</v>
      </c>
      <c r="E456" s="149" t="e">
        <f>YÜKSEK!#REF!</f>
        <v>#REF!</v>
      </c>
      <c r="F456" s="187" t="e">
        <f>YÜKSEK!#REF!</f>
        <v>#REF!</v>
      </c>
      <c r="G456" s="152" t="e">
        <f>YÜKSEK!#REF!</f>
        <v>#REF!</v>
      </c>
      <c r="H456" s="152" t="s">
        <v>70</v>
      </c>
      <c r="I456" s="152"/>
      <c r="J456" s="146" t="str">
        <f>'YARIŞMA BİLGİLERİ'!$F$21</f>
        <v>Büyük Erkek</v>
      </c>
      <c r="K456" s="149" t="str">
        <f t="shared" si="11"/>
        <v>İzmir-Görme Engelliler Türkiye Şampiyonası</v>
      </c>
      <c r="L456" s="209">
        <f>YÜKSEK!BD$4</f>
        <v>42830</v>
      </c>
      <c r="M456" s="150" t="s">
        <v>185</v>
      </c>
    </row>
    <row r="457" spans="1:13" s="142" customFormat="1" ht="26.25" customHeight="1" x14ac:dyDescent="0.2">
      <c r="A457" s="144">
        <v>455</v>
      </c>
      <c r="B457" s="155" t="s">
        <v>70</v>
      </c>
      <c r="C457" s="145" t="e">
        <f>YÜKSEK!#REF!</f>
        <v>#REF!</v>
      </c>
      <c r="D457" s="149" t="e">
        <f>YÜKSEK!#REF!</f>
        <v>#REF!</v>
      </c>
      <c r="E457" s="149" t="e">
        <f>YÜKSEK!#REF!</f>
        <v>#REF!</v>
      </c>
      <c r="F457" s="187" t="e">
        <f>YÜKSEK!#REF!</f>
        <v>#REF!</v>
      </c>
      <c r="G457" s="152" t="e">
        <f>YÜKSEK!#REF!</f>
        <v>#REF!</v>
      </c>
      <c r="H457" s="152" t="s">
        <v>70</v>
      </c>
      <c r="I457" s="152"/>
      <c r="J457" s="146" t="str">
        <f>'YARIŞMA BİLGİLERİ'!$F$21</f>
        <v>Büyük Erkek</v>
      </c>
      <c r="K457" s="149" t="str">
        <f t="shared" si="11"/>
        <v>İzmir-Görme Engelliler Türkiye Şampiyonası</v>
      </c>
      <c r="L457" s="209">
        <f>YÜKSEK!BD$4</f>
        <v>42830</v>
      </c>
      <c r="M457" s="150" t="s">
        <v>185</v>
      </c>
    </row>
    <row r="458" spans="1:13" s="142" customFormat="1" ht="26.25" customHeight="1" x14ac:dyDescent="0.2">
      <c r="A458" s="144">
        <v>456</v>
      </c>
      <c r="B458" s="155" t="s">
        <v>70</v>
      </c>
      <c r="C458" s="145" t="e">
        <f>YÜKSEK!#REF!</f>
        <v>#REF!</v>
      </c>
      <c r="D458" s="149" t="e">
        <f>YÜKSEK!#REF!</f>
        <v>#REF!</v>
      </c>
      <c r="E458" s="149" t="e">
        <f>YÜKSEK!#REF!</f>
        <v>#REF!</v>
      </c>
      <c r="F458" s="187" t="e">
        <f>YÜKSEK!#REF!</f>
        <v>#REF!</v>
      </c>
      <c r="G458" s="152" t="e">
        <f>YÜKSEK!#REF!</f>
        <v>#REF!</v>
      </c>
      <c r="H458" s="152" t="s">
        <v>70</v>
      </c>
      <c r="I458" s="152"/>
      <c r="J458" s="146" t="str">
        <f>'YARIŞMA BİLGİLERİ'!$F$21</f>
        <v>Büyük Erkek</v>
      </c>
      <c r="K458" s="149" t="str">
        <f t="shared" si="11"/>
        <v>İzmir-Görme Engelliler Türkiye Şampiyonası</v>
      </c>
      <c r="L458" s="209">
        <f>YÜKSEK!BD$4</f>
        <v>42830</v>
      </c>
      <c r="M458" s="150" t="s">
        <v>185</v>
      </c>
    </row>
    <row r="459" spans="1:13" s="142" customFormat="1" ht="26.25" customHeight="1" x14ac:dyDescent="0.2">
      <c r="A459" s="144">
        <v>457</v>
      </c>
      <c r="B459" s="155" t="s">
        <v>70</v>
      </c>
      <c r="C459" s="145" t="e">
        <f>YÜKSEK!#REF!</f>
        <v>#REF!</v>
      </c>
      <c r="D459" s="149" t="e">
        <f>YÜKSEK!#REF!</f>
        <v>#REF!</v>
      </c>
      <c r="E459" s="149" t="e">
        <f>YÜKSEK!#REF!</f>
        <v>#REF!</v>
      </c>
      <c r="F459" s="187" t="e">
        <f>YÜKSEK!#REF!</f>
        <v>#REF!</v>
      </c>
      <c r="G459" s="152" t="e">
        <f>YÜKSEK!#REF!</f>
        <v>#REF!</v>
      </c>
      <c r="H459" s="152" t="s">
        <v>70</v>
      </c>
      <c r="I459" s="152"/>
      <c r="J459" s="146" t="str">
        <f>'YARIŞMA BİLGİLERİ'!$F$21</f>
        <v>Büyük Erkek</v>
      </c>
      <c r="K459" s="149" t="str">
        <f t="shared" si="11"/>
        <v>İzmir-Görme Engelliler Türkiye Şampiyonası</v>
      </c>
      <c r="L459" s="209">
        <f>YÜKSEK!BD$4</f>
        <v>42830</v>
      </c>
      <c r="M459" s="150" t="s">
        <v>185</v>
      </c>
    </row>
    <row r="460" spans="1:13" s="142" customFormat="1" ht="26.25" customHeight="1" x14ac:dyDescent="0.2">
      <c r="A460" s="144">
        <v>458</v>
      </c>
      <c r="B460" s="155" t="s">
        <v>70</v>
      </c>
      <c r="C460" s="145" t="e">
        <f>YÜKSEK!#REF!</f>
        <v>#REF!</v>
      </c>
      <c r="D460" s="149" t="e">
        <f>YÜKSEK!#REF!</f>
        <v>#REF!</v>
      </c>
      <c r="E460" s="149" t="e">
        <f>YÜKSEK!#REF!</f>
        <v>#REF!</v>
      </c>
      <c r="F460" s="187" t="e">
        <f>YÜKSEK!#REF!</f>
        <v>#REF!</v>
      </c>
      <c r="G460" s="152" t="e">
        <f>YÜKSEK!#REF!</f>
        <v>#REF!</v>
      </c>
      <c r="H460" s="152" t="s">
        <v>70</v>
      </c>
      <c r="I460" s="152"/>
      <c r="J460" s="146" t="str">
        <f>'YARIŞMA BİLGİLERİ'!$F$21</f>
        <v>Büyük Erkek</v>
      </c>
      <c r="K460" s="149" t="str">
        <f t="shared" si="11"/>
        <v>İzmir-Görme Engelliler Türkiye Şampiyonası</v>
      </c>
      <c r="L460" s="209">
        <f>YÜKSEK!BD$4</f>
        <v>42830</v>
      </c>
      <c r="M460" s="150" t="s">
        <v>185</v>
      </c>
    </row>
    <row r="461" spans="1:13" s="142" customFormat="1" ht="26.25" customHeight="1" x14ac:dyDescent="0.2">
      <c r="A461" s="144">
        <v>459</v>
      </c>
      <c r="B461" s="155" t="s">
        <v>70</v>
      </c>
      <c r="C461" s="145" t="e">
        <f>YÜKSEK!#REF!</f>
        <v>#REF!</v>
      </c>
      <c r="D461" s="149" t="e">
        <f>YÜKSEK!#REF!</f>
        <v>#REF!</v>
      </c>
      <c r="E461" s="149" t="e">
        <f>YÜKSEK!#REF!</f>
        <v>#REF!</v>
      </c>
      <c r="F461" s="187" t="e">
        <f>YÜKSEK!#REF!</f>
        <v>#REF!</v>
      </c>
      <c r="G461" s="152" t="e">
        <f>YÜKSEK!#REF!</f>
        <v>#REF!</v>
      </c>
      <c r="H461" s="152" t="s">
        <v>70</v>
      </c>
      <c r="I461" s="152"/>
      <c r="J461" s="146" t="str">
        <f>'YARIŞMA BİLGİLERİ'!$F$21</f>
        <v>Büyük Erkek</v>
      </c>
      <c r="K461" s="149" t="str">
        <f t="shared" si="11"/>
        <v>İzmir-Görme Engelliler Türkiye Şampiyonası</v>
      </c>
      <c r="L461" s="209">
        <f>YÜKSEK!BD$4</f>
        <v>42830</v>
      </c>
      <c r="M461" s="150" t="s">
        <v>185</v>
      </c>
    </row>
    <row r="462" spans="1:13" s="142" customFormat="1" ht="26.25" customHeight="1" x14ac:dyDescent="0.2">
      <c r="A462" s="144">
        <v>460</v>
      </c>
      <c r="B462" s="155" t="s">
        <v>70</v>
      </c>
      <c r="C462" s="145" t="e">
        <f>YÜKSEK!#REF!</f>
        <v>#REF!</v>
      </c>
      <c r="D462" s="149" t="e">
        <f>YÜKSEK!#REF!</f>
        <v>#REF!</v>
      </c>
      <c r="E462" s="149" t="e">
        <f>YÜKSEK!#REF!</f>
        <v>#REF!</v>
      </c>
      <c r="F462" s="187" t="e">
        <f>YÜKSEK!#REF!</f>
        <v>#REF!</v>
      </c>
      <c r="G462" s="152" t="e">
        <f>YÜKSEK!#REF!</f>
        <v>#REF!</v>
      </c>
      <c r="H462" s="152" t="s">
        <v>70</v>
      </c>
      <c r="I462" s="152"/>
      <c r="J462" s="146" t="str">
        <f>'YARIŞMA BİLGİLERİ'!$F$21</f>
        <v>Büyük Erkek</v>
      </c>
      <c r="K462" s="149" t="str">
        <f t="shared" si="11"/>
        <v>İzmir-Görme Engelliler Türkiye Şampiyonası</v>
      </c>
      <c r="L462" s="209">
        <f>YÜKSEK!BD$4</f>
        <v>42830</v>
      </c>
      <c r="M462" s="150" t="s">
        <v>185</v>
      </c>
    </row>
    <row r="463" spans="1:13" s="142" customFormat="1" ht="26.25" customHeight="1" x14ac:dyDescent="0.2">
      <c r="A463" s="144">
        <v>461</v>
      </c>
      <c r="B463" s="155" t="s">
        <v>70</v>
      </c>
      <c r="C463" s="145" t="e">
        <f>YÜKSEK!#REF!</f>
        <v>#REF!</v>
      </c>
      <c r="D463" s="149" t="e">
        <f>YÜKSEK!#REF!</f>
        <v>#REF!</v>
      </c>
      <c r="E463" s="149" t="e">
        <f>YÜKSEK!#REF!</f>
        <v>#REF!</v>
      </c>
      <c r="F463" s="187" t="e">
        <f>YÜKSEK!#REF!</f>
        <v>#REF!</v>
      </c>
      <c r="G463" s="152" t="e">
        <f>YÜKSEK!#REF!</f>
        <v>#REF!</v>
      </c>
      <c r="H463" s="152" t="s">
        <v>70</v>
      </c>
      <c r="I463" s="152"/>
      <c r="J463" s="146" t="str">
        <f>'YARIŞMA BİLGİLERİ'!$F$21</f>
        <v>Büyük Erkek</v>
      </c>
      <c r="K463" s="149" t="str">
        <f t="shared" si="11"/>
        <v>İzmir-Görme Engelliler Türkiye Şampiyonası</v>
      </c>
      <c r="L463" s="209">
        <f>YÜKSEK!BD$4</f>
        <v>42830</v>
      </c>
      <c r="M463" s="150" t="s">
        <v>185</v>
      </c>
    </row>
    <row r="464" spans="1:13" s="142" customFormat="1" ht="26.25" customHeight="1" x14ac:dyDescent="0.2">
      <c r="A464" s="144">
        <v>462</v>
      </c>
      <c r="B464" s="155" t="s">
        <v>70</v>
      </c>
      <c r="C464" s="145" t="e">
        <f>YÜKSEK!#REF!</f>
        <v>#REF!</v>
      </c>
      <c r="D464" s="149" t="e">
        <f>YÜKSEK!#REF!</f>
        <v>#REF!</v>
      </c>
      <c r="E464" s="149" t="e">
        <f>YÜKSEK!#REF!</f>
        <v>#REF!</v>
      </c>
      <c r="F464" s="187" t="e">
        <f>YÜKSEK!#REF!</f>
        <v>#REF!</v>
      </c>
      <c r="G464" s="152" t="e">
        <f>YÜKSEK!#REF!</f>
        <v>#REF!</v>
      </c>
      <c r="H464" s="152" t="s">
        <v>70</v>
      </c>
      <c r="I464" s="152"/>
      <c r="J464" s="146" t="str">
        <f>'YARIŞMA BİLGİLERİ'!$F$21</f>
        <v>Büyük Erkek</v>
      </c>
      <c r="K464" s="149" t="str">
        <f t="shared" si="11"/>
        <v>İzmir-Görme Engelliler Türkiye Şampiyonası</v>
      </c>
      <c r="L464" s="209">
        <f>YÜKSEK!BD$4</f>
        <v>42830</v>
      </c>
      <c r="M464" s="150" t="s">
        <v>185</v>
      </c>
    </row>
    <row r="465" spans="1:13" s="142" customFormat="1" ht="26.25" customHeight="1" x14ac:dyDescent="0.2">
      <c r="A465" s="144">
        <v>463</v>
      </c>
      <c r="B465" s="155" t="s">
        <v>70</v>
      </c>
      <c r="C465" s="145" t="e">
        <f>YÜKSEK!#REF!</f>
        <v>#REF!</v>
      </c>
      <c r="D465" s="149" t="e">
        <f>YÜKSEK!#REF!</f>
        <v>#REF!</v>
      </c>
      <c r="E465" s="149" t="e">
        <f>YÜKSEK!#REF!</f>
        <v>#REF!</v>
      </c>
      <c r="F465" s="187" t="e">
        <f>YÜKSEK!#REF!</f>
        <v>#REF!</v>
      </c>
      <c r="G465" s="152" t="e">
        <f>YÜKSEK!#REF!</f>
        <v>#REF!</v>
      </c>
      <c r="H465" s="152" t="s">
        <v>70</v>
      </c>
      <c r="I465" s="152"/>
      <c r="J465" s="146" t="str">
        <f>'YARIŞMA BİLGİLERİ'!$F$21</f>
        <v>Büyük Erkek</v>
      </c>
      <c r="K465" s="149" t="str">
        <f t="shared" si="11"/>
        <v>İzmir-Görme Engelliler Türkiye Şampiyonası</v>
      </c>
      <c r="L465" s="209">
        <f>YÜKSEK!BD$4</f>
        <v>42830</v>
      </c>
      <c r="M465" s="150" t="s">
        <v>185</v>
      </c>
    </row>
    <row r="466" spans="1:13" s="142" customFormat="1" ht="26.25" customHeight="1" x14ac:dyDescent="0.2">
      <c r="A466" s="144">
        <v>464</v>
      </c>
      <c r="B466" s="155" t="s">
        <v>70</v>
      </c>
      <c r="C466" s="145" t="e">
        <f>YÜKSEK!#REF!</f>
        <v>#REF!</v>
      </c>
      <c r="D466" s="149" t="e">
        <f>YÜKSEK!#REF!</f>
        <v>#REF!</v>
      </c>
      <c r="E466" s="149" t="e">
        <f>YÜKSEK!#REF!</f>
        <v>#REF!</v>
      </c>
      <c r="F466" s="187" t="e">
        <f>YÜKSEK!#REF!</f>
        <v>#REF!</v>
      </c>
      <c r="G466" s="152" t="e">
        <f>YÜKSEK!#REF!</f>
        <v>#REF!</v>
      </c>
      <c r="H466" s="152" t="s">
        <v>70</v>
      </c>
      <c r="I466" s="152"/>
      <c r="J466" s="146" t="str">
        <f>'YARIŞMA BİLGİLERİ'!$F$21</f>
        <v>Büyük Erkek</v>
      </c>
      <c r="K466" s="149" t="str">
        <f t="shared" si="11"/>
        <v>İzmir-Görme Engelliler Türkiye Şampiyonası</v>
      </c>
      <c r="L466" s="209">
        <f>YÜKSEK!BD$4</f>
        <v>42830</v>
      </c>
      <c r="M466" s="150" t="s">
        <v>185</v>
      </c>
    </row>
    <row r="467" spans="1:13" s="142" customFormat="1" ht="26.25" customHeight="1" x14ac:dyDescent="0.2">
      <c r="A467" s="144">
        <v>465</v>
      </c>
      <c r="B467" s="155" t="s">
        <v>69</v>
      </c>
      <c r="C467" s="145" t="e">
        <f>#REF!</f>
        <v>#REF!</v>
      </c>
      <c r="D467" s="149" t="e">
        <f>#REF!</f>
        <v>#REF!</v>
      </c>
      <c r="E467" s="149" t="e">
        <f>#REF!</f>
        <v>#REF!</v>
      </c>
      <c r="F467" s="187" t="e">
        <f>#REF!</f>
        <v>#REF!</v>
      </c>
      <c r="G467" s="152" t="e">
        <f>#REF!</f>
        <v>#REF!</v>
      </c>
      <c r="H467" s="152" t="s">
        <v>69</v>
      </c>
      <c r="I467" s="152"/>
      <c r="J467" s="146" t="str">
        <f>'YARIŞMA BİLGİLERİ'!$F$21</f>
        <v>Büyük Erkek</v>
      </c>
      <c r="K467" s="149" t="str">
        <f t="shared" si="11"/>
        <v>İzmir-Görme Engelliler Türkiye Şampiyonası</v>
      </c>
      <c r="L467" s="209" t="e">
        <f>#REF!</f>
        <v>#REF!</v>
      </c>
      <c r="M467" s="150" t="s">
        <v>185</v>
      </c>
    </row>
    <row r="468" spans="1:13" s="142" customFormat="1" ht="26.25" customHeight="1" x14ac:dyDescent="0.2">
      <c r="A468" s="144">
        <v>466</v>
      </c>
      <c r="B468" s="155" t="s">
        <v>69</v>
      </c>
      <c r="C468" s="145" t="e">
        <f>#REF!</f>
        <v>#REF!</v>
      </c>
      <c r="D468" s="149" t="e">
        <f>#REF!</f>
        <v>#REF!</v>
      </c>
      <c r="E468" s="149" t="e">
        <f>#REF!</f>
        <v>#REF!</v>
      </c>
      <c r="F468" s="187" t="e">
        <f>#REF!</f>
        <v>#REF!</v>
      </c>
      <c r="G468" s="152" t="e">
        <f>#REF!</f>
        <v>#REF!</v>
      </c>
      <c r="H468" s="152" t="s">
        <v>69</v>
      </c>
      <c r="I468" s="152"/>
      <c r="J468" s="146" t="str">
        <f>'YARIŞMA BİLGİLERİ'!$F$21</f>
        <v>Büyük Erkek</v>
      </c>
      <c r="K468" s="149" t="str">
        <f t="shared" si="11"/>
        <v>İzmir-Görme Engelliler Türkiye Şampiyonası</v>
      </c>
      <c r="L468" s="209" t="e">
        <f>#REF!</f>
        <v>#REF!</v>
      </c>
      <c r="M468" s="150" t="s">
        <v>185</v>
      </c>
    </row>
    <row r="469" spans="1:13" s="142" customFormat="1" ht="26.25" customHeight="1" x14ac:dyDescent="0.2">
      <c r="A469" s="144">
        <v>467</v>
      </c>
      <c r="B469" s="155" t="s">
        <v>69</v>
      </c>
      <c r="C469" s="145" t="e">
        <f>#REF!</f>
        <v>#REF!</v>
      </c>
      <c r="D469" s="149" t="e">
        <f>#REF!</f>
        <v>#REF!</v>
      </c>
      <c r="E469" s="149" t="e">
        <f>#REF!</f>
        <v>#REF!</v>
      </c>
      <c r="F469" s="187" t="e">
        <f>#REF!</f>
        <v>#REF!</v>
      </c>
      <c r="G469" s="152" t="e">
        <f>#REF!</f>
        <v>#REF!</v>
      </c>
      <c r="H469" s="152" t="s">
        <v>69</v>
      </c>
      <c r="I469" s="152"/>
      <c r="J469" s="146" t="str">
        <f>'YARIŞMA BİLGİLERİ'!$F$21</f>
        <v>Büyük Erkek</v>
      </c>
      <c r="K469" s="149" t="str">
        <f t="shared" si="11"/>
        <v>İzmir-Görme Engelliler Türkiye Şampiyonası</v>
      </c>
      <c r="L469" s="209" t="e">
        <f>#REF!</f>
        <v>#REF!</v>
      </c>
      <c r="M469" s="150" t="s">
        <v>185</v>
      </c>
    </row>
    <row r="470" spans="1:13" s="142" customFormat="1" ht="26.25" customHeight="1" x14ac:dyDescent="0.2">
      <c r="A470" s="144">
        <v>468</v>
      </c>
      <c r="B470" s="155" t="s">
        <v>69</v>
      </c>
      <c r="C470" s="145" t="e">
        <f>#REF!</f>
        <v>#REF!</v>
      </c>
      <c r="D470" s="149" t="e">
        <f>#REF!</f>
        <v>#REF!</v>
      </c>
      <c r="E470" s="149" t="e">
        <f>#REF!</f>
        <v>#REF!</v>
      </c>
      <c r="F470" s="187" t="e">
        <f>#REF!</f>
        <v>#REF!</v>
      </c>
      <c r="G470" s="152" t="e">
        <f>#REF!</f>
        <v>#REF!</v>
      </c>
      <c r="H470" s="152" t="s">
        <v>69</v>
      </c>
      <c r="I470" s="152"/>
      <c r="J470" s="146" t="str">
        <f>'YARIŞMA BİLGİLERİ'!$F$21</f>
        <v>Büyük Erkek</v>
      </c>
      <c r="K470" s="149" t="str">
        <f t="shared" si="11"/>
        <v>İzmir-Görme Engelliler Türkiye Şampiyonası</v>
      </c>
      <c r="L470" s="209" t="e">
        <f>#REF!</f>
        <v>#REF!</v>
      </c>
      <c r="M470" s="150" t="s">
        <v>185</v>
      </c>
    </row>
    <row r="471" spans="1:13" s="142" customFormat="1" ht="26.25" customHeight="1" x14ac:dyDescent="0.2">
      <c r="A471" s="144">
        <v>469</v>
      </c>
      <c r="B471" s="155" t="s">
        <v>69</v>
      </c>
      <c r="C471" s="145" t="e">
        <f>#REF!</f>
        <v>#REF!</v>
      </c>
      <c r="D471" s="149" t="e">
        <f>#REF!</f>
        <v>#REF!</v>
      </c>
      <c r="E471" s="149" t="e">
        <f>#REF!</f>
        <v>#REF!</v>
      </c>
      <c r="F471" s="187" t="e">
        <f>#REF!</f>
        <v>#REF!</v>
      </c>
      <c r="G471" s="152" t="e">
        <f>#REF!</f>
        <v>#REF!</v>
      </c>
      <c r="H471" s="152" t="s">
        <v>69</v>
      </c>
      <c r="I471" s="152"/>
      <c r="J471" s="146" t="str">
        <f>'YARIŞMA BİLGİLERİ'!$F$21</f>
        <v>Büyük Erkek</v>
      </c>
      <c r="K471" s="149" t="str">
        <f t="shared" si="11"/>
        <v>İzmir-Görme Engelliler Türkiye Şampiyonası</v>
      </c>
      <c r="L471" s="209" t="e">
        <f>#REF!</f>
        <v>#REF!</v>
      </c>
      <c r="M471" s="150" t="s">
        <v>185</v>
      </c>
    </row>
    <row r="472" spans="1:13" s="142" customFormat="1" ht="26.25" customHeight="1" x14ac:dyDescent="0.2">
      <c r="A472" s="144">
        <v>470</v>
      </c>
      <c r="B472" s="155" t="s">
        <v>69</v>
      </c>
      <c r="C472" s="145" t="e">
        <f>#REF!</f>
        <v>#REF!</v>
      </c>
      <c r="D472" s="149" t="e">
        <f>#REF!</f>
        <v>#REF!</v>
      </c>
      <c r="E472" s="149" t="e">
        <f>#REF!</f>
        <v>#REF!</v>
      </c>
      <c r="F472" s="187" t="e">
        <f>#REF!</f>
        <v>#REF!</v>
      </c>
      <c r="G472" s="152" t="e">
        <f>#REF!</f>
        <v>#REF!</v>
      </c>
      <c r="H472" s="152" t="s">
        <v>69</v>
      </c>
      <c r="I472" s="152"/>
      <c r="J472" s="146" t="str">
        <f>'YARIŞMA BİLGİLERİ'!$F$21</f>
        <v>Büyük Erkek</v>
      </c>
      <c r="K472" s="149" t="str">
        <f t="shared" si="11"/>
        <v>İzmir-Görme Engelliler Türkiye Şampiyonası</v>
      </c>
      <c r="L472" s="209" t="e">
        <f>#REF!</f>
        <v>#REF!</v>
      </c>
      <c r="M472" s="150" t="s">
        <v>185</v>
      </c>
    </row>
    <row r="473" spans="1:13" s="142" customFormat="1" ht="26.25" customHeight="1" x14ac:dyDescent="0.2">
      <c r="A473" s="144">
        <v>471</v>
      </c>
      <c r="B473" s="155" t="s">
        <v>69</v>
      </c>
      <c r="C473" s="145" t="e">
        <f>#REF!</f>
        <v>#REF!</v>
      </c>
      <c r="D473" s="149" t="e">
        <f>#REF!</f>
        <v>#REF!</v>
      </c>
      <c r="E473" s="149" t="e">
        <f>#REF!</f>
        <v>#REF!</v>
      </c>
      <c r="F473" s="187" t="e">
        <f>#REF!</f>
        <v>#REF!</v>
      </c>
      <c r="G473" s="152" t="e">
        <f>#REF!</f>
        <v>#REF!</v>
      </c>
      <c r="H473" s="152" t="s">
        <v>69</v>
      </c>
      <c r="I473" s="152"/>
      <c r="J473" s="146" t="str">
        <f>'YARIŞMA BİLGİLERİ'!$F$21</f>
        <v>Büyük Erkek</v>
      </c>
      <c r="K473" s="149" t="str">
        <f t="shared" si="11"/>
        <v>İzmir-Görme Engelliler Türkiye Şampiyonası</v>
      </c>
      <c r="L473" s="209" t="e">
        <f>#REF!</f>
        <v>#REF!</v>
      </c>
      <c r="M473" s="150" t="s">
        <v>185</v>
      </c>
    </row>
    <row r="474" spans="1:13" s="142" customFormat="1" ht="26.25" customHeight="1" x14ac:dyDescent="0.2">
      <c r="A474" s="144">
        <v>472</v>
      </c>
      <c r="B474" s="155" t="s">
        <v>69</v>
      </c>
      <c r="C474" s="145" t="e">
        <f>#REF!</f>
        <v>#REF!</v>
      </c>
      <c r="D474" s="149" t="e">
        <f>#REF!</f>
        <v>#REF!</v>
      </c>
      <c r="E474" s="149" t="e">
        <f>#REF!</f>
        <v>#REF!</v>
      </c>
      <c r="F474" s="187" t="e">
        <f>#REF!</f>
        <v>#REF!</v>
      </c>
      <c r="G474" s="152" t="e">
        <f>#REF!</f>
        <v>#REF!</v>
      </c>
      <c r="H474" s="152" t="s">
        <v>69</v>
      </c>
      <c r="I474" s="152"/>
      <c r="J474" s="146" t="str">
        <f>'YARIŞMA BİLGİLERİ'!$F$21</f>
        <v>Büyük Erkek</v>
      </c>
      <c r="K474" s="149" t="str">
        <f t="shared" si="11"/>
        <v>İzmir-Görme Engelliler Türkiye Şampiyonası</v>
      </c>
      <c r="L474" s="209" t="e">
        <f>#REF!</f>
        <v>#REF!</v>
      </c>
      <c r="M474" s="150" t="s">
        <v>185</v>
      </c>
    </row>
    <row r="475" spans="1:13" s="142" customFormat="1" ht="26.25" customHeight="1" x14ac:dyDescent="0.2">
      <c r="A475" s="144">
        <v>473</v>
      </c>
      <c r="B475" s="155" t="s">
        <v>69</v>
      </c>
      <c r="C475" s="145" t="e">
        <f>#REF!</f>
        <v>#REF!</v>
      </c>
      <c r="D475" s="149" t="e">
        <f>#REF!</f>
        <v>#REF!</v>
      </c>
      <c r="E475" s="149" t="e">
        <f>#REF!</f>
        <v>#REF!</v>
      </c>
      <c r="F475" s="187" t="e">
        <f>#REF!</f>
        <v>#REF!</v>
      </c>
      <c r="G475" s="152" t="e">
        <f>#REF!</f>
        <v>#REF!</v>
      </c>
      <c r="H475" s="152" t="s">
        <v>69</v>
      </c>
      <c r="I475" s="152"/>
      <c r="J475" s="146" t="str">
        <f>'YARIŞMA BİLGİLERİ'!$F$21</f>
        <v>Büyük Erkek</v>
      </c>
      <c r="K475" s="149" t="str">
        <f t="shared" si="11"/>
        <v>İzmir-Görme Engelliler Türkiye Şampiyonası</v>
      </c>
      <c r="L475" s="209" t="e">
        <f>#REF!</f>
        <v>#REF!</v>
      </c>
      <c r="M475" s="150" t="s">
        <v>185</v>
      </c>
    </row>
    <row r="476" spans="1:13" s="142" customFormat="1" ht="26.25" customHeight="1" x14ac:dyDescent="0.2">
      <c r="A476" s="144">
        <v>474</v>
      </c>
      <c r="B476" s="155" t="s">
        <v>69</v>
      </c>
      <c r="C476" s="145" t="e">
        <f>#REF!</f>
        <v>#REF!</v>
      </c>
      <c r="D476" s="149" t="e">
        <f>#REF!</f>
        <v>#REF!</v>
      </c>
      <c r="E476" s="149" t="e">
        <f>#REF!</f>
        <v>#REF!</v>
      </c>
      <c r="F476" s="187" t="e">
        <f>#REF!</f>
        <v>#REF!</v>
      </c>
      <c r="G476" s="152" t="e">
        <f>#REF!</f>
        <v>#REF!</v>
      </c>
      <c r="H476" s="152" t="s">
        <v>69</v>
      </c>
      <c r="I476" s="152"/>
      <c r="J476" s="146" t="str">
        <f>'YARIŞMA BİLGİLERİ'!$F$21</f>
        <v>Büyük Erkek</v>
      </c>
      <c r="K476" s="149" t="str">
        <f t="shared" si="11"/>
        <v>İzmir-Görme Engelliler Türkiye Şampiyonası</v>
      </c>
      <c r="L476" s="209" t="e">
        <f>#REF!</f>
        <v>#REF!</v>
      </c>
      <c r="M476" s="150" t="s">
        <v>185</v>
      </c>
    </row>
    <row r="477" spans="1:13" s="142" customFormat="1" ht="26.25" customHeight="1" x14ac:dyDescent="0.2">
      <c r="A477" s="144">
        <v>475</v>
      </c>
      <c r="B477" s="155" t="s">
        <v>69</v>
      </c>
      <c r="C477" s="145" t="e">
        <f>#REF!</f>
        <v>#REF!</v>
      </c>
      <c r="D477" s="149" t="e">
        <f>#REF!</f>
        <v>#REF!</v>
      </c>
      <c r="E477" s="149" t="e">
        <f>#REF!</f>
        <v>#REF!</v>
      </c>
      <c r="F477" s="187" t="e">
        <f>#REF!</f>
        <v>#REF!</v>
      </c>
      <c r="G477" s="152" t="e">
        <f>#REF!</f>
        <v>#REF!</v>
      </c>
      <c r="H477" s="152" t="s">
        <v>69</v>
      </c>
      <c r="I477" s="152"/>
      <c r="J477" s="146" t="str">
        <f>'YARIŞMA BİLGİLERİ'!$F$21</f>
        <v>Büyük Erkek</v>
      </c>
      <c r="K477" s="149" t="str">
        <f t="shared" si="11"/>
        <v>İzmir-Görme Engelliler Türkiye Şampiyonası</v>
      </c>
      <c r="L477" s="209" t="e">
        <f>#REF!</f>
        <v>#REF!</v>
      </c>
      <c r="M477" s="150" t="s">
        <v>185</v>
      </c>
    </row>
    <row r="478" spans="1:13" s="142" customFormat="1" ht="26.25" customHeight="1" x14ac:dyDescent="0.2">
      <c r="A478" s="144">
        <v>476</v>
      </c>
      <c r="B478" s="155" t="s">
        <v>69</v>
      </c>
      <c r="C478" s="145" t="e">
        <f>#REF!</f>
        <v>#REF!</v>
      </c>
      <c r="D478" s="149" t="e">
        <f>#REF!</f>
        <v>#REF!</v>
      </c>
      <c r="E478" s="149" t="e">
        <f>#REF!</f>
        <v>#REF!</v>
      </c>
      <c r="F478" s="187" t="e">
        <f>#REF!</f>
        <v>#REF!</v>
      </c>
      <c r="G478" s="152" t="e">
        <f>#REF!</f>
        <v>#REF!</v>
      </c>
      <c r="H478" s="152" t="s">
        <v>69</v>
      </c>
      <c r="I478" s="152"/>
      <c r="J478" s="146" t="str">
        <f>'YARIŞMA BİLGİLERİ'!$F$21</f>
        <v>Büyük Erkek</v>
      </c>
      <c r="K478" s="149" t="str">
        <f t="shared" si="11"/>
        <v>İzmir-Görme Engelliler Türkiye Şampiyonası</v>
      </c>
      <c r="L478" s="209" t="e">
        <f>#REF!</f>
        <v>#REF!</v>
      </c>
      <c r="M478" s="150" t="s">
        <v>185</v>
      </c>
    </row>
    <row r="479" spans="1:13" s="142" customFormat="1" ht="26.25" customHeight="1" x14ac:dyDescent="0.2">
      <c r="A479" s="144">
        <v>477</v>
      </c>
      <c r="B479" s="155" t="s">
        <v>69</v>
      </c>
      <c r="C479" s="145" t="e">
        <f>#REF!</f>
        <v>#REF!</v>
      </c>
      <c r="D479" s="149" t="e">
        <f>#REF!</f>
        <v>#REF!</v>
      </c>
      <c r="E479" s="149" t="e">
        <f>#REF!</f>
        <v>#REF!</v>
      </c>
      <c r="F479" s="187" t="e">
        <f>#REF!</f>
        <v>#REF!</v>
      </c>
      <c r="G479" s="152" t="e">
        <f>#REF!</f>
        <v>#REF!</v>
      </c>
      <c r="H479" s="152" t="s">
        <v>69</v>
      </c>
      <c r="I479" s="152"/>
      <c r="J479" s="146" t="str">
        <f>'YARIŞMA BİLGİLERİ'!$F$21</f>
        <v>Büyük Erkek</v>
      </c>
      <c r="K479" s="149" t="str">
        <f t="shared" si="11"/>
        <v>İzmir-Görme Engelliler Türkiye Şampiyonası</v>
      </c>
      <c r="L479" s="209" t="e">
        <f>#REF!</f>
        <v>#REF!</v>
      </c>
      <c r="M479" s="150" t="s">
        <v>185</v>
      </c>
    </row>
    <row r="480" spans="1:13" s="142" customFormat="1" ht="26.25" customHeight="1" x14ac:dyDescent="0.2">
      <c r="A480" s="144">
        <v>478</v>
      </c>
      <c r="B480" s="155" t="s">
        <v>69</v>
      </c>
      <c r="C480" s="145" t="e">
        <f>#REF!</f>
        <v>#REF!</v>
      </c>
      <c r="D480" s="149" t="e">
        <f>#REF!</f>
        <v>#REF!</v>
      </c>
      <c r="E480" s="149" t="e">
        <f>#REF!</f>
        <v>#REF!</v>
      </c>
      <c r="F480" s="187" t="e">
        <f>#REF!</f>
        <v>#REF!</v>
      </c>
      <c r="G480" s="152" t="e">
        <f>#REF!</f>
        <v>#REF!</v>
      </c>
      <c r="H480" s="152" t="s">
        <v>69</v>
      </c>
      <c r="I480" s="152"/>
      <c r="J480" s="146" t="str">
        <f>'YARIŞMA BİLGİLERİ'!$F$21</f>
        <v>Büyük Erkek</v>
      </c>
      <c r="K480" s="149" t="str">
        <f t="shared" si="11"/>
        <v>İzmir-Görme Engelliler Türkiye Şampiyonası</v>
      </c>
      <c r="L480" s="209" t="e">
        <f>#REF!</f>
        <v>#REF!</v>
      </c>
      <c r="M480" s="150" t="s">
        <v>185</v>
      </c>
    </row>
    <row r="481" spans="1:13" s="142" customFormat="1" ht="26.25" customHeight="1" x14ac:dyDescent="0.2">
      <c r="A481" s="144">
        <v>479</v>
      </c>
      <c r="B481" s="155" t="s">
        <v>69</v>
      </c>
      <c r="C481" s="145" t="e">
        <f>#REF!</f>
        <v>#REF!</v>
      </c>
      <c r="D481" s="149" t="e">
        <f>#REF!</f>
        <v>#REF!</v>
      </c>
      <c r="E481" s="149" t="e">
        <f>#REF!</f>
        <v>#REF!</v>
      </c>
      <c r="F481" s="187" t="e">
        <f>#REF!</f>
        <v>#REF!</v>
      </c>
      <c r="G481" s="152" t="e">
        <f>#REF!</f>
        <v>#REF!</v>
      </c>
      <c r="H481" s="152" t="s">
        <v>69</v>
      </c>
      <c r="I481" s="152"/>
      <c r="J481" s="146" t="str">
        <f>'YARIŞMA BİLGİLERİ'!$F$21</f>
        <v>Büyük Erkek</v>
      </c>
      <c r="K481" s="149" t="str">
        <f t="shared" si="11"/>
        <v>İzmir-Görme Engelliler Türkiye Şampiyonası</v>
      </c>
      <c r="L481" s="209" t="e">
        <f>#REF!</f>
        <v>#REF!</v>
      </c>
      <c r="M481" s="150" t="s">
        <v>185</v>
      </c>
    </row>
    <row r="482" spans="1:13" s="142" customFormat="1" ht="26.25" customHeight="1" x14ac:dyDescent="0.2">
      <c r="A482" s="144">
        <v>480</v>
      </c>
      <c r="B482" s="155" t="s">
        <v>69</v>
      </c>
      <c r="C482" s="145" t="e">
        <f>#REF!</f>
        <v>#REF!</v>
      </c>
      <c r="D482" s="149" t="e">
        <f>#REF!</f>
        <v>#REF!</v>
      </c>
      <c r="E482" s="149" t="e">
        <f>#REF!</f>
        <v>#REF!</v>
      </c>
      <c r="F482" s="187" t="e">
        <f>#REF!</f>
        <v>#REF!</v>
      </c>
      <c r="G482" s="152" t="e">
        <f>#REF!</f>
        <v>#REF!</v>
      </c>
      <c r="H482" s="152" t="s">
        <v>69</v>
      </c>
      <c r="I482" s="152"/>
      <c r="J482" s="146" t="str">
        <f>'YARIŞMA BİLGİLERİ'!$F$21</f>
        <v>Büyük Erkek</v>
      </c>
      <c r="K482" s="149" t="str">
        <f t="shared" si="11"/>
        <v>İzmir-Görme Engelliler Türkiye Şampiyonası</v>
      </c>
      <c r="L482" s="209" t="e">
        <f>#REF!</f>
        <v>#REF!</v>
      </c>
      <c r="M482" s="150" t="s">
        <v>185</v>
      </c>
    </row>
    <row r="483" spans="1:13" s="142" customFormat="1" ht="26.25" customHeight="1" x14ac:dyDescent="0.2">
      <c r="A483" s="144">
        <v>481</v>
      </c>
      <c r="B483" s="155" t="s">
        <v>69</v>
      </c>
      <c r="C483" s="145" t="e">
        <f>#REF!</f>
        <v>#REF!</v>
      </c>
      <c r="D483" s="149" t="e">
        <f>#REF!</f>
        <v>#REF!</v>
      </c>
      <c r="E483" s="149" t="e">
        <f>#REF!</f>
        <v>#REF!</v>
      </c>
      <c r="F483" s="187" t="e">
        <f>#REF!</f>
        <v>#REF!</v>
      </c>
      <c r="G483" s="152" t="e">
        <f>#REF!</f>
        <v>#REF!</v>
      </c>
      <c r="H483" s="152" t="s">
        <v>69</v>
      </c>
      <c r="I483" s="152"/>
      <c r="J483" s="146" t="str">
        <f>'YARIŞMA BİLGİLERİ'!$F$21</f>
        <v>Büyük Erkek</v>
      </c>
      <c r="K483" s="149" t="str">
        <f t="shared" si="11"/>
        <v>İzmir-Görme Engelliler Türkiye Şampiyonası</v>
      </c>
      <c r="L483" s="209" t="e">
        <f>#REF!</f>
        <v>#REF!</v>
      </c>
      <c r="M483" s="150" t="s">
        <v>185</v>
      </c>
    </row>
    <row r="484" spans="1:13" s="142" customFormat="1" ht="26.25" customHeight="1" x14ac:dyDescent="0.2">
      <c r="A484" s="144">
        <v>482</v>
      </c>
      <c r="B484" s="155" t="s">
        <v>69</v>
      </c>
      <c r="C484" s="145" t="e">
        <f>#REF!</f>
        <v>#REF!</v>
      </c>
      <c r="D484" s="149" t="e">
        <f>#REF!</f>
        <v>#REF!</v>
      </c>
      <c r="E484" s="149" t="e">
        <f>#REF!</f>
        <v>#REF!</v>
      </c>
      <c r="F484" s="187" t="e">
        <f>#REF!</f>
        <v>#REF!</v>
      </c>
      <c r="G484" s="152" t="e">
        <f>#REF!</f>
        <v>#REF!</v>
      </c>
      <c r="H484" s="152" t="s">
        <v>69</v>
      </c>
      <c r="I484" s="152"/>
      <c r="J484" s="146" t="str">
        <f>'YARIŞMA BİLGİLERİ'!$F$21</f>
        <v>Büyük Erkek</v>
      </c>
      <c r="K484" s="149" t="str">
        <f t="shared" si="11"/>
        <v>İzmir-Görme Engelliler Türkiye Şampiyonası</v>
      </c>
      <c r="L484" s="209" t="e">
        <f>#REF!</f>
        <v>#REF!</v>
      </c>
      <c r="M484" s="150" t="s">
        <v>185</v>
      </c>
    </row>
    <row r="485" spans="1:13" s="142" customFormat="1" ht="26.25" customHeight="1" x14ac:dyDescent="0.2">
      <c r="A485" s="144">
        <v>483</v>
      </c>
      <c r="B485" s="155" t="s">
        <v>69</v>
      </c>
      <c r="C485" s="145" t="e">
        <f>#REF!</f>
        <v>#REF!</v>
      </c>
      <c r="D485" s="149" t="e">
        <f>#REF!</f>
        <v>#REF!</v>
      </c>
      <c r="E485" s="149" t="e">
        <f>#REF!</f>
        <v>#REF!</v>
      </c>
      <c r="F485" s="187" t="e">
        <f>#REF!</f>
        <v>#REF!</v>
      </c>
      <c r="G485" s="152" t="e">
        <f>#REF!</f>
        <v>#REF!</v>
      </c>
      <c r="H485" s="152" t="s">
        <v>69</v>
      </c>
      <c r="I485" s="152"/>
      <c r="J485" s="146" t="str">
        <f>'YARIŞMA BİLGİLERİ'!$F$21</f>
        <v>Büyük Erkek</v>
      </c>
      <c r="K485" s="149" t="str">
        <f t="shared" si="11"/>
        <v>İzmir-Görme Engelliler Türkiye Şampiyonası</v>
      </c>
      <c r="L485" s="209" t="e">
        <f>#REF!</f>
        <v>#REF!</v>
      </c>
      <c r="M485" s="150" t="s">
        <v>185</v>
      </c>
    </row>
    <row r="486" spans="1:13" s="142" customFormat="1" ht="26.25" customHeight="1" x14ac:dyDescent="0.2">
      <c r="A486" s="144">
        <v>484</v>
      </c>
      <c r="B486" s="155" t="s">
        <v>69</v>
      </c>
      <c r="C486" s="145" t="e">
        <f>#REF!</f>
        <v>#REF!</v>
      </c>
      <c r="D486" s="149" t="e">
        <f>#REF!</f>
        <v>#REF!</v>
      </c>
      <c r="E486" s="149" t="e">
        <f>#REF!</f>
        <v>#REF!</v>
      </c>
      <c r="F486" s="187" t="e">
        <f>#REF!</f>
        <v>#REF!</v>
      </c>
      <c r="G486" s="152" t="e">
        <f>#REF!</f>
        <v>#REF!</v>
      </c>
      <c r="H486" s="152" t="s">
        <v>69</v>
      </c>
      <c r="I486" s="152"/>
      <c r="J486" s="146" t="str">
        <f>'YARIŞMA BİLGİLERİ'!$F$21</f>
        <v>Büyük Erkek</v>
      </c>
      <c r="K486" s="149" t="str">
        <f t="shared" si="11"/>
        <v>İzmir-Görme Engelliler Türkiye Şampiyonası</v>
      </c>
      <c r="L486" s="209" t="e">
        <f>#REF!</f>
        <v>#REF!</v>
      </c>
      <c r="M486" s="150" t="s">
        <v>185</v>
      </c>
    </row>
    <row r="487" spans="1:13" s="142" customFormat="1" ht="26.25" customHeight="1" x14ac:dyDescent="0.2">
      <c r="A487" s="144">
        <v>485</v>
      </c>
      <c r="B487" s="155" t="s">
        <v>69</v>
      </c>
      <c r="C487" s="145" t="e">
        <f>#REF!</f>
        <v>#REF!</v>
      </c>
      <c r="D487" s="149" t="e">
        <f>#REF!</f>
        <v>#REF!</v>
      </c>
      <c r="E487" s="149" t="e">
        <f>#REF!</f>
        <v>#REF!</v>
      </c>
      <c r="F487" s="187" t="e">
        <f>#REF!</f>
        <v>#REF!</v>
      </c>
      <c r="G487" s="152" t="e">
        <f>#REF!</f>
        <v>#REF!</v>
      </c>
      <c r="H487" s="152" t="s">
        <v>69</v>
      </c>
      <c r="I487" s="152"/>
      <c r="J487" s="146" t="str">
        <f>'YARIŞMA BİLGİLERİ'!$F$21</f>
        <v>Büyük Erkek</v>
      </c>
      <c r="K487" s="149" t="str">
        <f t="shared" si="11"/>
        <v>İzmir-Görme Engelliler Türkiye Şampiyonası</v>
      </c>
      <c r="L487" s="209" t="e">
        <f>#REF!</f>
        <v>#REF!</v>
      </c>
      <c r="M487" s="150" t="s">
        <v>185</v>
      </c>
    </row>
    <row r="488" spans="1:13" s="142" customFormat="1" ht="26.25" customHeight="1" x14ac:dyDescent="0.2">
      <c r="A488" s="144">
        <v>486</v>
      </c>
      <c r="B488" s="155" t="s">
        <v>69</v>
      </c>
      <c r="C488" s="145" t="e">
        <f>#REF!</f>
        <v>#REF!</v>
      </c>
      <c r="D488" s="149" t="e">
        <f>#REF!</f>
        <v>#REF!</v>
      </c>
      <c r="E488" s="149" t="e">
        <f>#REF!</f>
        <v>#REF!</v>
      </c>
      <c r="F488" s="187" t="e">
        <f>#REF!</f>
        <v>#REF!</v>
      </c>
      <c r="G488" s="152" t="e">
        <f>#REF!</f>
        <v>#REF!</v>
      </c>
      <c r="H488" s="152" t="s">
        <v>69</v>
      </c>
      <c r="I488" s="152"/>
      <c r="J488" s="146" t="str">
        <f>'YARIŞMA BİLGİLERİ'!$F$21</f>
        <v>Büyük Erkek</v>
      </c>
      <c r="K488" s="149" t="str">
        <f t="shared" si="11"/>
        <v>İzmir-Görme Engelliler Türkiye Şampiyonası</v>
      </c>
      <c r="L488" s="209" t="e">
        <f>#REF!</f>
        <v>#REF!</v>
      </c>
      <c r="M488" s="150" t="s">
        <v>185</v>
      </c>
    </row>
    <row r="489" spans="1:13" s="142" customFormat="1" ht="26.25" customHeight="1" x14ac:dyDescent="0.2">
      <c r="A489" s="144">
        <v>487</v>
      </c>
      <c r="B489" s="155" t="s">
        <v>69</v>
      </c>
      <c r="C489" s="145" t="e">
        <f>#REF!</f>
        <v>#REF!</v>
      </c>
      <c r="D489" s="149" t="e">
        <f>#REF!</f>
        <v>#REF!</v>
      </c>
      <c r="E489" s="149" t="e">
        <f>#REF!</f>
        <v>#REF!</v>
      </c>
      <c r="F489" s="187" t="e">
        <f>#REF!</f>
        <v>#REF!</v>
      </c>
      <c r="G489" s="152" t="e">
        <f>#REF!</f>
        <v>#REF!</v>
      </c>
      <c r="H489" s="152" t="s">
        <v>69</v>
      </c>
      <c r="I489" s="152"/>
      <c r="J489" s="146" t="str">
        <f>'YARIŞMA BİLGİLERİ'!$F$21</f>
        <v>Büyük Erkek</v>
      </c>
      <c r="K489" s="149" t="str">
        <f t="shared" si="11"/>
        <v>İzmir-Görme Engelliler Türkiye Şampiyonası</v>
      </c>
      <c r="L489" s="209" t="e">
        <f>#REF!</f>
        <v>#REF!</v>
      </c>
      <c r="M489" s="150" t="s">
        <v>185</v>
      </c>
    </row>
    <row r="490" spans="1:13" s="142" customFormat="1" ht="26.25" customHeight="1" x14ac:dyDescent="0.2">
      <c r="A490" s="144">
        <v>488</v>
      </c>
      <c r="B490" s="155" t="s">
        <v>69</v>
      </c>
      <c r="C490" s="145" t="e">
        <f>#REF!</f>
        <v>#REF!</v>
      </c>
      <c r="D490" s="149" t="e">
        <f>#REF!</f>
        <v>#REF!</v>
      </c>
      <c r="E490" s="149" t="e">
        <f>#REF!</f>
        <v>#REF!</v>
      </c>
      <c r="F490" s="187" t="e">
        <f>#REF!</f>
        <v>#REF!</v>
      </c>
      <c r="G490" s="152" t="e">
        <f>#REF!</f>
        <v>#REF!</v>
      </c>
      <c r="H490" s="152" t="s">
        <v>69</v>
      </c>
      <c r="I490" s="152"/>
      <c r="J490" s="146" t="str">
        <f>'YARIŞMA BİLGİLERİ'!$F$21</f>
        <v>Büyük Erkek</v>
      </c>
      <c r="K490" s="149" t="str">
        <f t="shared" si="11"/>
        <v>İzmir-Görme Engelliler Türkiye Şampiyonası</v>
      </c>
      <c r="L490" s="209" t="e">
        <f>#REF!</f>
        <v>#REF!</v>
      </c>
      <c r="M490" s="150" t="s">
        <v>185</v>
      </c>
    </row>
    <row r="491" spans="1:13" s="142" customFormat="1" ht="26.25" customHeight="1" x14ac:dyDescent="0.2">
      <c r="A491" s="144">
        <v>489</v>
      </c>
      <c r="B491" s="155" t="s">
        <v>69</v>
      </c>
      <c r="C491" s="145" t="e">
        <f>#REF!</f>
        <v>#REF!</v>
      </c>
      <c r="D491" s="149" t="e">
        <f>#REF!</f>
        <v>#REF!</v>
      </c>
      <c r="E491" s="149" t="e">
        <f>#REF!</f>
        <v>#REF!</v>
      </c>
      <c r="F491" s="187" t="e">
        <f>#REF!</f>
        <v>#REF!</v>
      </c>
      <c r="G491" s="152" t="e">
        <f>#REF!</f>
        <v>#REF!</v>
      </c>
      <c r="H491" s="152" t="s">
        <v>69</v>
      </c>
      <c r="I491" s="152"/>
      <c r="J491" s="146" t="str">
        <f>'YARIŞMA BİLGİLERİ'!$F$21</f>
        <v>Büyük Erkek</v>
      </c>
      <c r="K491" s="149" t="str">
        <f t="shared" si="11"/>
        <v>İzmir-Görme Engelliler Türkiye Şampiyonası</v>
      </c>
      <c r="L491" s="209" t="e">
        <f>#REF!</f>
        <v>#REF!</v>
      </c>
      <c r="M491" s="150" t="s">
        <v>185</v>
      </c>
    </row>
    <row r="492" spans="1:13" s="142" customFormat="1" ht="26.25" customHeight="1" x14ac:dyDescent="0.2">
      <c r="A492" s="144">
        <v>490</v>
      </c>
      <c r="B492" s="155" t="s">
        <v>69</v>
      </c>
      <c r="C492" s="145" t="e">
        <f>#REF!</f>
        <v>#REF!</v>
      </c>
      <c r="D492" s="149" t="e">
        <f>#REF!</f>
        <v>#REF!</v>
      </c>
      <c r="E492" s="149" t="e">
        <f>#REF!</f>
        <v>#REF!</v>
      </c>
      <c r="F492" s="187" t="e">
        <f>#REF!</f>
        <v>#REF!</v>
      </c>
      <c r="G492" s="152" t="e">
        <f>#REF!</f>
        <v>#REF!</v>
      </c>
      <c r="H492" s="152" t="s">
        <v>69</v>
      </c>
      <c r="I492" s="152"/>
      <c r="J492" s="146" t="str">
        <f>'YARIŞMA BİLGİLERİ'!$F$21</f>
        <v>Büyük Erkek</v>
      </c>
      <c r="K492" s="149" t="str">
        <f t="shared" si="11"/>
        <v>İzmir-Görme Engelliler Türkiye Şampiyonası</v>
      </c>
      <c r="L492" s="209" t="e">
        <f>#REF!</f>
        <v>#REF!</v>
      </c>
      <c r="M492" s="150" t="s">
        <v>185</v>
      </c>
    </row>
    <row r="493" spans="1:13" s="142" customFormat="1" ht="26.25" customHeight="1" x14ac:dyDescent="0.2">
      <c r="A493" s="144">
        <v>491</v>
      </c>
      <c r="B493" s="155" t="s">
        <v>69</v>
      </c>
      <c r="C493" s="145" t="e">
        <f>#REF!</f>
        <v>#REF!</v>
      </c>
      <c r="D493" s="149" t="e">
        <f>#REF!</f>
        <v>#REF!</v>
      </c>
      <c r="E493" s="149" t="e">
        <f>#REF!</f>
        <v>#REF!</v>
      </c>
      <c r="F493" s="187" t="e">
        <f>#REF!</f>
        <v>#REF!</v>
      </c>
      <c r="G493" s="152" t="e">
        <f>#REF!</f>
        <v>#REF!</v>
      </c>
      <c r="H493" s="152" t="s">
        <v>69</v>
      </c>
      <c r="I493" s="152"/>
      <c r="J493" s="146" t="str">
        <f>'YARIŞMA BİLGİLERİ'!$F$21</f>
        <v>Büyük Erkek</v>
      </c>
      <c r="K493" s="149" t="str">
        <f t="shared" si="11"/>
        <v>İzmir-Görme Engelliler Türkiye Şampiyonası</v>
      </c>
      <c r="L493" s="209" t="e">
        <f>#REF!</f>
        <v>#REF!</v>
      </c>
      <c r="M493" s="150" t="s">
        <v>185</v>
      </c>
    </row>
    <row r="494" spans="1:13" s="142" customFormat="1" ht="26.25" customHeight="1" x14ac:dyDescent="0.2">
      <c r="A494" s="144">
        <v>492</v>
      </c>
      <c r="B494" s="155" t="s">
        <v>69</v>
      </c>
      <c r="C494" s="145" t="e">
        <f>#REF!</f>
        <v>#REF!</v>
      </c>
      <c r="D494" s="149" t="e">
        <f>#REF!</f>
        <v>#REF!</v>
      </c>
      <c r="E494" s="149" t="e">
        <f>#REF!</f>
        <v>#REF!</v>
      </c>
      <c r="F494" s="187" t="e">
        <f>#REF!</f>
        <v>#REF!</v>
      </c>
      <c r="G494" s="152" t="e">
        <f>#REF!</f>
        <v>#REF!</v>
      </c>
      <c r="H494" s="152" t="s">
        <v>69</v>
      </c>
      <c r="I494" s="152"/>
      <c r="J494" s="146" t="str">
        <f>'YARIŞMA BİLGİLERİ'!$F$21</f>
        <v>Büyük Erkek</v>
      </c>
      <c r="K494" s="149" t="str">
        <f t="shared" si="11"/>
        <v>İzmir-Görme Engelliler Türkiye Şampiyonası</v>
      </c>
      <c r="L494" s="209" t="e">
        <f>#REF!</f>
        <v>#REF!</v>
      </c>
      <c r="M494" s="150" t="s">
        <v>185</v>
      </c>
    </row>
    <row r="495" spans="1:13" s="142" customFormat="1" ht="26.25" customHeight="1" x14ac:dyDescent="0.2">
      <c r="A495" s="144">
        <v>493</v>
      </c>
      <c r="B495" s="155" t="s">
        <v>69</v>
      </c>
      <c r="C495" s="145" t="e">
        <f>#REF!</f>
        <v>#REF!</v>
      </c>
      <c r="D495" s="149" t="e">
        <f>#REF!</f>
        <v>#REF!</v>
      </c>
      <c r="E495" s="149" t="e">
        <f>#REF!</f>
        <v>#REF!</v>
      </c>
      <c r="F495" s="187" t="e">
        <f>#REF!</f>
        <v>#REF!</v>
      </c>
      <c r="G495" s="152" t="e">
        <f>#REF!</f>
        <v>#REF!</v>
      </c>
      <c r="H495" s="152" t="s">
        <v>69</v>
      </c>
      <c r="I495" s="152"/>
      <c r="J495" s="146" t="str">
        <f>'YARIŞMA BİLGİLERİ'!$F$21</f>
        <v>Büyük Erkek</v>
      </c>
      <c r="K495" s="149" t="str">
        <f t="shared" si="11"/>
        <v>İzmir-Görme Engelliler Türkiye Şampiyonası</v>
      </c>
      <c r="L495" s="209" t="e">
        <f>#REF!</f>
        <v>#REF!</v>
      </c>
      <c r="M495" s="150" t="s">
        <v>185</v>
      </c>
    </row>
    <row r="496" spans="1:13" s="142" customFormat="1" ht="26.25" customHeight="1" x14ac:dyDescent="0.2">
      <c r="A496" s="144">
        <v>494</v>
      </c>
      <c r="B496" s="155" t="s">
        <v>69</v>
      </c>
      <c r="C496" s="145" t="e">
        <f>#REF!</f>
        <v>#REF!</v>
      </c>
      <c r="D496" s="149" t="e">
        <f>#REF!</f>
        <v>#REF!</v>
      </c>
      <c r="E496" s="149" t="e">
        <f>#REF!</f>
        <v>#REF!</v>
      </c>
      <c r="F496" s="187" t="e">
        <f>#REF!</f>
        <v>#REF!</v>
      </c>
      <c r="G496" s="152" t="e">
        <f>#REF!</f>
        <v>#REF!</v>
      </c>
      <c r="H496" s="152" t="s">
        <v>69</v>
      </c>
      <c r="I496" s="152"/>
      <c r="J496" s="146" t="str">
        <f>'YARIŞMA BİLGİLERİ'!$F$21</f>
        <v>Büyük Erkek</v>
      </c>
      <c r="K496" s="149" t="str">
        <f t="shared" si="11"/>
        <v>İzmir-Görme Engelliler Türkiye Şampiyonası</v>
      </c>
      <c r="L496" s="209" t="e">
        <f>#REF!</f>
        <v>#REF!</v>
      </c>
      <c r="M496" s="150" t="s">
        <v>185</v>
      </c>
    </row>
    <row r="497" spans="1:13" s="142" customFormat="1" ht="26.25" customHeight="1" x14ac:dyDescent="0.2">
      <c r="A497" s="144">
        <v>495</v>
      </c>
      <c r="B497" s="155" t="s">
        <v>69</v>
      </c>
      <c r="C497" s="145" t="e">
        <f>#REF!</f>
        <v>#REF!</v>
      </c>
      <c r="D497" s="149" t="e">
        <f>#REF!</f>
        <v>#REF!</v>
      </c>
      <c r="E497" s="149" t="e">
        <f>#REF!</f>
        <v>#REF!</v>
      </c>
      <c r="F497" s="187" t="e">
        <f>#REF!</f>
        <v>#REF!</v>
      </c>
      <c r="G497" s="152" t="e">
        <f>#REF!</f>
        <v>#REF!</v>
      </c>
      <c r="H497" s="152" t="s">
        <v>69</v>
      </c>
      <c r="I497" s="152"/>
      <c r="J497" s="146" t="str">
        <f>'YARIŞMA BİLGİLERİ'!$F$21</f>
        <v>Büyük Erkek</v>
      </c>
      <c r="K497" s="149" t="str">
        <f t="shared" si="11"/>
        <v>İzmir-Görme Engelliler Türkiye Şampiyonası</v>
      </c>
      <c r="L497" s="209" t="e">
        <f>#REF!</f>
        <v>#REF!</v>
      </c>
      <c r="M497" s="150" t="s">
        <v>185</v>
      </c>
    </row>
    <row r="498" spans="1:13" s="142" customFormat="1" ht="26.25" customHeight="1" x14ac:dyDescent="0.2">
      <c r="A498" s="144">
        <v>496</v>
      </c>
      <c r="B498" s="155" t="s">
        <v>69</v>
      </c>
      <c r="C498" s="145" t="e">
        <f>#REF!</f>
        <v>#REF!</v>
      </c>
      <c r="D498" s="149" t="e">
        <f>#REF!</f>
        <v>#REF!</v>
      </c>
      <c r="E498" s="149" t="e">
        <f>#REF!</f>
        <v>#REF!</v>
      </c>
      <c r="F498" s="187" t="e">
        <f>#REF!</f>
        <v>#REF!</v>
      </c>
      <c r="G498" s="152" t="e">
        <f>#REF!</f>
        <v>#REF!</v>
      </c>
      <c r="H498" s="152" t="s">
        <v>69</v>
      </c>
      <c r="I498" s="152"/>
      <c r="J498" s="146" t="str">
        <f>'YARIŞMA BİLGİLERİ'!$F$21</f>
        <v>Büyük Erkek</v>
      </c>
      <c r="K498" s="149" t="str">
        <f t="shared" si="11"/>
        <v>İzmir-Görme Engelliler Türkiye Şampiyonası</v>
      </c>
      <c r="L498" s="209" t="e">
        <f>#REF!</f>
        <v>#REF!</v>
      </c>
      <c r="M498" s="150" t="s">
        <v>185</v>
      </c>
    </row>
    <row r="499" spans="1:13" s="142" customFormat="1" ht="26.25" customHeight="1" x14ac:dyDescent="0.2">
      <c r="A499" s="144">
        <v>497</v>
      </c>
      <c r="B499" s="155" t="s">
        <v>69</v>
      </c>
      <c r="C499" s="145" t="e">
        <f>#REF!</f>
        <v>#REF!</v>
      </c>
      <c r="D499" s="149" t="e">
        <f>#REF!</f>
        <v>#REF!</v>
      </c>
      <c r="E499" s="149" t="e">
        <f>#REF!</f>
        <v>#REF!</v>
      </c>
      <c r="F499" s="187" t="e">
        <f>#REF!</f>
        <v>#REF!</v>
      </c>
      <c r="G499" s="152" t="e">
        <f>#REF!</f>
        <v>#REF!</v>
      </c>
      <c r="H499" s="152" t="s">
        <v>69</v>
      </c>
      <c r="I499" s="152"/>
      <c r="J499" s="146" t="str">
        <f>'YARIŞMA BİLGİLERİ'!$F$21</f>
        <v>Büyük Erkek</v>
      </c>
      <c r="K499" s="149" t="str">
        <f t="shared" si="11"/>
        <v>İzmir-Görme Engelliler Türkiye Şampiyonası</v>
      </c>
      <c r="L499" s="209" t="e">
        <f>#REF!</f>
        <v>#REF!</v>
      </c>
      <c r="M499" s="150" t="s">
        <v>185</v>
      </c>
    </row>
    <row r="500" spans="1:13" s="142" customFormat="1" ht="26.25" customHeight="1" x14ac:dyDescent="0.2">
      <c r="A500" s="144">
        <v>498</v>
      </c>
      <c r="B500" s="155" t="s">
        <v>69</v>
      </c>
      <c r="C500" s="145" t="e">
        <f>#REF!</f>
        <v>#REF!</v>
      </c>
      <c r="D500" s="149" t="e">
        <f>#REF!</f>
        <v>#REF!</v>
      </c>
      <c r="E500" s="149" t="e">
        <f>#REF!</f>
        <v>#REF!</v>
      </c>
      <c r="F500" s="187" t="e">
        <f>#REF!</f>
        <v>#REF!</v>
      </c>
      <c r="G500" s="152" t="e">
        <f>#REF!</f>
        <v>#REF!</v>
      </c>
      <c r="H500" s="152" t="s">
        <v>69</v>
      </c>
      <c r="I500" s="152"/>
      <c r="J500" s="146" t="str">
        <f>'YARIŞMA BİLGİLERİ'!$F$21</f>
        <v>Büyük Erkek</v>
      </c>
      <c r="K500" s="149" t="str">
        <f t="shared" ref="K500:K563" si="12">CONCATENATE(K$1,"-",A$1)</f>
        <v>İzmir-Görme Engelliler Türkiye Şampiyonası</v>
      </c>
      <c r="L500" s="209" t="e">
        <f>#REF!</f>
        <v>#REF!</v>
      </c>
      <c r="M500" s="150" t="s">
        <v>185</v>
      </c>
    </row>
    <row r="501" spans="1:13" s="142" customFormat="1" ht="26.25" customHeight="1" x14ac:dyDescent="0.2">
      <c r="A501" s="144">
        <v>499</v>
      </c>
      <c r="B501" s="155" t="s">
        <v>69</v>
      </c>
      <c r="C501" s="145" t="e">
        <f>#REF!</f>
        <v>#REF!</v>
      </c>
      <c r="D501" s="149" t="e">
        <f>#REF!</f>
        <v>#REF!</v>
      </c>
      <c r="E501" s="149" t="e">
        <f>#REF!</f>
        <v>#REF!</v>
      </c>
      <c r="F501" s="187" t="e">
        <f>#REF!</f>
        <v>#REF!</v>
      </c>
      <c r="G501" s="152" t="e">
        <f>#REF!</f>
        <v>#REF!</v>
      </c>
      <c r="H501" s="152" t="s">
        <v>69</v>
      </c>
      <c r="I501" s="152"/>
      <c r="J501" s="146" t="str">
        <f>'YARIŞMA BİLGİLERİ'!$F$21</f>
        <v>Büyük Erkek</v>
      </c>
      <c r="K501" s="149" t="str">
        <f t="shared" si="12"/>
        <v>İzmir-Görme Engelliler Türkiye Şampiyonası</v>
      </c>
      <c r="L501" s="209" t="e">
        <f>#REF!</f>
        <v>#REF!</v>
      </c>
      <c r="M501" s="150" t="s">
        <v>185</v>
      </c>
    </row>
    <row r="502" spans="1:13" s="142" customFormat="1" ht="26.25" customHeight="1" x14ac:dyDescent="0.2">
      <c r="A502" s="144">
        <v>500</v>
      </c>
      <c r="B502" s="155" t="s">
        <v>69</v>
      </c>
      <c r="C502" s="145" t="e">
        <f>#REF!</f>
        <v>#REF!</v>
      </c>
      <c r="D502" s="149" t="e">
        <f>#REF!</f>
        <v>#REF!</v>
      </c>
      <c r="E502" s="149" t="e">
        <f>#REF!</f>
        <v>#REF!</v>
      </c>
      <c r="F502" s="187" t="e">
        <f>#REF!</f>
        <v>#REF!</v>
      </c>
      <c r="G502" s="152" t="e">
        <f>#REF!</f>
        <v>#REF!</v>
      </c>
      <c r="H502" s="152" t="s">
        <v>69</v>
      </c>
      <c r="I502" s="152"/>
      <c r="J502" s="146" t="str">
        <f>'YARIŞMA BİLGİLERİ'!$F$21</f>
        <v>Büyük Erkek</v>
      </c>
      <c r="K502" s="149" t="str">
        <f t="shared" si="12"/>
        <v>İzmir-Görme Engelliler Türkiye Şampiyonası</v>
      </c>
      <c r="L502" s="209" t="e">
        <f>#REF!</f>
        <v>#REF!</v>
      </c>
      <c r="M502" s="150" t="s">
        <v>185</v>
      </c>
    </row>
    <row r="503" spans="1:13" s="142" customFormat="1" ht="26.25" customHeight="1" x14ac:dyDescent="0.2">
      <c r="A503" s="144">
        <v>501</v>
      </c>
      <c r="B503" s="155" t="s">
        <v>69</v>
      </c>
      <c r="C503" s="145" t="e">
        <f>#REF!</f>
        <v>#REF!</v>
      </c>
      <c r="D503" s="149" t="e">
        <f>#REF!</f>
        <v>#REF!</v>
      </c>
      <c r="E503" s="149" t="e">
        <f>#REF!</f>
        <v>#REF!</v>
      </c>
      <c r="F503" s="187" t="e">
        <f>#REF!</f>
        <v>#REF!</v>
      </c>
      <c r="G503" s="152" t="e">
        <f>#REF!</f>
        <v>#REF!</v>
      </c>
      <c r="H503" s="152" t="s">
        <v>69</v>
      </c>
      <c r="I503" s="152"/>
      <c r="J503" s="146" t="str">
        <f>'YARIŞMA BİLGİLERİ'!$F$21</f>
        <v>Büyük Erkek</v>
      </c>
      <c r="K503" s="149" t="str">
        <f t="shared" si="12"/>
        <v>İzmir-Görme Engelliler Türkiye Şampiyonası</v>
      </c>
      <c r="L503" s="209" t="e">
        <f>#REF!</f>
        <v>#REF!</v>
      </c>
      <c r="M503" s="150" t="s">
        <v>185</v>
      </c>
    </row>
    <row r="504" spans="1:13" s="142" customFormat="1" ht="26.25" customHeight="1" x14ac:dyDescent="0.2">
      <c r="A504" s="144">
        <v>502</v>
      </c>
      <c r="B504" s="155" t="s">
        <v>69</v>
      </c>
      <c r="C504" s="145" t="e">
        <f>#REF!</f>
        <v>#REF!</v>
      </c>
      <c r="D504" s="149" t="e">
        <f>#REF!</f>
        <v>#REF!</v>
      </c>
      <c r="E504" s="149" t="e">
        <f>#REF!</f>
        <v>#REF!</v>
      </c>
      <c r="F504" s="187" t="e">
        <f>#REF!</f>
        <v>#REF!</v>
      </c>
      <c r="G504" s="152" t="e">
        <f>#REF!</f>
        <v>#REF!</v>
      </c>
      <c r="H504" s="152" t="s">
        <v>69</v>
      </c>
      <c r="I504" s="152"/>
      <c r="J504" s="146" t="str">
        <f>'YARIŞMA BİLGİLERİ'!$F$21</f>
        <v>Büyük Erkek</v>
      </c>
      <c r="K504" s="149" t="str">
        <f t="shared" si="12"/>
        <v>İzmir-Görme Engelliler Türkiye Şampiyonası</v>
      </c>
      <c r="L504" s="209" t="e">
        <f>#REF!</f>
        <v>#REF!</v>
      </c>
      <c r="M504" s="150" t="s">
        <v>185</v>
      </c>
    </row>
    <row r="505" spans="1:13" s="142" customFormat="1" ht="26.25" customHeight="1" x14ac:dyDescent="0.2">
      <c r="A505" s="144">
        <v>503</v>
      </c>
      <c r="B505" s="155" t="s">
        <v>69</v>
      </c>
      <c r="C505" s="145" t="e">
        <f>#REF!</f>
        <v>#REF!</v>
      </c>
      <c r="D505" s="149" t="e">
        <f>#REF!</f>
        <v>#REF!</v>
      </c>
      <c r="E505" s="149" t="e">
        <f>#REF!</f>
        <v>#REF!</v>
      </c>
      <c r="F505" s="187" t="e">
        <f>#REF!</f>
        <v>#REF!</v>
      </c>
      <c r="G505" s="152" t="e">
        <f>#REF!</f>
        <v>#REF!</v>
      </c>
      <c r="H505" s="152" t="s">
        <v>69</v>
      </c>
      <c r="I505" s="152"/>
      <c r="J505" s="146" t="str">
        <f>'YARIŞMA BİLGİLERİ'!$F$21</f>
        <v>Büyük Erkek</v>
      </c>
      <c r="K505" s="149" t="str">
        <f t="shared" si="12"/>
        <v>İzmir-Görme Engelliler Türkiye Şampiyonası</v>
      </c>
      <c r="L505" s="209" t="e">
        <f>#REF!</f>
        <v>#REF!</v>
      </c>
      <c r="M505" s="150" t="s">
        <v>185</v>
      </c>
    </row>
    <row r="506" spans="1:13" s="142" customFormat="1" ht="26.25" customHeight="1" x14ac:dyDescent="0.2">
      <c r="A506" s="144">
        <v>504</v>
      </c>
      <c r="B506" s="155" t="s">
        <v>69</v>
      </c>
      <c r="C506" s="145" t="e">
        <f>#REF!</f>
        <v>#REF!</v>
      </c>
      <c r="D506" s="149" t="e">
        <f>#REF!</f>
        <v>#REF!</v>
      </c>
      <c r="E506" s="149" t="e">
        <f>#REF!</f>
        <v>#REF!</v>
      </c>
      <c r="F506" s="187" t="e">
        <f>#REF!</f>
        <v>#REF!</v>
      </c>
      <c r="G506" s="152" t="e">
        <f>#REF!</f>
        <v>#REF!</v>
      </c>
      <c r="H506" s="152" t="s">
        <v>69</v>
      </c>
      <c r="I506" s="152"/>
      <c r="J506" s="146" t="str">
        <f>'YARIŞMA BİLGİLERİ'!$F$21</f>
        <v>Büyük Erkek</v>
      </c>
      <c r="K506" s="149" t="str">
        <f t="shared" si="12"/>
        <v>İzmir-Görme Engelliler Türkiye Şampiyonası</v>
      </c>
      <c r="L506" s="209" t="e">
        <f>#REF!</f>
        <v>#REF!</v>
      </c>
      <c r="M506" s="150" t="s">
        <v>185</v>
      </c>
    </row>
    <row r="507" spans="1:13" s="142" customFormat="1" ht="26.25" customHeight="1" x14ac:dyDescent="0.2">
      <c r="A507" s="144">
        <v>505</v>
      </c>
      <c r="B507" s="155" t="s">
        <v>196</v>
      </c>
      <c r="C507" s="145" t="e">
        <f>#REF!</f>
        <v>#REF!</v>
      </c>
      <c r="D507" s="149" t="e">
        <f>#REF!</f>
        <v>#REF!</v>
      </c>
      <c r="E507" s="149" t="e">
        <f>#REF!</f>
        <v>#REF!</v>
      </c>
      <c r="F507" s="188" t="e">
        <f>#REF!</f>
        <v>#REF!</v>
      </c>
      <c r="G507" s="152" t="e">
        <f>#REF!</f>
        <v>#REF!</v>
      </c>
      <c r="H507" s="152" t="s">
        <v>197</v>
      </c>
      <c r="I507" s="152"/>
      <c r="J507" s="146" t="str">
        <f>'YARIŞMA BİLGİLERİ'!$F$21</f>
        <v>Büyük Erkek</v>
      </c>
      <c r="K507" s="149" t="str">
        <f t="shared" si="12"/>
        <v>İzmir-Görme Engelliler Türkiye Şampiyonası</v>
      </c>
      <c r="L507" s="209" t="e">
        <f>#REF!</f>
        <v>#REF!</v>
      </c>
      <c r="M507" s="150" t="s">
        <v>185</v>
      </c>
    </row>
    <row r="508" spans="1:13" s="142" customFormat="1" ht="26.25" customHeight="1" x14ac:dyDescent="0.2">
      <c r="A508" s="144">
        <v>506</v>
      </c>
      <c r="B508" s="155" t="s">
        <v>196</v>
      </c>
      <c r="C508" s="145" t="e">
        <f>#REF!</f>
        <v>#REF!</v>
      </c>
      <c r="D508" s="149" t="e">
        <f>#REF!</f>
        <v>#REF!</v>
      </c>
      <c r="E508" s="149" t="e">
        <f>#REF!</f>
        <v>#REF!</v>
      </c>
      <c r="F508" s="188" t="e">
        <f>#REF!</f>
        <v>#REF!</v>
      </c>
      <c r="G508" s="152" t="e">
        <f>#REF!</f>
        <v>#REF!</v>
      </c>
      <c r="H508" s="152" t="s">
        <v>197</v>
      </c>
      <c r="I508" s="152"/>
      <c r="J508" s="146" t="str">
        <f>'YARIŞMA BİLGİLERİ'!$F$21</f>
        <v>Büyük Erkek</v>
      </c>
      <c r="K508" s="149" t="str">
        <f t="shared" si="12"/>
        <v>İzmir-Görme Engelliler Türkiye Şampiyonası</v>
      </c>
      <c r="L508" s="209" t="e">
        <f>#REF!</f>
        <v>#REF!</v>
      </c>
      <c r="M508" s="150" t="s">
        <v>185</v>
      </c>
    </row>
    <row r="509" spans="1:13" s="142" customFormat="1" ht="26.25" customHeight="1" x14ac:dyDescent="0.2">
      <c r="A509" s="144">
        <v>507</v>
      </c>
      <c r="B509" s="155" t="s">
        <v>196</v>
      </c>
      <c r="C509" s="145" t="e">
        <f>#REF!</f>
        <v>#REF!</v>
      </c>
      <c r="D509" s="149" t="e">
        <f>#REF!</f>
        <v>#REF!</v>
      </c>
      <c r="E509" s="149" t="e">
        <f>#REF!</f>
        <v>#REF!</v>
      </c>
      <c r="F509" s="188" t="e">
        <f>#REF!</f>
        <v>#REF!</v>
      </c>
      <c r="G509" s="152" t="e">
        <f>#REF!</f>
        <v>#REF!</v>
      </c>
      <c r="H509" s="152" t="s">
        <v>197</v>
      </c>
      <c r="I509" s="152"/>
      <c r="J509" s="146" t="str">
        <f>'YARIŞMA BİLGİLERİ'!$F$21</f>
        <v>Büyük Erkek</v>
      </c>
      <c r="K509" s="149" t="str">
        <f t="shared" si="12"/>
        <v>İzmir-Görme Engelliler Türkiye Şampiyonası</v>
      </c>
      <c r="L509" s="209" t="e">
        <f>#REF!</f>
        <v>#REF!</v>
      </c>
      <c r="M509" s="150" t="s">
        <v>185</v>
      </c>
    </row>
    <row r="510" spans="1:13" s="142" customFormat="1" ht="26.25" customHeight="1" x14ac:dyDescent="0.2">
      <c r="A510" s="144">
        <v>508</v>
      </c>
      <c r="B510" s="155" t="s">
        <v>196</v>
      </c>
      <c r="C510" s="145" t="e">
        <f>#REF!</f>
        <v>#REF!</v>
      </c>
      <c r="D510" s="149" t="e">
        <f>#REF!</f>
        <v>#REF!</v>
      </c>
      <c r="E510" s="149" t="e">
        <f>#REF!</f>
        <v>#REF!</v>
      </c>
      <c r="F510" s="188" t="e">
        <f>#REF!</f>
        <v>#REF!</v>
      </c>
      <c r="G510" s="152" t="e">
        <f>#REF!</f>
        <v>#REF!</v>
      </c>
      <c r="H510" s="152" t="s">
        <v>197</v>
      </c>
      <c r="I510" s="152"/>
      <c r="J510" s="146" t="str">
        <f>'YARIŞMA BİLGİLERİ'!$F$21</f>
        <v>Büyük Erkek</v>
      </c>
      <c r="K510" s="149" t="str">
        <f t="shared" si="12"/>
        <v>İzmir-Görme Engelliler Türkiye Şampiyonası</v>
      </c>
      <c r="L510" s="209" t="e">
        <f>#REF!</f>
        <v>#REF!</v>
      </c>
      <c r="M510" s="150" t="s">
        <v>185</v>
      </c>
    </row>
    <row r="511" spans="1:13" s="142" customFormat="1" ht="26.25" customHeight="1" x14ac:dyDescent="0.2">
      <c r="A511" s="144">
        <v>509</v>
      </c>
      <c r="B511" s="155" t="s">
        <v>196</v>
      </c>
      <c r="C511" s="145" t="e">
        <f>#REF!</f>
        <v>#REF!</v>
      </c>
      <c r="D511" s="149" t="e">
        <f>#REF!</f>
        <v>#REF!</v>
      </c>
      <c r="E511" s="149" t="e">
        <f>#REF!</f>
        <v>#REF!</v>
      </c>
      <c r="F511" s="188" t="e">
        <f>#REF!</f>
        <v>#REF!</v>
      </c>
      <c r="G511" s="152" t="e">
        <f>#REF!</f>
        <v>#REF!</v>
      </c>
      <c r="H511" s="152" t="s">
        <v>197</v>
      </c>
      <c r="I511" s="152"/>
      <c r="J511" s="146" t="str">
        <f>'YARIŞMA BİLGİLERİ'!$F$21</f>
        <v>Büyük Erkek</v>
      </c>
      <c r="K511" s="149" t="str">
        <f t="shared" si="12"/>
        <v>İzmir-Görme Engelliler Türkiye Şampiyonası</v>
      </c>
      <c r="L511" s="209" t="e">
        <f>#REF!</f>
        <v>#REF!</v>
      </c>
      <c r="M511" s="150" t="s">
        <v>185</v>
      </c>
    </row>
    <row r="512" spans="1:13" s="142" customFormat="1" ht="26.25" customHeight="1" x14ac:dyDescent="0.2">
      <c r="A512" s="144">
        <v>510</v>
      </c>
      <c r="B512" s="155" t="s">
        <v>196</v>
      </c>
      <c r="C512" s="145" t="e">
        <f>#REF!</f>
        <v>#REF!</v>
      </c>
      <c r="D512" s="149" t="e">
        <f>#REF!</f>
        <v>#REF!</v>
      </c>
      <c r="E512" s="149" t="e">
        <f>#REF!</f>
        <v>#REF!</v>
      </c>
      <c r="F512" s="188" t="e">
        <f>#REF!</f>
        <v>#REF!</v>
      </c>
      <c r="G512" s="152" t="e">
        <f>#REF!</f>
        <v>#REF!</v>
      </c>
      <c r="H512" s="152" t="s">
        <v>197</v>
      </c>
      <c r="I512" s="152"/>
      <c r="J512" s="146" t="str">
        <f>'YARIŞMA BİLGİLERİ'!$F$21</f>
        <v>Büyük Erkek</v>
      </c>
      <c r="K512" s="149" t="str">
        <f t="shared" si="12"/>
        <v>İzmir-Görme Engelliler Türkiye Şampiyonası</v>
      </c>
      <c r="L512" s="209" t="e">
        <f>#REF!</f>
        <v>#REF!</v>
      </c>
      <c r="M512" s="150" t="s">
        <v>185</v>
      </c>
    </row>
    <row r="513" spans="1:13" s="142" customFormat="1" ht="26.25" customHeight="1" x14ac:dyDescent="0.2">
      <c r="A513" s="144">
        <v>511</v>
      </c>
      <c r="B513" s="155" t="s">
        <v>196</v>
      </c>
      <c r="C513" s="145" t="e">
        <f>#REF!</f>
        <v>#REF!</v>
      </c>
      <c r="D513" s="149" t="e">
        <f>#REF!</f>
        <v>#REF!</v>
      </c>
      <c r="E513" s="149" t="e">
        <f>#REF!</f>
        <v>#REF!</v>
      </c>
      <c r="F513" s="188" t="e">
        <f>#REF!</f>
        <v>#REF!</v>
      </c>
      <c r="G513" s="152" t="e">
        <f>#REF!</f>
        <v>#REF!</v>
      </c>
      <c r="H513" s="152" t="s">
        <v>197</v>
      </c>
      <c r="I513" s="152"/>
      <c r="J513" s="146" t="str">
        <f>'YARIŞMA BİLGİLERİ'!$F$21</f>
        <v>Büyük Erkek</v>
      </c>
      <c r="K513" s="149" t="str">
        <f t="shared" si="12"/>
        <v>İzmir-Görme Engelliler Türkiye Şampiyonası</v>
      </c>
      <c r="L513" s="209" t="e">
        <f>#REF!</f>
        <v>#REF!</v>
      </c>
      <c r="M513" s="150" t="s">
        <v>185</v>
      </c>
    </row>
    <row r="514" spans="1:13" s="142" customFormat="1" ht="26.25" customHeight="1" x14ac:dyDescent="0.2">
      <c r="A514" s="144">
        <v>512</v>
      </c>
      <c r="B514" s="155" t="s">
        <v>196</v>
      </c>
      <c r="C514" s="145" t="e">
        <f>#REF!</f>
        <v>#REF!</v>
      </c>
      <c r="D514" s="149" t="e">
        <f>#REF!</f>
        <v>#REF!</v>
      </c>
      <c r="E514" s="149" t="e">
        <f>#REF!</f>
        <v>#REF!</v>
      </c>
      <c r="F514" s="188" t="e">
        <f>#REF!</f>
        <v>#REF!</v>
      </c>
      <c r="G514" s="152" t="e">
        <f>#REF!</f>
        <v>#REF!</v>
      </c>
      <c r="H514" s="152" t="s">
        <v>197</v>
      </c>
      <c r="I514" s="152"/>
      <c r="J514" s="146" t="str">
        <f>'YARIŞMA BİLGİLERİ'!$F$21</f>
        <v>Büyük Erkek</v>
      </c>
      <c r="K514" s="149" t="str">
        <f t="shared" si="12"/>
        <v>İzmir-Görme Engelliler Türkiye Şampiyonası</v>
      </c>
      <c r="L514" s="209" t="e">
        <f>#REF!</f>
        <v>#REF!</v>
      </c>
      <c r="M514" s="150" t="s">
        <v>185</v>
      </c>
    </row>
    <row r="515" spans="1:13" s="142" customFormat="1" ht="26.25" customHeight="1" x14ac:dyDescent="0.2">
      <c r="A515" s="144">
        <v>513</v>
      </c>
      <c r="B515" s="155" t="s">
        <v>196</v>
      </c>
      <c r="C515" s="145" t="e">
        <f>#REF!</f>
        <v>#REF!</v>
      </c>
      <c r="D515" s="149" t="e">
        <f>#REF!</f>
        <v>#REF!</v>
      </c>
      <c r="E515" s="149" t="e">
        <f>#REF!</f>
        <v>#REF!</v>
      </c>
      <c r="F515" s="188" t="e">
        <f>#REF!</f>
        <v>#REF!</v>
      </c>
      <c r="G515" s="152" t="e">
        <f>#REF!</f>
        <v>#REF!</v>
      </c>
      <c r="H515" s="152" t="s">
        <v>197</v>
      </c>
      <c r="I515" s="152"/>
      <c r="J515" s="146" t="str">
        <f>'YARIŞMA BİLGİLERİ'!$F$21</f>
        <v>Büyük Erkek</v>
      </c>
      <c r="K515" s="149" t="str">
        <f t="shared" si="12"/>
        <v>İzmir-Görme Engelliler Türkiye Şampiyonası</v>
      </c>
      <c r="L515" s="209" t="e">
        <f>#REF!</f>
        <v>#REF!</v>
      </c>
      <c r="M515" s="150" t="s">
        <v>185</v>
      </c>
    </row>
    <row r="516" spans="1:13" s="142" customFormat="1" ht="26.25" customHeight="1" x14ac:dyDescent="0.2">
      <c r="A516" s="144">
        <v>514</v>
      </c>
      <c r="B516" s="155" t="s">
        <v>196</v>
      </c>
      <c r="C516" s="145" t="e">
        <f>#REF!</f>
        <v>#REF!</v>
      </c>
      <c r="D516" s="149" t="e">
        <f>#REF!</f>
        <v>#REF!</v>
      </c>
      <c r="E516" s="149" t="e">
        <f>#REF!</f>
        <v>#REF!</v>
      </c>
      <c r="F516" s="188" t="e">
        <f>#REF!</f>
        <v>#REF!</v>
      </c>
      <c r="G516" s="152" t="e">
        <f>#REF!</f>
        <v>#REF!</v>
      </c>
      <c r="H516" s="152" t="s">
        <v>197</v>
      </c>
      <c r="I516" s="152"/>
      <c r="J516" s="146" t="str">
        <f>'YARIŞMA BİLGİLERİ'!$F$21</f>
        <v>Büyük Erkek</v>
      </c>
      <c r="K516" s="149" t="str">
        <f t="shared" si="12"/>
        <v>İzmir-Görme Engelliler Türkiye Şampiyonası</v>
      </c>
      <c r="L516" s="209" t="e">
        <f>#REF!</f>
        <v>#REF!</v>
      </c>
      <c r="M516" s="150" t="s">
        <v>185</v>
      </c>
    </row>
    <row r="517" spans="1:13" s="142" customFormat="1" ht="26.25" customHeight="1" x14ac:dyDescent="0.2">
      <c r="A517" s="144">
        <v>515</v>
      </c>
      <c r="B517" s="155" t="s">
        <v>196</v>
      </c>
      <c r="C517" s="145" t="e">
        <f>#REF!</f>
        <v>#REF!</v>
      </c>
      <c r="D517" s="149" t="e">
        <f>#REF!</f>
        <v>#REF!</v>
      </c>
      <c r="E517" s="149" t="e">
        <f>#REF!</f>
        <v>#REF!</v>
      </c>
      <c r="F517" s="188" t="e">
        <f>#REF!</f>
        <v>#REF!</v>
      </c>
      <c r="G517" s="152" t="e">
        <f>#REF!</f>
        <v>#REF!</v>
      </c>
      <c r="H517" s="152" t="s">
        <v>197</v>
      </c>
      <c r="I517" s="152"/>
      <c r="J517" s="146" t="str">
        <f>'YARIŞMA BİLGİLERİ'!$F$21</f>
        <v>Büyük Erkek</v>
      </c>
      <c r="K517" s="149" t="str">
        <f t="shared" si="12"/>
        <v>İzmir-Görme Engelliler Türkiye Şampiyonası</v>
      </c>
      <c r="L517" s="209" t="e">
        <f>#REF!</f>
        <v>#REF!</v>
      </c>
      <c r="M517" s="150" t="s">
        <v>185</v>
      </c>
    </row>
    <row r="518" spans="1:13" s="142" customFormat="1" ht="26.25" customHeight="1" x14ac:dyDescent="0.2">
      <c r="A518" s="144">
        <v>516</v>
      </c>
      <c r="B518" s="155" t="s">
        <v>196</v>
      </c>
      <c r="C518" s="145" t="e">
        <f>#REF!</f>
        <v>#REF!</v>
      </c>
      <c r="D518" s="149" t="e">
        <f>#REF!</f>
        <v>#REF!</v>
      </c>
      <c r="E518" s="149" t="e">
        <f>#REF!</f>
        <v>#REF!</v>
      </c>
      <c r="F518" s="188" t="e">
        <f>#REF!</f>
        <v>#REF!</v>
      </c>
      <c r="G518" s="152" t="e">
        <f>#REF!</f>
        <v>#REF!</v>
      </c>
      <c r="H518" s="152" t="s">
        <v>197</v>
      </c>
      <c r="I518" s="152"/>
      <c r="J518" s="146" t="str">
        <f>'YARIŞMA BİLGİLERİ'!$F$21</f>
        <v>Büyük Erkek</v>
      </c>
      <c r="K518" s="149" t="str">
        <f t="shared" si="12"/>
        <v>İzmir-Görme Engelliler Türkiye Şampiyonası</v>
      </c>
      <c r="L518" s="209" t="e">
        <f>#REF!</f>
        <v>#REF!</v>
      </c>
      <c r="M518" s="150" t="s">
        <v>185</v>
      </c>
    </row>
    <row r="519" spans="1:13" s="142" customFormat="1" ht="26.25" customHeight="1" x14ac:dyDescent="0.2">
      <c r="A519" s="144">
        <v>517</v>
      </c>
      <c r="B519" s="155" t="s">
        <v>196</v>
      </c>
      <c r="C519" s="145" t="e">
        <f>#REF!</f>
        <v>#REF!</v>
      </c>
      <c r="D519" s="149" t="e">
        <f>#REF!</f>
        <v>#REF!</v>
      </c>
      <c r="E519" s="149" t="e">
        <f>#REF!</f>
        <v>#REF!</v>
      </c>
      <c r="F519" s="188" t="e">
        <f>#REF!</f>
        <v>#REF!</v>
      </c>
      <c r="G519" s="152" t="e">
        <f>#REF!</f>
        <v>#REF!</v>
      </c>
      <c r="H519" s="152" t="s">
        <v>197</v>
      </c>
      <c r="I519" s="152"/>
      <c r="J519" s="146" t="str">
        <f>'YARIŞMA BİLGİLERİ'!$F$21</f>
        <v>Büyük Erkek</v>
      </c>
      <c r="K519" s="149" t="str">
        <f t="shared" si="12"/>
        <v>İzmir-Görme Engelliler Türkiye Şampiyonası</v>
      </c>
      <c r="L519" s="209" t="e">
        <f>#REF!</f>
        <v>#REF!</v>
      </c>
      <c r="M519" s="150" t="s">
        <v>185</v>
      </c>
    </row>
    <row r="520" spans="1:13" s="142" customFormat="1" ht="26.25" customHeight="1" x14ac:dyDescent="0.2">
      <c r="A520" s="144">
        <v>518</v>
      </c>
      <c r="B520" s="155" t="s">
        <v>196</v>
      </c>
      <c r="C520" s="145" t="e">
        <f>#REF!</f>
        <v>#REF!</v>
      </c>
      <c r="D520" s="149" t="e">
        <f>#REF!</f>
        <v>#REF!</v>
      </c>
      <c r="E520" s="149" t="e">
        <f>#REF!</f>
        <v>#REF!</v>
      </c>
      <c r="F520" s="188" t="e">
        <f>#REF!</f>
        <v>#REF!</v>
      </c>
      <c r="G520" s="152" t="e">
        <f>#REF!</f>
        <v>#REF!</v>
      </c>
      <c r="H520" s="152" t="s">
        <v>197</v>
      </c>
      <c r="I520" s="152"/>
      <c r="J520" s="146" t="str">
        <f>'YARIŞMA BİLGİLERİ'!$F$21</f>
        <v>Büyük Erkek</v>
      </c>
      <c r="K520" s="149" t="str">
        <f t="shared" si="12"/>
        <v>İzmir-Görme Engelliler Türkiye Şampiyonası</v>
      </c>
      <c r="L520" s="209" t="e">
        <f>#REF!</f>
        <v>#REF!</v>
      </c>
      <c r="M520" s="150" t="s">
        <v>185</v>
      </c>
    </row>
    <row r="521" spans="1:13" s="142" customFormat="1" ht="26.25" customHeight="1" x14ac:dyDescent="0.2">
      <c r="A521" s="144">
        <v>519</v>
      </c>
      <c r="B521" s="155" t="s">
        <v>196</v>
      </c>
      <c r="C521" s="145" t="e">
        <f>#REF!</f>
        <v>#REF!</v>
      </c>
      <c r="D521" s="149" t="e">
        <f>#REF!</f>
        <v>#REF!</v>
      </c>
      <c r="E521" s="149" t="e">
        <f>#REF!</f>
        <v>#REF!</v>
      </c>
      <c r="F521" s="188" t="e">
        <f>#REF!</f>
        <v>#REF!</v>
      </c>
      <c r="G521" s="152" t="e">
        <f>#REF!</f>
        <v>#REF!</v>
      </c>
      <c r="H521" s="152" t="s">
        <v>197</v>
      </c>
      <c r="I521" s="152"/>
      <c r="J521" s="146" t="str">
        <f>'YARIŞMA BİLGİLERİ'!$F$21</f>
        <v>Büyük Erkek</v>
      </c>
      <c r="K521" s="149" t="str">
        <f t="shared" si="12"/>
        <v>İzmir-Görme Engelliler Türkiye Şampiyonası</v>
      </c>
      <c r="L521" s="209" t="e">
        <f>#REF!</f>
        <v>#REF!</v>
      </c>
      <c r="M521" s="150" t="s">
        <v>185</v>
      </c>
    </row>
    <row r="522" spans="1:13" s="142" customFormat="1" ht="26.25" customHeight="1" x14ac:dyDescent="0.2">
      <c r="A522" s="144">
        <v>520</v>
      </c>
      <c r="B522" s="155" t="s">
        <v>196</v>
      </c>
      <c r="C522" s="145" t="e">
        <f>#REF!</f>
        <v>#REF!</v>
      </c>
      <c r="D522" s="149" t="e">
        <f>#REF!</f>
        <v>#REF!</v>
      </c>
      <c r="E522" s="149" t="e">
        <f>#REF!</f>
        <v>#REF!</v>
      </c>
      <c r="F522" s="188" t="e">
        <f>#REF!</f>
        <v>#REF!</v>
      </c>
      <c r="G522" s="152" t="e">
        <f>#REF!</f>
        <v>#REF!</v>
      </c>
      <c r="H522" s="152" t="s">
        <v>197</v>
      </c>
      <c r="I522" s="152"/>
      <c r="J522" s="146" t="str">
        <f>'YARIŞMA BİLGİLERİ'!$F$21</f>
        <v>Büyük Erkek</v>
      </c>
      <c r="K522" s="149" t="str">
        <f t="shared" si="12"/>
        <v>İzmir-Görme Engelliler Türkiye Şampiyonası</v>
      </c>
      <c r="L522" s="209" t="e">
        <f>#REF!</f>
        <v>#REF!</v>
      </c>
      <c r="M522" s="150" t="s">
        <v>185</v>
      </c>
    </row>
    <row r="523" spans="1:13" s="142" customFormat="1" ht="26.25" customHeight="1" x14ac:dyDescent="0.2">
      <c r="A523" s="144">
        <v>521</v>
      </c>
      <c r="B523" s="155" t="s">
        <v>196</v>
      </c>
      <c r="C523" s="145" t="e">
        <f>#REF!</f>
        <v>#REF!</v>
      </c>
      <c r="D523" s="149" t="e">
        <f>#REF!</f>
        <v>#REF!</v>
      </c>
      <c r="E523" s="149" t="e">
        <f>#REF!</f>
        <v>#REF!</v>
      </c>
      <c r="F523" s="188" t="e">
        <f>#REF!</f>
        <v>#REF!</v>
      </c>
      <c r="G523" s="152" t="e">
        <f>#REF!</f>
        <v>#REF!</v>
      </c>
      <c r="H523" s="152" t="s">
        <v>197</v>
      </c>
      <c r="I523" s="152"/>
      <c r="J523" s="146" t="str">
        <f>'YARIŞMA BİLGİLERİ'!$F$21</f>
        <v>Büyük Erkek</v>
      </c>
      <c r="K523" s="149" t="str">
        <f t="shared" si="12"/>
        <v>İzmir-Görme Engelliler Türkiye Şampiyonası</v>
      </c>
      <c r="L523" s="209" t="e">
        <f>#REF!</f>
        <v>#REF!</v>
      </c>
      <c r="M523" s="150" t="s">
        <v>185</v>
      </c>
    </row>
    <row r="524" spans="1:13" s="142" customFormat="1" ht="26.25" customHeight="1" x14ac:dyDescent="0.2">
      <c r="A524" s="144">
        <v>522</v>
      </c>
      <c r="B524" s="155" t="s">
        <v>196</v>
      </c>
      <c r="C524" s="145" t="e">
        <f>#REF!</f>
        <v>#REF!</v>
      </c>
      <c r="D524" s="149" t="e">
        <f>#REF!</f>
        <v>#REF!</v>
      </c>
      <c r="E524" s="149" t="e">
        <f>#REF!</f>
        <v>#REF!</v>
      </c>
      <c r="F524" s="188" t="e">
        <f>#REF!</f>
        <v>#REF!</v>
      </c>
      <c r="G524" s="152" t="e">
        <f>#REF!</f>
        <v>#REF!</v>
      </c>
      <c r="H524" s="152" t="s">
        <v>197</v>
      </c>
      <c r="I524" s="152"/>
      <c r="J524" s="146" t="str">
        <f>'YARIŞMA BİLGİLERİ'!$F$21</f>
        <v>Büyük Erkek</v>
      </c>
      <c r="K524" s="149" t="str">
        <f t="shared" si="12"/>
        <v>İzmir-Görme Engelliler Türkiye Şampiyonası</v>
      </c>
      <c r="L524" s="209" t="e">
        <f>#REF!</f>
        <v>#REF!</v>
      </c>
      <c r="M524" s="150" t="s">
        <v>185</v>
      </c>
    </row>
    <row r="525" spans="1:13" s="142" customFormat="1" ht="26.25" customHeight="1" x14ac:dyDescent="0.2">
      <c r="A525" s="144">
        <v>523</v>
      </c>
      <c r="B525" s="155" t="s">
        <v>196</v>
      </c>
      <c r="C525" s="145" t="e">
        <f>#REF!</f>
        <v>#REF!</v>
      </c>
      <c r="D525" s="149" t="e">
        <f>#REF!</f>
        <v>#REF!</v>
      </c>
      <c r="E525" s="149" t="e">
        <f>#REF!</f>
        <v>#REF!</v>
      </c>
      <c r="F525" s="188" t="e">
        <f>#REF!</f>
        <v>#REF!</v>
      </c>
      <c r="G525" s="152" t="e">
        <f>#REF!</f>
        <v>#REF!</v>
      </c>
      <c r="H525" s="152" t="s">
        <v>197</v>
      </c>
      <c r="I525" s="152"/>
      <c r="J525" s="146" t="str">
        <f>'YARIŞMA BİLGİLERİ'!$F$21</f>
        <v>Büyük Erkek</v>
      </c>
      <c r="K525" s="149" t="str">
        <f t="shared" si="12"/>
        <v>İzmir-Görme Engelliler Türkiye Şampiyonası</v>
      </c>
      <c r="L525" s="209" t="e">
        <f>#REF!</f>
        <v>#REF!</v>
      </c>
      <c r="M525" s="150" t="s">
        <v>185</v>
      </c>
    </row>
    <row r="526" spans="1:13" s="142" customFormat="1" ht="26.25" customHeight="1" x14ac:dyDescent="0.2">
      <c r="A526" s="144">
        <v>524</v>
      </c>
      <c r="B526" s="155" t="s">
        <v>196</v>
      </c>
      <c r="C526" s="145" t="e">
        <f>#REF!</f>
        <v>#REF!</v>
      </c>
      <c r="D526" s="149" t="e">
        <f>#REF!</f>
        <v>#REF!</v>
      </c>
      <c r="E526" s="149" t="e">
        <f>#REF!</f>
        <v>#REF!</v>
      </c>
      <c r="F526" s="188" t="e">
        <f>#REF!</f>
        <v>#REF!</v>
      </c>
      <c r="G526" s="152" t="e">
        <f>#REF!</f>
        <v>#REF!</v>
      </c>
      <c r="H526" s="152" t="s">
        <v>197</v>
      </c>
      <c r="I526" s="152"/>
      <c r="J526" s="146" t="str">
        <f>'YARIŞMA BİLGİLERİ'!$F$21</f>
        <v>Büyük Erkek</v>
      </c>
      <c r="K526" s="149" t="str">
        <f t="shared" si="12"/>
        <v>İzmir-Görme Engelliler Türkiye Şampiyonası</v>
      </c>
      <c r="L526" s="209" t="e">
        <f>#REF!</f>
        <v>#REF!</v>
      </c>
      <c r="M526" s="150" t="s">
        <v>185</v>
      </c>
    </row>
    <row r="527" spans="1:13" s="142" customFormat="1" ht="26.25" customHeight="1" x14ac:dyDescent="0.2">
      <c r="A527" s="144">
        <v>525</v>
      </c>
      <c r="B527" s="155" t="s">
        <v>196</v>
      </c>
      <c r="C527" s="145" t="e">
        <f>#REF!</f>
        <v>#REF!</v>
      </c>
      <c r="D527" s="149" t="e">
        <f>#REF!</f>
        <v>#REF!</v>
      </c>
      <c r="E527" s="149" t="e">
        <f>#REF!</f>
        <v>#REF!</v>
      </c>
      <c r="F527" s="188" t="e">
        <f>#REF!</f>
        <v>#REF!</v>
      </c>
      <c r="G527" s="152" t="e">
        <f>#REF!</f>
        <v>#REF!</v>
      </c>
      <c r="H527" s="152" t="s">
        <v>197</v>
      </c>
      <c r="I527" s="152"/>
      <c r="J527" s="146" t="str">
        <f>'YARIŞMA BİLGİLERİ'!$F$21</f>
        <v>Büyük Erkek</v>
      </c>
      <c r="K527" s="149" t="str">
        <f t="shared" si="12"/>
        <v>İzmir-Görme Engelliler Türkiye Şampiyonası</v>
      </c>
      <c r="L527" s="209" t="e">
        <f>#REF!</f>
        <v>#REF!</v>
      </c>
      <c r="M527" s="150" t="s">
        <v>185</v>
      </c>
    </row>
    <row r="528" spans="1:13" s="142" customFormat="1" ht="26.25" customHeight="1" x14ac:dyDescent="0.2">
      <c r="A528" s="144">
        <v>526</v>
      </c>
      <c r="B528" s="155" t="s">
        <v>196</v>
      </c>
      <c r="C528" s="145" t="e">
        <f>#REF!</f>
        <v>#REF!</v>
      </c>
      <c r="D528" s="149" t="e">
        <f>#REF!</f>
        <v>#REF!</v>
      </c>
      <c r="E528" s="149" t="e">
        <f>#REF!</f>
        <v>#REF!</v>
      </c>
      <c r="F528" s="188" t="e">
        <f>#REF!</f>
        <v>#REF!</v>
      </c>
      <c r="G528" s="152" t="e">
        <f>#REF!</f>
        <v>#REF!</v>
      </c>
      <c r="H528" s="152" t="s">
        <v>197</v>
      </c>
      <c r="I528" s="152"/>
      <c r="J528" s="146" t="str">
        <f>'YARIŞMA BİLGİLERİ'!$F$21</f>
        <v>Büyük Erkek</v>
      </c>
      <c r="K528" s="149" t="str">
        <f t="shared" si="12"/>
        <v>İzmir-Görme Engelliler Türkiye Şampiyonası</v>
      </c>
      <c r="L528" s="209" t="e">
        <f>#REF!</f>
        <v>#REF!</v>
      </c>
      <c r="M528" s="150" t="s">
        <v>185</v>
      </c>
    </row>
    <row r="529" spans="1:13" s="142" customFormat="1" ht="26.25" customHeight="1" x14ac:dyDescent="0.2">
      <c r="A529" s="144">
        <v>527</v>
      </c>
      <c r="B529" s="155" t="s">
        <v>196</v>
      </c>
      <c r="C529" s="145" t="e">
        <f>#REF!</f>
        <v>#REF!</v>
      </c>
      <c r="D529" s="149" t="e">
        <f>#REF!</f>
        <v>#REF!</v>
      </c>
      <c r="E529" s="149" t="e">
        <f>#REF!</f>
        <v>#REF!</v>
      </c>
      <c r="F529" s="188" t="e">
        <f>#REF!</f>
        <v>#REF!</v>
      </c>
      <c r="G529" s="152" t="e">
        <f>#REF!</f>
        <v>#REF!</v>
      </c>
      <c r="H529" s="152" t="s">
        <v>197</v>
      </c>
      <c r="I529" s="152"/>
      <c r="J529" s="146" t="str">
        <f>'YARIŞMA BİLGİLERİ'!$F$21</f>
        <v>Büyük Erkek</v>
      </c>
      <c r="K529" s="149" t="str">
        <f t="shared" si="12"/>
        <v>İzmir-Görme Engelliler Türkiye Şampiyonası</v>
      </c>
      <c r="L529" s="209" t="e">
        <f>#REF!</f>
        <v>#REF!</v>
      </c>
      <c r="M529" s="150" t="s">
        <v>185</v>
      </c>
    </row>
    <row r="530" spans="1:13" s="142" customFormat="1" ht="26.25" customHeight="1" x14ac:dyDescent="0.2">
      <c r="A530" s="144">
        <v>528</v>
      </c>
      <c r="B530" s="155" t="s">
        <v>196</v>
      </c>
      <c r="C530" s="145" t="e">
        <f>#REF!</f>
        <v>#REF!</v>
      </c>
      <c r="D530" s="149" t="e">
        <f>#REF!</f>
        <v>#REF!</v>
      </c>
      <c r="E530" s="149" t="e">
        <f>#REF!</f>
        <v>#REF!</v>
      </c>
      <c r="F530" s="188" t="e">
        <f>#REF!</f>
        <v>#REF!</v>
      </c>
      <c r="G530" s="152" t="e">
        <f>#REF!</f>
        <v>#REF!</v>
      </c>
      <c r="H530" s="152" t="s">
        <v>197</v>
      </c>
      <c r="I530" s="152"/>
      <c r="J530" s="146" t="str">
        <f>'YARIŞMA BİLGİLERİ'!$F$21</f>
        <v>Büyük Erkek</v>
      </c>
      <c r="K530" s="149" t="str">
        <f t="shared" si="12"/>
        <v>İzmir-Görme Engelliler Türkiye Şampiyonası</v>
      </c>
      <c r="L530" s="209" t="e">
        <f>#REF!</f>
        <v>#REF!</v>
      </c>
      <c r="M530" s="150" t="s">
        <v>185</v>
      </c>
    </row>
    <row r="531" spans="1:13" s="142" customFormat="1" ht="26.25" customHeight="1" x14ac:dyDescent="0.2">
      <c r="A531" s="144">
        <v>529</v>
      </c>
      <c r="B531" s="155" t="s">
        <v>196</v>
      </c>
      <c r="C531" s="145" t="e">
        <f>#REF!</f>
        <v>#REF!</v>
      </c>
      <c r="D531" s="149" t="e">
        <f>#REF!</f>
        <v>#REF!</v>
      </c>
      <c r="E531" s="149" t="e">
        <f>#REF!</f>
        <v>#REF!</v>
      </c>
      <c r="F531" s="188" t="e">
        <f>#REF!</f>
        <v>#REF!</v>
      </c>
      <c r="G531" s="152" t="e">
        <f>#REF!</f>
        <v>#REF!</v>
      </c>
      <c r="H531" s="152" t="s">
        <v>197</v>
      </c>
      <c r="I531" s="152"/>
      <c r="J531" s="146" t="str">
        <f>'YARIŞMA BİLGİLERİ'!$F$21</f>
        <v>Büyük Erkek</v>
      </c>
      <c r="K531" s="149" t="str">
        <f t="shared" si="12"/>
        <v>İzmir-Görme Engelliler Türkiye Şampiyonası</v>
      </c>
      <c r="L531" s="209" t="e">
        <f>#REF!</f>
        <v>#REF!</v>
      </c>
      <c r="M531" s="150" t="s">
        <v>185</v>
      </c>
    </row>
    <row r="532" spans="1:13" s="142" customFormat="1" ht="26.25" customHeight="1" x14ac:dyDescent="0.2">
      <c r="A532" s="144">
        <v>530</v>
      </c>
      <c r="B532" s="155" t="s">
        <v>196</v>
      </c>
      <c r="C532" s="145" t="e">
        <f>#REF!</f>
        <v>#REF!</v>
      </c>
      <c r="D532" s="149" t="e">
        <f>#REF!</f>
        <v>#REF!</v>
      </c>
      <c r="E532" s="149" t="e">
        <f>#REF!</f>
        <v>#REF!</v>
      </c>
      <c r="F532" s="188" t="e">
        <f>#REF!</f>
        <v>#REF!</v>
      </c>
      <c r="G532" s="152" t="e">
        <f>#REF!</f>
        <v>#REF!</v>
      </c>
      <c r="H532" s="152" t="s">
        <v>197</v>
      </c>
      <c r="I532" s="152"/>
      <c r="J532" s="146" t="str">
        <f>'YARIŞMA BİLGİLERİ'!$F$21</f>
        <v>Büyük Erkek</v>
      </c>
      <c r="K532" s="149" t="str">
        <f t="shared" si="12"/>
        <v>İzmir-Görme Engelliler Türkiye Şampiyonası</v>
      </c>
      <c r="L532" s="209" t="e">
        <f>#REF!</f>
        <v>#REF!</v>
      </c>
      <c r="M532" s="150" t="s">
        <v>185</v>
      </c>
    </row>
    <row r="533" spans="1:13" s="142" customFormat="1" ht="26.25" customHeight="1" x14ac:dyDescent="0.2">
      <c r="A533" s="144">
        <v>531</v>
      </c>
      <c r="B533" s="155" t="s">
        <v>196</v>
      </c>
      <c r="C533" s="145" t="e">
        <f>#REF!</f>
        <v>#REF!</v>
      </c>
      <c r="D533" s="149" t="e">
        <f>#REF!</f>
        <v>#REF!</v>
      </c>
      <c r="E533" s="149" t="e">
        <f>#REF!</f>
        <v>#REF!</v>
      </c>
      <c r="F533" s="188" t="e">
        <f>#REF!</f>
        <v>#REF!</v>
      </c>
      <c r="G533" s="152" t="e">
        <f>#REF!</f>
        <v>#REF!</v>
      </c>
      <c r="H533" s="152" t="s">
        <v>197</v>
      </c>
      <c r="I533" s="152"/>
      <c r="J533" s="146" t="str">
        <f>'YARIŞMA BİLGİLERİ'!$F$21</f>
        <v>Büyük Erkek</v>
      </c>
      <c r="K533" s="149" t="str">
        <f t="shared" si="12"/>
        <v>İzmir-Görme Engelliler Türkiye Şampiyonası</v>
      </c>
      <c r="L533" s="209" t="e">
        <f>#REF!</f>
        <v>#REF!</v>
      </c>
      <c r="M533" s="150" t="s">
        <v>185</v>
      </c>
    </row>
    <row r="534" spans="1:13" s="142" customFormat="1" ht="26.25" customHeight="1" x14ac:dyDescent="0.2">
      <c r="A534" s="144">
        <v>532</v>
      </c>
      <c r="B534" s="155" t="s">
        <v>196</v>
      </c>
      <c r="C534" s="145" t="e">
        <f>#REF!</f>
        <v>#REF!</v>
      </c>
      <c r="D534" s="149" t="e">
        <f>#REF!</f>
        <v>#REF!</v>
      </c>
      <c r="E534" s="149" t="e">
        <f>#REF!</f>
        <v>#REF!</v>
      </c>
      <c r="F534" s="188" t="e">
        <f>#REF!</f>
        <v>#REF!</v>
      </c>
      <c r="G534" s="152" t="e">
        <f>#REF!</f>
        <v>#REF!</v>
      </c>
      <c r="H534" s="152" t="s">
        <v>197</v>
      </c>
      <c r="I534" s="152"/>
      <c r="J534" s="146" t="str">
        <f>'YARIŞMA BİLGİLERİ'!$F$21</f>
        <v>Büyük Erkek</v>
      </c>
      <c r="K534" s="149" t="str">
        <f t="shared" si="12"/>
        <v>İzmir-Görme Engelliler Türkiye Şampiyonası</v>
      </c>
      <c r="L534" s="209" t="e">
        <f>#REF!</f>
        <v>#REF!</v>
      </c>
      <c r="M534" s="150" t="s">
        <v>185</v>
      </c>
    </row>
    <row r="535" spans="1:13" s="142" customFormat="1" ht="26.25" customHeight="1" x14ac:dyDescent="0.2">
      <c r="A535" s="144">
        <v>533</v>
      </c>
      <c r="B535" s="155" t="s">
        <v>196</v>
      </c>
      <c r="C535" s="145" t="e">
        <f>#REF!</f>
        <v>#REF!</v>
      </c>
      <c r="D535" s="149" t="e">
        <f>#REF!</f>
        <v>#REF!</v>
      </c>
      <c r="E535" s="149" t="e">
        <f>#REF!</f>
        <v>#REF!</v>
      </c>
      <c r="F535" s="188" t="e">
        <f>#REF!</f>
        <v>#REF!</v>
      </c>
      <c r="G535" s="152" t="e">
        <f>#REF!</f>
        <v>#REF!</v>
      </c>
      <c r="H535" s="152" t="s">
        <v>197</v>
      </c>
      <c r="I535" s="152"/>
      <c r="J535" s="146" t="str">
        <f>'YARIŞMA BİLGİLERİ'!$F$21</f>
        <v>Büyük Erkek</v>
      </c>
      <c r="K535" s="149" t="str">
        <f t="shared" si="12"/>
        <v>İzmir-Görme Engelliler Türkiye Şampiyonası</v>
      </c>
      <c r="L535" s="209" t="e">
        <f>#REF!</f>
        <v>#REF!</v>
      </c>
      <c r="M535" s="150" t="s">
        <v>185</v>
      </c>
    </row>
    <row r="536" spans="1:13" s="142" customFormat="1" ht="26.25" customHeight="1" x14ac:dyDescent="0.2">
      <c r="A536" s="144">
        <v>534</v>
      </c>
      <c r="B536" s="155" t="s">
        <v>196</v>
      </c>
      <c r="C536" s="145" t="e">
        <f>#REF!</f>
        <v>#REF!</v>
      </c>
      <c r="D536" s="149" t="e">
        <f>#REF!</f>
        <v>#REF!</v>
      </c>
      <c r="E536" s="149" t="e">
        <f>#REF!</f>
        <v>#REF!</v>
      </c>
      <c r="F536" s="188" t="e">
        <f>#REF!</f>
        <v>#REF!</v>
      </c>
      <c r="G536" s="152" t="e">
        <f>#REF!</f>
        <v>#REF!</v>
      </c>
      <c r="H536" s="152" t="s">
        <v>197</v>
      </c>
      <c r="I536" s="152"/>
      <c r="J536" s="146" t="str">
        <f>'YARIŞMA BİLGİLERİ'!$F$21</f>
        <v>Büyük Erkek</v>
      </c>
      <c r="K536" s="149" t="str">
        <f t="shared" si="12"/>
        <v>İzmir-Görme Engelliler Türkiye Şampiyonası</v>
      </c>
      <c r="L536" s="209" t="e">
        <f>#REF!</f>
        <v>#REF!</v>
      </c>
      <c r="M536" s="150" t="s">
        <v>185</v>
      </c>
    </row>
    <row r="537" spans="1:13" s="142" customFormat="1" ht="26.25" customHeight="1" x14ac:dyDescent="0.2">
      <c r="A537" s="144">
        <v>535</v>
      </c>
      <c r="B537" s="155" t="s">
        <v>196</v>
      </c>
      <c r="C537" s="145" t="e">
        <f>#REF!</f>
        <v>#REF!</v>
      </c>
      <c r="D537" s="149" t="e">
        <f>#REF!</f>
        <v>#REF!</v>
      </c>
      <c r="E537" s="149" t="e">
        <f>#REF!</f>
        <v>#REF!</v>
      </c>
      <c r="F537" s="188" t="e">
        <f>#REF!</f>
        <v>#REF!</v>
      </c>
      <c r="G537" s="152" t="e">
        <f>#REF!</f>
        <v>#REF!</v>
      </c>
      <c r="H537" s="152" t="s">
        <v>197</v>
      </c>
      <c r="I537" s="152"/>
      <c r="J537" s="146" t="str">
        <f>'YARIŞMA BİLGİLERİ'!$F$21</f>
        <v>Büyük Erkek</v>
      </c>
      <c r="K537" s="149" t="str">
        <f t="shared" si="12"/>
        <v>İzmir-Görme Engelliler Türkiye Şampiyonası</v>
      </c>
      <c r="L537" s="209" t="e">
        <f>#REF!</f>
        <v>#REF!</v>
      </c>
      <c r="M537" s="150" t="s">
        <v>185</v>
      </c>
    </row>
    <row r="538" spans="1:13" s="142" customFormat="1" ht="26.25" customHeight="1" x14ac:dyDescent="0.2">
      <c r="A538" s="144">
        <v>536</v>
      </c>
      <c r="B538" s="155" t="s">
        <v>196</v>
      </c>
      <c r="C538" s="145" t="e">
        <f>#REF!</f>
        <v>#REF!</v>
      </c>
      <c r="D538" s="149" t="e">
        <f>#REF!</f>
        <v>#REF!</v>
      </c>
      <c r="E538" s="149" t="e">
        <f>#REF!</f>
        <v>#REF!</v>
      </c>
      <c r="F538" s="188" t="e">
        <f>#REF!</f>
        <v>#REF!</v>
      </c>
      <c r="G538" s="152" t="e">
        <f>#REF!</f>
        <v>#REF!</v>
      </c>
      <c r="H538" s="152" t="s">
        <v>197</v>
      </c>
      <c r="I538" s="152"/>
      <c r="J538" s="146" t="str">
        <f>'YARIŞMA BİLGİLERİ'!$F$21</f>
        <v>Büyük Erkek</v>
      </c>
      <c r="K538" s="149" t="str">
        <f t="shared" si="12"/>
        <v>İzmir-Görme Engelliler Türkiye Şampiyonası</v>
      </c>
      <c r="L538" s="209" t="e">
        <f>#REF!</f>
        <v>#REF!</v>
      </c>
      <c r="M538" s="150" t="s">
        <v>185</v>
      </c>
    </row>
    <row r="539" spans="1:13" s="142" customFormat="1" ht="26.25" customHeight="1" x14ac:dyDescent="0.2">
      <c r="A539" s="144">
        <v>537</v>
      </c>
      <c r="B539" s="155" t="s">
        <v>196</v>
      </c>
      <c r="C539" s="145" t="e">
        <f>#REF!</f>
        <v>#REF!</v>
      </c>
      <c r="D539" s="149" t="e">
        <f>#REF!</f>
        <v>#REF!</v>
      </c>
      <c r="E539" s="149" t="e">
        <f>#REF!</f>
        <v>#REF!</v>
      </c>
      <c r="F539" s="188" t="e">
        <f>#REF!</f>
        <v>#REF!</v>
      </c>
      <c r="G539" s="152" t="e">
        <f>#REF!</f>
        <v>#REF!</v>
      </c>
      <c r="H539" s="152" t="s">
        <v>197</v>
      </c>
      <c r="I539" s="152"/>
      <c r="J539" s="146" t="str">
        <f>'YARIŞMA BİLGİLERİ'!$F$21</f>
        <v>Büyük Erkek</v>
      </c>
      <c r="K539" s="149" t="str">
        <f t="shared" si="12"/>
        <v>İzmir-Görme Engelliler Türkiye Şampiyonası</v>
      </c>
      <c r="L539" s="209" t="e">
        <f>#REF!</f>
        <v>#REF!</v>
      </c>
      <c r="M539" s="150" t="s">
        <v>185</v>
      </c>
    </row>
    <row r="540" spans="1:13" s="142" customFormat="1" ht="26.25" customHeight="1" x14ac:dyDescent="0.2">
      <c r="A540" s="144">
        <v>538</v>
      </c>
      <c r="B540" s="155" t="s">
        <v>196</v>
      </c>
      <c r="C540" s="145" t="e">
        <f>#REF!</f>
        <v>#REF!</v>
      </c>
      <c r="D540" s="149" t="e">
        <f>#REF!</f>
        <v>#REF!</v>
      </c>
      <c r="E540" s="149" t="e">
        <f>#REF!</f>
        <v>#REF!</v>
      </c>
      <c r="F540" s="188" t="e">
        <f>#REF!</f>
        <v>#REF!</v>
      </c>
      <c r="G540" s="152" t="e">
        <f>#REF!</f>
        <v>#REF!</v>
      </c>
      <c r="H540" s="152" t="s">
        <v>197</v>
      </c>
      <c r="I540" s="152"/>
      <c r="J540" s="146" t="str">
        <f>'YARIŞMA BİLGİLERİ'!$F$21</f>
        <v>Büyük Erkek</v>
      </c>
      <c r="K540" s="149" t="str">
        <f t="shared" si="12"/>
        <v>İzmir-Görme Engelliler Türkiye Şampiyonası</v>
      </c>
      <c r="L540" s="209" t="e">
        <f>#REF!</f>
        <v>#REF!</v>
      </c>
      <c r="M540" s="150" t="s">
        <v>185</v>
      </c>
    </row>
    <row r="541" spans="1:13" s="142" customFormat="1" ht="26.25" customHeight="1" x14ac:dyDescent="0.2">
      <c r="A541" s="144">
        <v>539</v>
      </c>
      <c r="B541" s="155" t="s">
        <v>196</v>
      </c>
      <c r="C541" s="145" t="e">
        <f>#REF!</f>
        <v>#REF!</v>
      </c>
      <c r="D541" s="149" t="e">
        <f>#REF!</f>
        <v>#REF!</v>
      </c>
      <c r="E541" s="149" t="e">
        <f>#REF!</f>
        <v>#REF!</v>
      </c>
      <c r="F541" s="188" t="e">
        <f>#REF!</f>
        <v>#REF!</v>
      </c>
      <c r="G541" s="152" t="e">
        <f>#REF!</f>
        <v>#REF!</v>
      </c>
      <c r="H541" s="152" t="s">
        <v>197</v>
      </c>
      <c r="I541" s="152"/>
      <c r="J541" s="146" t="str">
        <f>'YARIŞMA BİLGİLERİ'!$F$21</f>
        <v>Büyük Erkek</v>
      </c>
      <c r="K541" s="149" t="str">
        <f t="shared" si="12"/>
        <v>İzmir-Görme Engelliler Türkiye Şampiyonası</v>
      </c>
      <c r="L541" s="209" t="e">
        <f>#REF!</f>
        <v>#REF!</v>
      </c>
      <c r="M541" s="150" t="s">
        <v>185</v>
      </c>
    </row>
    <row r="542" spans="1:13" s="142" customFormat="1" ht="26.25" customHeight="1" x14ac:dyDescent="0.2">
      <c r="A542" s="144">
        <v>540</v>
      </c>
      <c r="B542" s="155" t="s">
        <v>196</v>
      </c>
      <c r="C542" s="145" t="e">
        <f>#REF!</f>
        <v>#REF!</v>
      </c>
      <c r="D542" s="149" t="e">
        <f>#REF!</f>
        <v>#REF!</v>
      </c>
      <c r="E542" s="149" t="e">
        <f>#REF!</f>
        <v>#REF!</v>
      </c>
      <c r="F542" s="188" t="e">
        <f>#REF!</f>
        <v>#REF!</v>
      </c>
      <c r="G542" s="152" t="e">
        <f>#REF!</f>
        <v>#REF!</v>
      </c>
      <c r="H542" s="152" t="s">
        <v>197</v>
      </c>
      <c r="I542" s="152"/>
      <c r="J542" s="146" t="str">
        <f>'YARIŞMA BİLGİLERİ'!$F$21</f>
        <v>Büyük Erkek</v>
      </c>
      <c r="K542" s="149" t="str">
        <f t="shared" si="12"/>
        <v>İzmir-Görme Engelliler Türkiye Şampiyonası</v>
      </c>
      <c r="L542" s="209" t="e">
        <f>#REF!</f>
        <v>#REF!</v>
      </c>
      <c r="M542" s="150" t="s">
        <v>185</v>
      </c>
    </row>
    <row r="543" spans="1:13" s="142" customFormat="1" ht="26.25" customHeight="1" x14ac:dyDescent="0.2">
      <c r="A543" s="144">
        <v>541</v>
      </c>
      <c r="B543" s="155" t="s">
        <v>196</v>
      </c>
      <c r="C543" s="145" t="e">
        <f>#REF!</f>
        <v>#REF!</v>
      </c>
      <c r="D543" s="149" t="e">
        <f>#REF!</f>
        <v>#REF!</v>
      </c>
      <c r="E543" s="149" t="e">
        <f>#REF!</f>
        <v>#REF!</v>
      </c>
      <c r="F543" s="188" t="e">
        <f>#REF!</f>
        <v>#REF!</v>
      </c>
      <c r="G543" s="152" t="e">
        <f>#REF!</f>
        <v>#REF!</v>
      </c>
      <c r="H543" s="152" t="s">
        <v>197</v>
      </c>
      <c r="I543" s="152"/>
      <c r="J543" s="146" t="str">
        <f>'YARIŞMA BİLGİLERİ'!$F$21</f>
        <v>Büyük Erkek</v>
      </c>
      <c r="K543" s="149" t="str">
        <f t="shared" si="12"/>
        <v>İzmir-Görme Engelliler Türkiye Şampiyonası</v>
      </c>
      <c r="L543" s="209" t="e">
        <f>#REF!</f>
        <v>#REF!</v>
      </c>
      <c r="M543" s="150" t="s">
        <v>185</v>
      </c>
    </row>
    <row r="544" spans="1:13" s="142" customFormat="1" ht="26.25" customHeight="1" x14ac:dyDescent="0.2">
      <c r="A544" s="144">
        <v>542</v>
      </c>
      <c r="B544" s="155" t="s">
        <v>196</v>
      </c>
      <c r="C544" s="145" t="e">
        <f>#REF!</f>
        <v>#REF!</v>
      </c>
      <c r="D544" s="149" t="e">
        <f>#REF!</f>
        <v>#REF!</v>
      </c>
      <c r="E544" s="149" t="e">
        <f>#REF!</f>
        <v>#REF!</v>
      </c>
      <c r="F544" s="188" t="e">
        <f>#REF!</f>
        <v>#REF!</v>
      </c>
      <c r="G544" s="152" t="e">
        <f>#REF!</f>
        <v>#REF!</v>
      </c>
      <c r="H544" s="152" t="s">
        <v>197</v>
      </c>
      <c r="I544" s="152"/>
      <c r="J544" s="146" t="str">
        <f>'YARIŞMA BİLGİLERİ'!$F$21</f>
        <v>Büyük Erkek</v>
      </c>
      <c r="K544" s="149" t="str">
        <f t="shared" si="12"/>
        <v>İzmir-Görme Engelliler Türkiye Şampiyonası</v>
      </c>
      <c r="L544" s="209" t="e">
        <f>#REF!</f>
        <v>#REF!</v>
      </c>
      <c r="M544" s="150" t="s">
        <v>185</v>
      </c>
    </row>
    <row r="545" spans="1:13" s="142" customFormat="1" ht="26.25" customHeight="1" x14ac:dyDescent="0.2">
      <c r="A545" s="144">
        <v>543</v>
      </c>
      <c r="B545" s="155" t="s">
        <v>196</v>
      </c>
      <c r="C545" s="145" t="e">
        <f>#REF!</f>
        <v>#REF!</v>
      </c>
      <c r="D545" s="149" t="e">
        <f>#REF!</f>
        <v>#REF!</v>
      </c>
      <c r="E545" s="149" t="e">
        <f>#REF!</f>
        <v>#REF!</v>
      </c>
      <c r="F545" s="188" t="e">
        <f>#REF!</f>
        <v>#REF!</v>
      </c>
      <c r="G545" s="152" t="e">
        <f>#REF!</f>
        <v>#REF!</v>
      </c>
      <c r="H545" s="152" t="s">
        <v>197</v>
      </c>
      <c r="I545" s="152"/>
      <c r="J545" s="146" t="str">
        <f>'YARIŞMA BİLGİLERİ'!$F$21</f>
        <v>Büyük Erkek</v>
      </c>
      <c r="K545" s="149" t="str">
        <f t="shared" si="12"/>
        <v>İzmir-Görme Engelliler Türkiye Şampiyonası</v>
      </c>
      <c r="L545" s="209" t="e">
        <f>#REF!</f>
        <v>#REF!</v>
      </c>
      <c r="M545" s="150" t="s">
        <v>185</v>
      </c>
    </row>
    <row r="546" spans="1:13" s="142" customFormat="1" ht="26.25" customHeight="1" x14ac:dyDescent="0.2">
      <c r="A546" s="144">
        <v>544</v>
      </c>
      <c r="B546" s="155" t="s">
        <v>196</v>
      </c>
      <c r="C546" s="145" t="e">
        <f>#REF!</f>
        <v>#REF!</v>
      </c>
      <c r="D546" s="149" t="e">
        <f>#REF!</f>
        <v>#REF!</v>
      </c>
      <c r="E546" s="149" t="e">
        <f>#REF!</f>
        <v>#REF!</v>
      </c>
      <c r="F546" s="188" t="e">
        <f>#REF!</f>
        <v>#REF!</v>
      </c>
      <c r="G546" s="152" t="e">
        <f>#REF!</f>
        <v>#REF!</v>
      </c>
      <c r="H546" s="152" t="s">
        <v>197</v>
      </c>
      <c r="I546" s="152"/>
      <c r="J546" s="146" t="str">
        <f>'YARIŞMA BİLGİLERİ'!$F$21</f>
        <v>Büyük Erkek</v>
      </c>
      <c r="K546" s="149" t="str">
        <f t="shared" si="12"/>
        <v>İzmir-Görme Engelliler Türkiye Şampiyonası</v>
      </c>
      <c r="L546" s="209" t="e">
        <f>#REF!</f>
        <v>#REF!</v>
      </c>
      <c r="M546" s="150" t="s">
        <v>185</v>
      </c>
    </row>
    <row r="547" spans="1:13" s="142" customFormat="1" ht="26.25" customHeight="1" x14ac:dyDescent="0.2">
      <c r="A547" s="144">
        <v>545</v>
      </c>
      <c r="B547" s="155" t="s">
        <v>196</v>
      </c>
      <c r="C547" s="145" t="e">
        <f>#REF!</f>
        <v>#REF!</v>
      </c>
      <c r="D547" s="149" t="e">
        <f>#REF!</f>
        <v>#REF!</v>
      </c>
      <c r="E547" s="149" t="e">
        <f>#REF!</f>
        <v>#REF!</v>
      </c>
      <c r="F547" s="188" t="e">
        <f>#REF!</f>
        <v>#REF!</v>
      </c>
      <c r="G547" s="152" t="e">
        <f>#REF!</f>
        <v>#REF!</v>
      </c>
      <c r="H547" s="152" t="s">
        <v>197</v>
      </c>
      <c r="I547" s="152"/>
      <c r="J547" s="146" t="str">
        <f>'YARIŞMA BİLGİLERİ'!$F$21</f>
        <v>Büyük Erkek</v>
      </c>
      <c r="K547" s="149" t="str">
        <f t="shared" si="12"/>
        <v>İzmir-Görme Engelliler Türkiye Şampiyonası</v>
      </c>
      <c r="L547" s="209" t="e">
        <f>#REF!</f>
        <v>#REF!</v>
      </c>
      <c r="M547" s="150" t="s">
        <v>185</v>
      </c>
    </row>
    <row r="548" spans="1:13" s="142" customFormat="1" ht="26.25" customHeight="1" x14ac:dyDescent="0.2">
      <c r="A548" s="144">
        <v>546</v>
      </c>
      <c r="B548" s="155" t="s">
        <v>196</v>
      </c>
      <c r="C548" s="145" t="e">
        <f>#REF!</f>
        <v>#REF!</v>
      </c>
      <c r="D548" s="149" t="e">
        <f>#REF!</f>
        <v>#REF!</v>
      </c>
      <c r="E548" s="149" t="e">
        <f>#REF!</f>
        <v>#REF!</v>
      </c>
      <c r="F548" s="188" t="e">
        <f>#REF!</f>
        <v>#REF!</v>
      </c>
      <c r="G548" s="152" t="e">
        <f>#REF!</f>
        <v>#REF!</v>
      </c>
      <c r="H548" s="152" t="s">
        <v>197</v>
      </c>
      <c r="I548" s="152"/>
      <c r="J548" s="146" t="str">
        <f>'YARIŞMA BİLGİLERİ'!$F$21</f>
        <v>Büyük Erkek</v>
      </c>
      <c r="K548" s="149" t="str">
        <f t="shared" si="12"/>
        <v>İzmir-Görme Engelliler Türkiye Şampiyonası</v>
      </c>
      <c r="L548" s="209" t="e">
        <f>#REF!</f>
        <v>#REF!</v>
      </c>
      <c r="M548" s="150" t="s">
        <v>185</v>
      </c>
    </row>
    <row r="549" spans="1:13" s="142" customFormat="1" ht="26.25" customHeight="1" x14ac:dyDescent="0.2">
      <c r="A549" s="144">
        <v>547</v>
      </c>
      <c r="B549" s="155" t="s">
        <v>196</v>
      </c>
      <c r="C549" s="145" t="e">
        <f>#REF!</f>
        <v>#REF!</v>
      </c>
      <c r="D549" s="149" t="e">
        <f>#REF!</f>
        <v>#REF!</v>
      </c>
      <c r="E549" s="149" t="e">
        <f>#REF!</f>
        <v>#REF!</v>
      </c>
      <c r="F549" s="188" t="e">
        <f>#REF!</f>
        <v>#REF!</v>
      </c>
      <c r="G549" s="152" t="e">
        <f>#REF!</f>
        <v>#REF!</v>
      </c>
      <c r="H549" s="152" t="s">
        <v>197</v>
      </c>
      <c r="I549" s="152"/>
      <c r="J549" s="146" t="str">
        <f>'YARIŞMA BİLGİLERİ'!$F$21</f>
        <v>Büyük Erkek</v>
      </c>
      <c r="K549" s="149" t="str">
        <f t="shared" si="12"/>
        <v>İzmir-Görme Engelliler Türkiye Şampiyonası</v>
      </c>
      <c r="L549" s="209" t="e">
        <f>#REF!</f>
        <v>#REF!</v>
      </c>
      <c r="M549" s="150" t="s">
        <v>185</v>
      </c>
    </row>
    <row r="550" spans="1:13" s="142" customFormat="1" ht="26.25" customHeight="1" x14ac:dyDescent="0.2">
      <c r="A550" s="144">
        <v>548</v>
      </c>
      <c r="B550" s="155" t="s">
        <v>196</v>
      </c>
      <c r="C550" s="145" t="e">
        <f>#REF!</f>
        <v>#REF!</v>
      </c>
      <c r="D550" s="149" t="e">
        <f>#REF!</f>
        <v>#REF!</v>
      </c>
      <c r="E550" s="149" t="e">
        <f>#REF!</f>
        <v>#REF!</v>
      </c>
      <c r="F550" s="188" t="e">
        <f>#REF!</f>
        <v>#REF!</v>
      </c>
      <c r="G550" s="152" t="e">
        <f>#REF!</f>
        <v>#REF!</v>
      </c>
      <c r="H550" s="152" t="s">
        <v>197</v>
      </c>
      <c r="I550" s="152"/>
      <c r="J550" s="146" t="str">
        <f>'YARIŞMA BİLGİLERİ'!$F$21</f>
        <v>Büyük Erkek</v>
      </c>
      <c r="K550" s="149" t="str">
        <f t="shared" si="12"/>
        <v>İzmir-Görme Engelliler Türkiye Şampiyonası</v>
      </c>
      <c r="L550" s="209" t="e">
        <f>#REF!</f>
        <v>#REF!</v>
      </c>
      <c r="M550" s="150" t="s">
        <v>185</v>
      </c>
    </row>
    <row r="551" spans="1:13" s="142" customFormat="1" ht="26.25" customHeight="1" x14ac:dyDescent="0.2">
      <c r="A551" s="144">
        <v>549</v>
      </c>
      <c r="B551" s="155" t="s">
        <v>196</v>
      </c>
      <c r="C551" s="145" t="e">
        <f>#REF!</f>
        <v>#REF!</v>
      </c>
      <c r="D551" s="149" t="e">
        <f>#REF!</f>
        <v>#REF!</v>
      </c>
      <c r="E551" s="149" t="e">
        <f>#REF!</f>
        <v>#REF!</v>
      </c>
      <c r="F551" s="188" t="e">
        <f>#REF!</f>
        <v>#REF!</v>
      </c>
      <c r="G551" s="152" t="e">
        <f>#REF!</f>
        <v>#REF!</v>
      </c>
      <c r="H551" s="152" t="s">
        <v>197</v>
      </c>
      <c r="I551" s="152"/>
      <c r="J551" s="146" t="str">
        <f>'YARIŞMA BİLGİLERİ'!$F$21</f>
        <v>Büyük Erkek</v>
      </c>
      <c r="K551" s="149" t="str">
        <f t="shared" si="12"/>
        <v>İzmir-Görme Engelliler Türkiye Şampiyonası</v>
      </c>
      <c r="L551" s="209" t="e">
        <f>#REF!</f>
        <v>#REF!</v>
      </c>
      <c r="M551" s="150" t="s">
        <v>185</v>
      </c>
    </row>
    <row r="552" spans="1:13" s="142" customFormat="1" ht="26.25" customHeight="1" x14ac:dyDescent="0.2">
      <c r="A552" s="144">
        <v>550</v>
      </c>
      <c r="B552" s="155" t="s">
        <v>196</v>
      </c>
      <c r="C552" s="145" t="e">
        <f>#REF!</f>
        <v>#REF!</v>
      </c>
      <c r="D552" s="149" t="e">
        <f>#REF!</f>
        <v>#REF!</v>
      </c>
      <c r="E552" s="149" t="e">
        <f>#REF!</f>
        <v>#REF!</v>
      </c>
      <c r="F552" s="188" t="e">
        <f>#REF!</f>
        <v>#REF!</v>
      </c>
      <c r="G552" s="152" t="e">
        <f>#REF!</f>
        <v>#REF!</v>
      </c>
      <c r="H552" s="152" t="s">
        <v>197</v>
      </c>
      <c r="I552" s="152"/>
      <c r="J552" s="146" t="str">
        <f>'YARIŞMA BİLGİLERİ'!$F$21</f>
        <v>Büyük Erkek</v>
      </c>
      <c r="K552" s="149" t="str">
        <f t="shared" si="12"/>
        <v>İzmir-Görme Engelliler Türkiye Şampiyonası</v>
      </c>
      <c r="L552" s="209" t="e">
        <f>#REF!</f>
        <v>#REF!</v>
      </c>
      <c r="M552" s="150" t="s">
        <v>185</v>
      </c>
    </row>
    <row r="553" spans="1:13" s="142" customFormat="1" ht="26.25" customHeight="1" x14ac:dyDescent="0.2">
      <c r="A553" s="144">
        <v>551</v>
      </c>
      <c r="B553" s="155" t="s">
        <v>196</v>
      </c>
      <c r="C553" s="145" t="e">
        <f>#REF!</f>
        <v>#REF!</v>
      </c>
      <c r="D553" s="149" t="e">
        <f>#REF!</f>
        <v>#REF!</v>
      </c>
      <c r="E553" s="149" t="e">
        <f>#REF!</f>
        <v>#REF!</v>
      </c>
      <c r="F553" s="188" t="e">
        <f>#REF!</f>
        <v>#REF!</v>
      </c>
      <c r="G553" s="152" t="e">
        <f>#REF!</f>
        <v>#REF!</v>
      </c>
      <c r="H553" s="152" t="s">
        <v>197</v>
      </c>
      <c r="I553" s="152"/>
      <c r="J553" s="146" t="str">
        <f>'YARIŞMA BİLGİLERİ'!$F$21</f>
        <v>Büyük Erkek</v>
      </c>
      <c r="K553" s="149" t="str">
        <f t="shared" si="12"/>
        <v>İzmir-Görme Engelliler Türkiye Şampiyonası</v>
      </c>
      <c r="L553" s="209" t="e">
        <f>#REF!</f>
        <v>#REF!</v>
      </c>
      <c r="M553" s="150" t="s">
        <v>185</v>
      </c>
    </row>
    <row r="554" spans="1:13" s="142" customFormat="1" ht="26.25" customHeight="1" x14ac:dyDescent="0.2">
      <c r="A554" s="144">
        <v>552</v>
      </c>
      <c r="B554" s="155" t="s">
        <v>196</v>
      </c>
      <c r="C554" s="145" t="e">
        <f>#REF!</f>
        <v>#REF!</v>
      </c>
      <c r="D554" s="149" t="e">
        <f>#REF!</f>
        <v>#REF!</v>
      </c>
      <c r="E554" s="149" t="e">
        <f>#REF!</f>
        <v>#REF!</v>
      </c>
      <c r="F554" s="188" t="e">
        <f>#REF!</f>
        <v>#REF!</v>
      </c>
      <c r="G554" s="152" t="e">
        <f>#REF!</f>
        <v>#REF!</v>
      </c>
      <c r="H554" s="152" t="s">
        <v>197</v>
      </c>
      <c r="I554" s="152"/>
      <c r="J554" s="146" t="str">
        <f>'YARIŞMA BİLGİLERİ'!$F$21</f>
        <v>Büyük Erkek</v>
      </c>
      <c r="K554" s="149" t="str">
        <f t="shared" si="12"/>
        <v>İzmir-Görme Engelliler Türkiye Şampiyonası</v>
      </c>
      <c r="L554" s="209" t="e">
        <f>#REF!</f>
        <v>#REF!</v>
      </c>
      <c r="M554" s="150" t="s">
        <v>185</v>
      </c>
    </row>
    <row r="555" spans="1:13" s="142" customFormat="1" ht="26.25" customHeight="1" x14ac:dyDescent="0.2">
      <c r="A555" s="144">
        <v>553</v>
      </c>
      <c r="B555" s="155" t="s">
        <v>196</v>
      </c>
      <c r="C555" s="145" t="e">
        <f>#REF!</f>
        <v>#REF!</v>
      </c>
      <c r="D555" s="149" t="e">
        <f>#REF!</f>
        <v>#REF!</v>
      </c>
      <c r="E555" s="149" t="e">
        <f>#REF!</f>
        <v>#REF!</v>
      </c>
      <c r="F555" s="188" t="e">
        <f>#REF!</f>
        <v>#REF!</v>
      </c>
      <c r="G555" s="152" t="e">
        <f>#REF!</f>
        <v>#REF!</v>
      </c>
      <c r="H555" s="152" t="s">
        <v>197</v>
      </c>
      <c r="I555" s="152"/>
      <c r="J555" s="146" t="str">
        <f>'YARIŞMA BİLGİLERİ'!$F$21</f>
        <v>Büyük Erkek</v>
      </c>
      <c r="K555" s="149" t="str">
        <f t="shared" si="12"/>
        <v>İzmir-Görme Engelliler Türkiye Şampiyonası</v>
      </c>
      <c r="L555" s="209" t="e">
        <f>#REF!</f>
        <v>#REF!</v>
      </c>
      <c r="M555" s="150" t="s">
        <v>185</v>
      </c>
    </row>
    <row r="556" spans="1:13" s="142" customFormat="1" ht="26.25" customHeight="1" x14ac:dyDescent="0.2">
      <c r="A556" s="144">
        <v>554</v>
      </c>
      <c r="B556" s="155" t="s">
        <v>196</v>
      </c>
      <c r="C556" s="145" t="e">
        <f>#REF!</f>
        <v>#REF!</v>
      </c>
      <c r="D556" s="149" t="e">
        <f>#REF!</f>
        <v>#REF!</v>
      </c>
      <c r="E556" s="149" t="e">
        <f>#REF!</f>
        <v>#REF!</v>
      </c>
      <c r="F556" s="188" t="e">
        <f>#REF!</f>
        <v>#REF!</v>
      </c>
      <c r="G556" s="152" t="e">
        <f>#REF!</f>
        <v>#REF!</v>
      </c>
      <c r="H556" s="152" t="s">
        <v>197</v>
      </c>
      <c r="I556" s="152"/>
      <c r="J556" s="146" t="str">
        <f>'YARIŞMA BİLGİLERİ'!$F$21</f>
        <v>Büyük Erkek</v>
      </c>
      <c r="K556" s="149" t="str">
        <f t="shared" si="12"/>
        <v>İzmir-Görme Engelliler Türkiye Şampiyonası</v>
      </c>
      <c r="L556" s="209" t="e">
        <f>#REF!</f>
        <v>#REF!</v>
      </c>
      <c r="M556" s="150" t="s">
        <v>185</v>
      </c>
    </row>
    <row r="557" spans="1:13" s="142" customFormat="1" ht="26.25" customHeight="1" x14ac:dyDescent="0.2">
      <c r="A557" s="144">
        <v>555</v>
      </c>
      <c r="B557" s="155" t="s">
        <v>196</v>
      </c>
      <c r="C557" s="145" t="e">
        <f>#REF!</f>
        <v>#REF!</v>
      </c>
      <c r="D557" s="149" t="e">
        <f>#REF!</f>
        <v>#REF!</v>
      </c>
      <c r="E557" s="149" t="e">
        <f>#REF!</f>
        <v>#REF!</v>
      </c>
      <c r="F557" s="188" t="e">
        <f>#REF!</f>
        <v>#REF!</v>
      </c>
      <c r="G557" s="152" t="e">
        <f>#REF!</f>
        <v>#REF!</v>
      </c>
      <c r="H557" s="152" t="s">
        <v>197</v>
      </c>
      <c r="I557" s="152"/>
      <c r="J557" s="146" t="str">
        <f>'YARIŞMA BİLGİLERİ'!$F$21</f>
        <v>Büyük Erkek</v>
      </c>
      <c r="K557" s="149" t="str">
        <f t="shared" si="12"/>
        <v>İzmir-Görme Engelliler Türkiye Şampiyonası</v>
      </c>
      <c r="L557" s="209" t="e">
        <f>#REF!</f>
        <v>#REF!</v>
      </c>
      <c r="M557" s="150" t="s">
        <v>185</v>
      </c>
    </row>
    <row r="558" spans="1:13" s="142" customFormat="1" ht="26.25" customHeight="1" x14ac:dyDescent="0.2">
      <c r="A558" s="144">
        <v>556</v>
      </c>
      <c r="B558" s="155" t="s">
        <v>196</v>
      </c>
      <c r="C558" s="145" t="e">
        <f>#REF!</f>
        <v>#REF!</v>
      </c>
      <c r="D558" s="149" t="e">
        <f>#REF!</f>
        <v>#REF!</v>
      </c>
      <c r="E558" s="149" t="e">
        <f>#REF!</f>
        <v>#REF!</v>
      </c>
      <c r="F558" s="188" t="e">
        <f>#REF!</f>
        <v>#REF!</v>
      </c>
      <c r="G558" s="152" t="e">
        <f>#REF!</f>
        <v>#REF!</v>
      </c>
      <c r="H558" s="152" t="s">
        <v>197</v>
      </c>
      <c r="I558" s="152"/>
      <c r="J558" s="146" t="str">
        <f>'YARIŞMA BİLGİLERİ'!$F$21</f>
        <v>Büyük Erkek</v>
      </c>
      <c r="K558" s="149" t="str">
        <f t="shared" si="12"/>
        <v>İzmir-Görme Engelliler Türkiye Şampiyonası</v>
      </c>
      <c r="L558" s="209" t="e">
        <f>#REF!</f>
        <v>#REF!</v>
      </c>
      <c r="M558" s="150" t="s">
        <v>185</v>
      </c>
    </row>
    <row r="559" spans="1:13" s="142" customFormat="1" ht="26.25" customHeight="1" x14ac:dyDescent="0.2">
      <c r="A559" s="144">
        <v>557</v>
      </c>
      <c r="B559" s="155" t="s">
        <v>196</v>
      </c>
      <c r="C559" s="145" t="e">
        <f>#REF!</f>
        <v>#REF!</v>
      </c>
      <c r="D559" s="149" t="e">
        <f>#REF!</f>
        <v>#REF!</v>
      </c>
      <c r="E559" s="149" t="e">
        <f>#REF!</f>
        <v>#REF!</v>
      </c>
      <c r="F559" s="188" t="e">
        <f>#REF!</f>
        <v>#REF!</v>
      </c>
      <c r="G559" s="152" t="e">
        <f>#REF!</f>
        <v>#REF!</v>
      </c>
      <c r="H559" s="152" t="s">
        <v>197</v>
      </c>
      <c r="I559" s="152"/>
      <c r="J559" s="146" t="str">
        <f>'YARIŞMA BİLGİLERİ'!$F$21</f>
        <v>Büyük Erkek</v>
      </c>
      <c r="K559" s="149" t="str">
        <f t="shared" si="12"/>
        <v>İzmir-Görme Engelliler Türkiye Şampiyonası</v>
      </c>
      <c r="L559" s="209" t="e">
        <f>#REF!</f>
        <v>#REF!</v>
      </c>
      <c r="M559" s="150" t="s">
        <v>185</v>
      </c>
    </row>
    <row r="560" spans="1:13" s="142" customFormat="1" ht="26.25" customHeight="1" x14ac:dyDescent="0.2">
      <c r="A560" s="144">
        <v>558</v>
      </c>
      <c r="B560" s="155" t="s">
        <v>196</v>
      </c>
      <c r="C560" s="145" t="e">
        <f>#REF!</f>
        <v>#REF!</v>
      </c>
      <c r="D560" s="149" t="e">
        <f>#REF!</f>
        <v>#REF!</v>
      </c>
      <c r="E560" s="149" t="e">
        <f>#REF!</f>
        <v>#REF!</v>
      </c>
      <c r="F560" s="188" t="e">
        <f>#REF!</f>
        <v>#REF!</v>
      </c>
      <c r="G560" s="152" t="e">
        <f>#REF!</f>
        <v>#REF!</v>
      </c>
      <c r="H560" s="152" t="s">
        <v>197</v>
      </c>
      <c r="I560" s="152"/>
      <c r="J560" s="146" t="str">
        <f>'YARIŞMA BİLGİLERİ'!$F$21</f>
        <v>Büyük Erkek</v>
      </c>
      <c r="K560" s="149" t="str">
        <f t="shared" si="12"/>
        <v>İzmir-Görme Engelliler Türkiye Şampiyonası</v>
      </c>
      <c r="L560" s="209" t="e">
        <f>#REF!</f>
        <v>#REF!</v>
      </c>
      <c r="M560" s="150" t="s">
        <v>185</v>
      </c>
    </row>
    <row r="561" spans="1:13" s="142" customFormat="1" ht="26.25" customHeight="1" x14ac:dyDescent="0.2">
      <c r="A561" s="144">
        <v>559</v>
      </c>
      <c r="B561" s="155" t="s">
        <v>196</v>
      </c>
      <c r="C561" s="145" t="e">
        <f>#REF!</f>
        <v>#REF!</v>
      </c>
      <c r="D561" s="149" t="e">
        <f>#REF!</f>
        <v>#REF!</v>
      </c>
      <c r="E561" s="149" t="e">
        <f>#REF!</f>
        <v>#REF!</v>
      </c>
      <c r="F561" s="188" t="e">
        <f>#REF!</f>
        <v>#REF!</v>
      </c>
      <c r="G561" s="152" t="e">
        <f>#REF!</f>
        <v>#REF!</v>
      </c>
      <c r="H561" s="152" t="s">
        <v>197</v>
      </c>
      <c r="I561" s="152"/>
      <c r="J561" s="146" t="str">
        <f>'YARIŞMA BİLGİLERİ'!$F$21</f>
        <v>Büyük Erkek</v>
      </c>
      <c r="K561" s="149" t="str">
        <f t="shared" si="12"/>
        <v>İzmir-Görme Engelliler Türkiye Şampiyonası</v>
      </c>
      <c r="L561" s="209" t="e">
        <f>#REF!</f>
        <v>#REF!</v>
      </c>
      <c r="M561" s="150" t="s">
        <v>185</v>
      </c>
    </row>
    <row r="562" spans="1:13" s="142" customFormat="1" ht="26.25" customHeight="1" x14ac:dyDescent="0.2">
      <c r="A562" s="144">
        <v>560</v>
      </c>
      <c r="B562" s="155" t="s">
        <v>196</v>
      </c>
      <c r="C562" s="145" t="e">
        <f>#REF!</f>
        <v>#REF!</v>
      </c>
      <c r="D562" s="149" t="e">
        <f>#REF!</f>
        <v>#REF!</v>
      </c>
      <c r="E562" s="149" t="e">
        <f>#REF!</f>
        <v>#REF!</v>
      </c>
      <c r="F562" s="188" t="e">
        <f>#REF!</f>
        <v>#REF!</v>
      </c>
      <c r="G562" s="152" t="e">
        <f>#REF!</f>
        <v>#REF!</v>
      </c>
      <c r="H562" s="152" t="s">
        <v>197</v>
      </c>
      <c r="I562" s="152"/>
      <c r="J562" s="146" t="str">
        <f>'YARIŞMA BİLGİLERİ'!$F$21</f>
        <v>Büyük Erkek</v>
      </c>
      <c r="K562" s="149" t="str">
        <f t="shared" si="12"/>
        <v>İzmir-Görme Engelliler Türkiye Şampiyonası</v>
      </c>
      <c r="L562" s="209" t="e">
        <f>#REF!</f>
        <v>#REF!</v>
      </c>
      <c r="M562" s="150" t="s">
        <v>185</v>
      </c>
    </row>
    <row r="563" spans="1:13" s="142" customFormat="1" ht="26.25" customHeight="1" x14ac:dyDescent="0.2">
      <c r="A563" s="144">
        <v>561</v>
      </c>
      <c r="B563" s="155" t="s">
        <v>196</v>
      </c>
      <c r="C563" s="145" t="e">
        <f>#REF!</f>
        <v>#REF!</v>
      </c>
      <c r="D563" s="149" t="e">
        <f>#REF!</f>
        <v>#REF!</v>
      </c>
      <c r="E563" s="149" t="e">
        <f>#REF!</f>
        <v>#REF!</v>
      </c>
      <c r="F563" s="188" t="e">
        <f>#REF!</f>
        <v>#REF!</v>
      </c>
      <c r="G563" s="152" t="e">
        <f>#REF!</f>
        <v>#REF!</v>
      </c>
      <c r="H563" s="152" t="s">
        <v>197</v>
      </c>
      <c r="I563" s="152"/>
      <c r="J563" s="146" t="str">
        <f>'YARIŞMA BİLGİLERİ'!$F$21</f>
        <v>Büyük Erkek</v>
      </c>
      <c r="K563" s="149" t="str">
        <f t="shared" si="12"/>
        <v>İzmir-Görme Engelliler Türkiye Şampiyonası</v>
      </c>
      <c r="L563" s="209" t="e">
        <f>#REF!</f>
        <v>#REF!</v>
      </c>
      <c r="M563" s="150" t="s">
        <v>185</v>
      </c>
    </row>
    <row r="564" spans="1:13" s="142" customFormat="1" ht="26.25" customHeight="1" x14ac:dyDescent="0.2">
      <c r="A564" s="144">
        <v>562</v>
      </c>
      <c r="B564" s="155" t="s">
        <v>196</v>
      </c>
      <c r="C564" s="145" t="e">
        <f>#REF!</f>
        <v>#REF!</v>
      </c>
      <c r="D564" s="149" t="e">
        <f>#REF!</f>
        <v>#REF!</v>
      </c>
      <c r="E564" s="149" t="e">
        <f>#REF!</f>
        <v>#REF!</v>
      </c>
      <c r="F564" s="188" t="e">
        <f>#REF!</f>
        <v>#REF!</v>
      </c>
      <c r="G564" s="152" t="e">
        <f>#REF!</f>
        <v>#REF!</v>
      </c>
      <c r="H564" s="152" t="s">
        <v>197</v>
      </c>
      <c r="I564" s="152"/>
      <c r="J564" s="146" t="str">
        <f>'YARIŞMA BİLGİLERİ'!$F$21</f>
        <v>Büyük Erkek</v>
      </c>
      <c r="K564" s="149" t="str">
        <f>CONCATENATE(K$1,"-",A$1)</f>
        <v>İzmir-Görme Engelliler Türkiye Şampiyonası</v>
      </c>
      <c r="L564" s="209" t="e">
        <f>#REF!</f>
        <v>#REF!</v>
      </c>
      <c r="M564" s="150" t="s">
        <v>185</v>
      </c>
    </row>
    <row r="565" spans="1:13" s="142" customFormat="1" ht="26.25" customHeight="1" x14ac:dyDescent="0.2">
      <c r="A565" s="144">
        <v>563</v>
      </c>
      <c r="B565" s="155" t="s">
        <v>196</v>
      </c>
      <c r="C565" s="145" t="e">
        <f>#REF!</f>
        <v>#REF!</v>
      </c>
      <c r="D565" s="149" t="e">
        <f>#REF!</f>
        <v>#REF!</v>
      </c>
      <c r="E565" s="149" t="e">
        <f>#REF!</f>
        <v>#REF!</v>
      </c>
      <c r="F565" s="188" t="e">
        <f>#REF!</f>
        <v>#REF!</v>
      </c>
      <c r="G565" s="152" t="e">
        <f>#REF!</f>
        <v>#REF!</v>
      </c>
      <c r="H565" s="152" t="s">
        <v>197</v>
      </c>
      <c r="I565" s="152"/>
      <c r="J565" s="146" t="str">
        <f>'YARIŞMA BİLGİLERİ'!$F$21</f>
        <v>Büyük Erkek</v>
      </c>
      <c r="K565" s="149" t="str">
        <f>CONCATENATE(K$1,"-",A$1)</f>
        <v>İzmir-Görme Engelliler Türkiye Şampiyonası</v>
      </c>
      <c r="L565" s="209" t="e">
        <f>#REF!</f>
        <v>#REF!</v>
      </c>
      <c r="M565" s="150" t="s">
        <v>185</v>
      </c>
    </row>
    <row r="566" spans="1:13" s="142" customFormat="1" ht="26.25" customHeight="1" x14ac:dyDescent="0.2">
      <c r="A566" s="144">
        <v>564</v>
      </c>
      <c r="B566" s="155" t="s">
        <v>196</v>
      </c>
      <c r="C566" s="145" t="e">
        <f>#REF!</f>
        <v>#REF!</v>
      </c>
      <c r="D566" s="149" t="e">
        <f>#REF!</f>
        <v>#REF!</v>
      </c>
      <c r="E566" s="149" t="e">
        <f>#REF!</f>
        <v>#REF!</v>
      </c>
      <c r="F566" s="188" t="e">
        <f>#REF!</f>
        <v>#REF!</v>
      </c>
      <c r="G566" s="152" t="e">
        <f>#REF!</f>
        <v>#REF!</v>
      </c>
      <c r="H566" s="152" t="s">
        <v>197</v>
      </c>
      <c r="I566" s="152"/>
      <c r="J566" s="146" t="str">
        <f>'YARIŞMA BİLGİLERİ'!$F$21</f>
        <v>Büyük Erkek</v>
      </c>
      <c r="K566" s="149" t="str">
        <f>CONCATENATE(K$1,"-",A$1)</f>
        <v>İzmir-Görme Engelliler Türkiye Şampiyonası</v>
      </c>
      <c r="L566" s="209" t="e">
        <f>#REF!</f>
        <v>#REF!</v>
      </c>
      <c r="M566" s="150" t="s">
        <v>185</v>
      </c>
    </row>
    <row r="567" spans="1:13" s="142" customFormat="1" ht="26.25" customHeight="1" x14ac:dyDescent="0.2">
      <c r="A567" s="144">
        <v>565</v>
      </c>
      <c r="B567" s="155" t="s">
        <v>196</v>
      </c>
      <c r="C567" s="145" t="e">
        <f>#REF!</f>
        <v>#REF!</v>
      </c>
      <c r="D567" s="149" t="e">
        <f>#REF!</f>
        <v>#REF!</v>
      </c>
      <c r="E567" s="149" t="e">
        <f>#REF!</f>
        <v>#REF!</v>
      </c>
      <c r="F567" s="188" t="e">
        <f>#REF!</f>
        <v>#REF!</v>
      </c>
      <c r="G567" s="152" t="e">
        <f>#REF!</f>
        <v>#REF!</v>
      </c>
      <c r="H567" s="152" t="s">
        <v>197</v>
      </c>
      <c r="I567" s="152"/>
      <c r="J567" s="146" t="str">
        <f>'YARIŞMA BİLGİLERİ'!$F$21</f>
        <v>Büyük Erkek</v>
      </c>
      <c r="K567" s="149" t="str">
        <f>CONCATENATE(K$1,"-",A$1)</f>
        <v>İzmir-Görme Engelliler Türkiye Şampiyonası</v>
      </c>
      <c r="L567" s="209" t="e">
        <f>#REF!</f>
        <v>#REF!</v>
      </c>
      <c r="M567" s="150" t="s">
        <v>185</v>
      </c>
    </row>
    <row r="568" spans="1:13" s="142" customFormat="1" ht="26.25" customHeight="1" x14ac:dyDescent="0.2">
      <c r="A568" s="144">
        <v>566</v>
      </c>
      <c r="B568" s="155" t="s">
        <v>196</v>
      </c>
      <c r="C568" s="145" t="e">
        <f>#REF!</f>
        <v>#REF!</v>
      </c>
      <c r="D568" s="149" t="e">
        <f>#REF!</f>
        <v>#REF!</v>
      </c>
      <c r="E568" s="149" t="e">
        <f>#REF!</f>
        <v>#REF!</v>
      </c>
      <c r="F568" s="188" t="e">
        <f>#REF!</f>
        <v>#REF!</v>
      </c>
      <c r="G568" s="152" t="e">
        <f>#REF!</f>
        <v>#REF!</v>
      </c>
      <c r="H568" s="152" t="s">
        <v>197</v>
      </c>
      <c r="I568" s="152"/>
      <c r="J568" s="146" t="str">
        <f>'YARIŞMA BİLGİLERİ'!$F$21</f>
        <v>Büyük Erkek</v>
      </c>
      <c r="K568" s="149" t="str">
        <f>CONCATENATE(K$1,"-",A$1)</f>
        <v>İzmir-Görme Engelliler Türkiye Şampiyonası</v>
      </c>
      <c r="L568" s="209" t="e">
        <f>#REF!</f>
        <v>#REF!</v>
      </c>
      <c r="M568" s="150" t="s">
        <v>185</v>
      </c>
    </row>
    <row r="569" spans="1:13" s="142" customFormat="1" ht="26.25" customHeight="1" x14ac:dyDescent="0.2">
      <c r="A569" s="144">
        <v>621</v>
      </c>
      <c r="B569" s="155"/>
      <c r="C569" s="145"/>
      <c r="D569" s="149"/>
      <c r="E569" s="149"/>
      <c r="F569" s="151"/>
      <c r="G569" s="152"/>
      <c r="H569" s="152"/>
      <c r="I569" s="152"/>
      <c r="J569" s="146" t="str">
        <f>'YARIŞMA BİLGİLERİ'!$F$21</f>
        <v>Büyük Erkek</v>
      </c>
      <c r="K569" s="149" t="str">
        <f t="shared" ref="K569:K583" si="13">CONCATENATE(K$1,"-",A$1)</f>
        <v>İzmir-Görme Engelliler Türkiye Şampiyonası</v>
      </c>
      <c r="L569" s="209"/>
      <c r="M569" s="150"/>
    </row>
    <row r="570" spans="1:13" s="142" customFormat="1" ht="26.25" customHeight="1" x14ac:dyDescent="0.2">
      <c r="A570" s="144">
        <v>622</v>
      </c>
      <c r="B570" s="155"/>
      <c r="C570" s="145"/>
      <c r="D570" s="149"/>
      <c r="E570" s="149"/>
      <c r="F570" s="151"/>
      <c r="G570" s="152"/>
      <c r="H570" s="152"/>
      <c r="I570" s="152"/>
      <c r="J570" s="146" t="str">
        <f>'YARIŞMA BİLGİLERİ'!$F$21</f>
        <v>Büyük Erkek</v>
      </c>
      <c r="K570" s="149" t="str">
        <f t="shared" si="13"/>
        <v>İzmir-Görme Engelliler Türkiye Şampiyonası</v>
      </c>
      <c r="L570" s="209"/>
      <c r="M570" s="150"/>
    </row>
    <row r="571" spans="1:13" s="142" customFormat="1" ht="26.25" customHeight="1" x14ac:dyDescent="0.2">
      <c r="A571" s="144">
        <v>623</v>
      </c>
      <c r="B571" s="155"/>
      <c r="C571" s="145"/>
      <c r="D571" s="149"/>
      <c r="E571" s="149"/>
      <c r="F571" s="151"/>
      <c r="G571" s="152"/>
      <c r="H571" s="152"/>
      <c r="I571" s="152"/>
      <c r="J571" s="146" t="str">
        <f>'YARIŞMA BİLGİLERİ'!$F$21</f>
        <v>Büyük Erkek</v>
      </c>
      <c r="K571" s="149" t="str">
        <f t="shared" si="13"/>
        <v>İzmir-Görme Engelliler Türkiye Şampiyonası</v>
      </c>
      <c r="L571" s="209"/>
      <c r="M571" s="150"/>
    </row>
    <row r="572" spans="1:13" s="142" customFormat="1" ht="26.25" customHeight="1" x14ac:dyDescent="0.2">
      <c r="A572" s="144">
        <v>624</v>
      </c>
      <c r="B572" s="155"/>
      <c r="C572" s="145"/>
      <c r="D572" s="149"/>
      <c r="E572" s="149"/>
      <c r="F572" s="151"/>
      <c r="G572" s="152"/>
      <c r="H572" s="152"/>
      <c r="I572" s="152"/>
      <c r="J572" s="146" t="str">
        <f>'YARIŞMA BİLGİLERİ'!$F$21</f>
        <v>Büyük Erkek</v>
      </c>
      <c r="K572" s="149" t="str">
        <f t="shared" si="13"/>
        <v>İzmir-Görme Engelliler Türkiye Şampiyonası</v>
      </c>
      <c r="L572" s="209"/>
      <c r="M572" s="150"/>
    </row>
    <row r="573" spans="1:13" s="142" customFormat="1" ht="26.25" customHeight="1" x14ac:dyDescent="0.2">
      <c r="A573" s="144">
        <v>625</v>
      </c>
      <c r="B573" s="155"/>
      <c r="C573" s="145"/>
      <c r="D573" s="149"/>
      <c r="E573" s="149"/>
      <c r="F573" s="151"/>
      <c r="G573" s="152"/>
      <c r="H573" s="152"/>
      <c r="I573" s="152"/>
      <c r="J573" s="146" t="str">
        <f>'YARIŞMA BİLGİLERİ'!$F$21</f>
        <v>Büyük Erkek</v>
      </c>
      <c r="K573" s="149" t="str">
        <f t="shared" si="13"/>
        <v>İzmir-Görme Engelliler Türkiye Şampiyonası</v>
      </c>
      <c r="L573" s="209"/>
      <c r="M573" s="150"/>
    </row>
    <row r="574" spans="1:13" s="142" customFormat="1" ht="26.25" customHeight="1" x14ac:dyDescent="0.2">
      <c r="A574" s="144">
        <v>626</v>
      </c>
      <c r="B574" s="155"/>
      <c r="C574" s="145"/>
      <c r="D574" s="149"/>
      <c r="E574" s="149"/>
      <c r="F574" s="151"/>
      <c r="G574" s="152"/>
      <c r="H574" s="152"/>
      <c r="I574" s="152"/>
      <c r="J574" s="146" t="str">
        <f>'YARIŞMA BİLGİLERİ'!$F$21</f>
        <v>Büyük Erkek</v>
      </c>
      <c r="K574" s="149" t="str">
        <f t="shared" si="13"/>
        <v>İzmir-Görme Engelliler Türkiye Şampiyonası</v>
      </c>
      <c r="L574" s="209"/>
      <c r="M574" s="150"/>
    </row>
    <row r="575" spans="1:13" s="142" customFormat="1" ht="26.25" customHeight="1" x14ac:dyDescent="0.2">
      <c r="A575" s="144">
        <v>627</v>
      </c>
      <c r="B575" s="155"/>
      <c r="C575" s="145"/>
      <c r="D575" s="149"/>
      <c r="E575" s="149"/>
      <c r="F575" s="151"/>
      <c r="G575" s="152"/>
      <c r="H575" s="152"/>
      <c r="I575" s="152"/>
      <c r="J575" s="146" t="str">
        <f>'YARIŞMA BİLGİLERİ'!$F$21</f>
        <v>Büyük Erkek</v>
      </c>
      <c r="K575" s="149" t="str">
        <f t="shared" si="13"/>
        <v>İzmir-Görme Engelliler Türkiye Şampiyonası</v>
      </c>
      <c r="L575" s="209"/>
      <c r="M575" s="150"/>
    </row>
    <row r="576" spans="1:13" s="142" customFormat="1" ht="26.25" customHeight="1" x14ac:dyDescent="0.2">
      <c r="A576" s="144">
        <v>628</v>
      </c>
      <c r="B576" s="155"/>
      <c r="C576" s="145"/>
      <c r="D576" s="149"/>
      <c r="E576" s="149"/>
      <c r="F576" s="151"/>
      <c r="G576" s="152"/>
      <c r="H576" s="152"/>
      <c r="I576" s="152"/>
      <c r="J576" s="146" t="str">
        <f>'YARIŞMA BİLGİLERİ'!$F$21</f>
        <v>Büyük Erkek</v>
      </c>
      <c r="K576" s="149" t="str">
        <f t="shared" si="13"/>
        <v>İzmir-Görme Engelliler Türkiye Şampiyonası</v>
      </c>
      <c r="L576" s="209"/>
      <c r="M576" s="150"/>
    </row>
    <row r="577" spans="1:13" s="142" customFormat="1" ht="26.25" customHeight="1" x14ac:dyDescent="0.2">
      <c r="A577" s="144">
        <v>629</v>
      </c>
      <c r="B577" s="155"/>
      <c r="C577" s="145"/>
      <c r="D577" s="149"/>
      <c r="E577" s="149"/>
      <c r="F577" s="151"/>
      <c r="G577" s="152"/>
      <c r="H577" s="152"/>
      <c r="I577" s="152"/>
      <c r="J577" s="146" t="str">
        <f>'YARIŞMA BİLGİLERİ'!$F$21</f>
        <v>Büyük Erkek</v>
      </c>
      <c r="K577" s="149" t="str">
        <f t="shared" si="13"/>
        <v>İzmir-Görme Engelliler Türkiye Şampiyonası</v>
      </c>
      <c r="L577" s="209"/>
      <c r="M577" s="150"/>
    </row>
    <row r="578" spans="1:13" s="142" customFormat="1" ht="26.25" customHeight="1" x14ac:dyDescent="0.2">
      <c r="A578" s="144">
        <v>630</v>
      </c>
      <c r="B578" s="155"/>
      <c r="C578" s="145"/>
      <c r="D578" s="149"/>
      <c r="E578" s="149"/>
      <c r="F578" s="151"/>
      <c r="G578" s="152"/>
      <c r="H578" s="152"/>
      <c r="I578" s="152"/>
      <c r="J578" s="146" t="str">
        <f>'YARIŞMA BİLGİLERİ'!$F$21</f>
        <v>Büyük Erkek</v>
      </c>
      <c r="K578" s="149" t="str">
        <f t="shared" si="13"/>
        <v>İzmir-Görme Engelliler Türkiye Şampiyonası</v>
      </c>
      <c r="L578" s="209"/>
      <c r="M578" s="150"/>
    </row>
    <row r="579" spans="1:13" s="142" customFormat="1" ht="26.25" customHeight="1" x14ac:dyDescent="0.2">
      <c r="A579" s="144">
        <v>631</v>
      </c>
      <c r="B579" s="155"/>
      <c r="C579" s="145"/>
      <c r="D579" s="149"/>
      <c r="E579" s="149"/>
      <c r="F579" s="151"/>
      <c r="G579" s="152"/>
      <c r="H579" s="152"/>
      <c r="I579" s="152"/>
      <c r="J579" s="146" t="str">
        <f>'YARIŞMA BİLGİLERİ'!$F$21</f>
        <v>Büyük Erkek</v>
      </c>
      <c r="K579" s="149" t="str">
        <f t="shared" si="13"/>
        <v>İzmir-Görme Engelliler Türkiye Şampiyonası</v>
      </c>
      <c r="L579" s="209"/>
      <c r="M579" s="150"/>
    </row>
    <row r="580" spans="1:13" s="142" customFormat="1" ht="26.25" customHeight="1" x14ac:dyDescent="0.2">
      <c r="A580" s="144">
        <v>632</v>
      </c>
      <c r="B580" s="155"/>
      <c r="C580" s="145"/>
      <c r="D580" s="149"/>
      <c r="E580" s="149"/>
      <c r="F580" s="151"/>
      <c r="G580" s="152"/>
      <c r="H580" s="152"/>
      <c r="I580" s="152"/>
      <c r="J580" s="146" t="str">
        <f>'YARIŞMA BİLGİLERİ'!$F$21</f>
        <v>Büyük Erkek</v>
      </c>
      <c r="K580" s="149" t="str">
        <f t="shared" si="13"/>
        <v>İzmir-Görme Engelliler Türkiye Şampiyonası</v>
      </c>
      <c r="L580" s="209"/>
      <c r="M580" s="150"/>
    </row>
    <row r="581" spans="1:13" s="142" customFormat="1" ht="26.25" customHeight="1" x14ac:dyDescent="0.2">
      <c r="A581" s="144">
        <v>633</v>
      </c>
      <c r="B581" s="155"/>
      <c r="C581" s="145"/>
      <c r="D581" s="149"/>
      <c r="E581" s="149"/>
      <c r="F581" s="151"/>
      <c r="G581" s="152"/>
      <c r="H581" s="152"/>
      <c r="I581" s="152"/>
      <c r="J581" s="146" t="str">
        <f>'YARIŞMA BİLGİLERİ'!$F$21</f>
        <v>Büyük Erkek</v>
      </c>
      <c r="K581" s="149" t="str">
        <f t="shared" si="13"/>
        <v>İzmir-Görme Engelliler Türkiye Şampiyonası</v>
      </c>
      <c r="L581" s="209"/>
      <c r="M581" s="150"/>
    </row>
    <row r="582" spans="1:13" s="142" customFormat="1" ht="26.25" customHeight="1" x14ac:dyDescent="0.2">
      <c r="A582" s="144">
        <v>634</v>
      </c>
      <c r="B582" s="155"/>
      <c r="C582" s="145"/>
      <c r="D582" s="149"/>
      <c r="E582" s="149"/>
      <c r="F582" s="151"/>
      <c r="G582" s="152"/>
      <c r="H582" s="152"/>
      <c r="I582" s="152"/>
      <c r="J582" s="146" t="str">
        <f>'YARIŞMA BİLGİLERİ'!$F$21</f>
        <v>Büyük Erkek</v>
      </c>
      <c r="K582" s="149" t="str">
        <f t="shared" si="13"/>
        <v>İzmir-Görme Engelliler Türkiye Şampiyonası</v>
      </c>
      <c r="L582" s="209"/>
      <c r="M582" s="150"/>
    </row>
    <row r="583" spans="1:13" s="142" customFormat="1" ht="26.25" customHeight="1" x14ac:dyDescent="0.2">
      <c r="A583" s="144">
        <v>635</v>
      </c>
      <c r="B583" s="155"/>
      <c r="C583" s="145"/>
      <c r="D583" s="149"/>
      <c r="E583" s="149"/>
      <c r="F583" s="151"/>
      <c r="G583" s="152"/>
      <c r="H583" s="152"/>
      <c r="I583" s="152"/>
      <c r="J583" s="146" t="str">
        <f>'YARIŞMA BİLGİLERİ'!$F$21</f>
        <v>Büyük Erkek</v>
      </c>
      <c r="K583" s="149" t="str">
        <f t="shared" si="13"/>
        <v>İzmir-Görme Engelliler Türkiye Şampiyonası</v>
      </c>
      <c r="L583" s="209"/>
      <c r="M583" s="150"/>
    </row>
    <row r="584" spans="1:13" s="142" customFormat="1" ht="26.25" customHeight="1" x14ac:dyDescent="0.2">
      <c r="A584" s="144">
        <v>636</v>
      </c>
      <c r="B584" s="155"/>
      <c r="C584" s="145"/>
      <c r="D584" s="149"/>
      <c r="E584" s="149"/>
      <c r="F584" s="151"/>
      <c r="G584" s="152"/>
      <c r="H584" s="152"/>
      <c r="I584" s="152"/>
      <c r="J584" s="146" t="str">
        <f>'YARIŞMA BİLGİLERİ'!$F$21</f>
        <v>Büyük Erkek</v>
      </c>
      <c r="K584" s="149" t="str">
        <f t="shared" ref="K584:K647" si="14">CONCATENATE(K$1,"-",A$1)</f>
        <v>İzmir-Görme Engelliler Türkiye Şampiyonası</v>
      </c>
      <c r="L584" s="209"/>
      <c r="M584" s="150"/>
    </row>
    <row r="585" spans="1:13" s="142" customFormat="1" ht="26.25" customHeight="1" x14ac:dyDescent="0.2">
      <c r="A585" s="144">
        <v>637</v>
      </c>
      <c r="B585" s="155"/>
      <c r="C585" s="145"/>
      <c r="D585" s="149"/>
      <c r="E585" s="149"/>
      <c r="F585" s="151"/>
      <c r="G585" s="152"/>
      <c r="H585" s="152"/>
      <c r="I585" s="152"/>
      <c r="J585" s="146" t="str">
        <f>'YARIŞMA BİLGİLERİ'!$F$21</f>
        <v>Büyük Erkek</v>
      </c>
      <c r="K585" s="149" t="str">
        <f t="shared" si="14"/>
        <v>İzmir-Görme Engelliler Türkiye Şampiyonası</v>
      </c>
      <c r="L585" s="209"/>
      <c r="M585" s="150"/>
    </row>
    <row r="586" spans="1:13" s="142" customFormat="1" ht="26.25" customHeight="1" x14ac:dyDescent="0.2">
      <c r="A586" s="144">
        <v>638</v>
      </c>
      <c r="B586" s="155"/>
      <c r="C586" s="145"/>
      <c r="D586" s="149"/>
      <c r="E586" s="149"/>
      <c r="F586" s="151"/>
      <c r="G586" s="152"/>
      <c r="H586" s="152"/>
      <c r="I586" s="152"/>
      <c r="J586" s="146" t="str">
        <f>'YARIŞMA BİLGİLERİ'!$F$21</f>
        <v>Büyük Erkek</v>
      </c>
      <c r="K586" s="149" t="str">
        <f t="shared" si="14"/>
        <v>İzmir-Görme Engelliler Türkiye Şampiyonası</v>
      </c>
      <c r="L586" s="209"/>
      <c r="M586" s="150"/>
    </row>
    <row r="587" spans="1:13" s="142" customFormat="1" ht="26.25" customHeight="1" x14ac:dyDescent="0.2">
      <c r="A587" s="144">
        <v>639</v>
      </c>
      <c r="B587" s="155"/>
      <c r="C587" s="145"/>
      <c r="D587" s="149"/>
      <c r="E587" s="149"/>
      <c r="F587" s="151"/>
      <c r="G587" s="152"/>
      <c r="H587" s="152"/>
      <c r="I587" s="152"/>
      <c r="J587" s="146" t="str">
        <f>'YARIŞMA BİLGİLERİ'!$F$21</f>
        <v>Büyük Erkek</v>
      </c>
      <c r="K587" s="149" t="str">
        <f t="shared" si="14"/>
        <v>İzmir-Görme Engelliler Türkiye Şampiyonası</v>
      </c>
      <c r="L587" s="209"/>
      <c r="M587" s="150"/>
    </row>
    <row r="588" spans="1:13" s="142" customFormat="1" ht="26.25" customHeight="1" x14ac:dyDescent="0.2">
      <c r="A588" s="144">
        <v>640</v>
      </c>
      <c r="B588" s="155"/>
      <c r="C588" s="145"/>
      <c r="D588" s="149"/>
      <c r="E588" s="149"/>
      <c r="F588" s="151"/>
      <c r="G588" s="152"/>
      <c r="H588" s="152"/>
      <c r="I588" s="152"/>
      <c r="J588" s="146" t="str">
        <f>'YARIŞMA BİLGİLERİ'!$F$21</f>
        <v>Büyük Erkek</v>
      </c>
      <c r="K588" s="149" t="str">
        <f t="shared" si="14"/>
        <v>İzmir-Görme Engelliler Türkiye Şampiyonası</v>
      </c>
      <c r="L588" s="209"/>
      <c r="M588" s="150"/>
    </row>
    <row r="589" spans="1:13" s="142" customFormat="1" ht="26.25" customHeight="1" x14ac:dyDescent="0.2">
      <c r="A589" s="144">
        <v>641</v>
      </c>
      <c r="B589" s="155"/>
      <c r="C589" s="145"/>
      <c r="D589" s="149"/>
      <c r="E589" s="149"/>
      <c r="F589" s="151"/>
      <c r="G589" s="152"/>
      <c r="H589" s="152"/>
      <c r="I589" s="152"/>
      <c r="J589" s="146" t="str">
        <f>'YARIŞMA BİLGİLERİ'!$F$21</f>
        <v>Büyük Erkek</v>
      </c>
      <c r="K589" s="149" t="str">
        <f t="shared" si="14"/>
        <v>İzmir-Görme Engelliler Türkiye Şampiyonası</v>
      </c>
      <c r="L589" s="209"/>
      <c r="M589" s="150"/>
    </row>
    <row r="590" spans="1:13" s="142" customFormat="1" ht="26.25" customHeight="1" x14ac:dyDescent="0.2">
      <c r="A590" s="144">
        <v>642</v>
      </c>
      <c r="B590" s="155"/>
      <c r="C590" s="145"/>
      <c r="D590" s="149"/>
      <c r="E590" s="149"/>
      <c r="F590" s="151"/>
      <c r="G590" s="152"/>
      <c r="H590" s="152"/>
      <c r="I590" s="152"/>
      <c r="J590" s="146" t="str">
        <f>'YARIŞMA BİLGİLERİ'!$F$21</f>
        <v>Büyük Erkek</v>
      </c>
      <c r="K590" s="149" t="str">
        <f t="shared" si="14"/>
        <v>İzmir-Görme Engelliler Türkiye Şampiyonası</v>
      </c>
      <c r="L590" s="209"/>
      <c r="M590" s="150"/>
    </row>
    <row r="591" spans="1:13" s="142" customFormat="1" ht="26.25" customHeight="1" x14ac:dyDescent="0.2">
      <c r="A591" s="144">
        <v>643</v>
      </c>
      <c r="B591" s="155"/>
      <c r="C591" s="145"/>
      <c r="D591" s="149"/>
      <c r="E591" s="149"/>
      <c r="F591" s="151"/>
      <c r="G591" s="152"/>
      <c r="H591" s="152"/>
      <c r="I591" s="152"/>
      <c r="J591" s="146" t="str">
        <f>'YARIŞMA BİLGİLERİ'!$F$21</f>
        <v>Büyük Erkek</v>
      </c>
      <c r="K591" s="149" t="str">
        <f t="shared" si="14"/>
        <v>İzmir-Görme Engelliler Türkiye Şampiyonası</v>
      </c>
      <c r="L591" s="209"/>
      <c r="M591" s="150"/>
    </row>
    <row r="592" spans="1:13" s="142" customFormat="1" ht="26.25" customHeight="1" x14ac:dyDescent="0.2">
      <c r="A592" s="144">
        <v>644</v>
      </c>
      <c r="B592" s="155"/>
      <c r="C592" s="145"/>
      <c r="D592" s="149"/>
      <c r="E592" s="149"/>
      <c r="F592" s="151"/>
      <c r="G592" s="152"/>
      <c r="H592" s="152"/>
      <c r="I592" s="152"/>
      <c r="J592" s="146" t="str">
        <f>'YARIŞMA BİLGİLERİ'!$F$21</f>
        <v>Büyük Erkek</v>
      </c>
      <c r="K592" s="149" t="str">
        <f t="shared" si="14"/>
        <v>İzmir-Görme Engelliler Türkiye Şampiyonası</v>
      </c>
      <c r="L592" s="209"/>
      <c r="M592" s="150"/>
    </row>
    <row r="593" spans="1:13" s="142" customFormat="1" ht="26.25" customHeight="1" x14ac:dyDescent="0.2">
      <c r="A593" s="144">
        <v>645</v>
      </c>
      <c r="B593" s="155"/>
      <c r="C593" s="145"/>
      <c r="D593" s="149"/>
      <c r="E593" s="149"/>
      <c r="F593" s="151"/>
      <c r="G593" s="152"/>
      <c r="H593" s="152"/>
      <c r="I593" s="152"/>
      <c r="J593" s="146" t="str">
        <f>'YARIŞMA BİLGİLERİ'!$F$21</f>
        <v>Büyük Erkek</v>
      </c>
      <c r="K593" s="149" t="str">
        <f t="shared" si="14"/>
        <v>İzmir-Görme Engelliler Türkiye Şampiyonası</v>
      </c>
      <c r="L593" s="209"/>
      <c r="M593" s="150"/>
    </row>
    <row r="594" spans="1:13" s="142" customFormat="1" ht="26.25" customHeight="1" x14ac:dyDescent="0.2">
      <c r="A594" s="144">
        <v>646</v>
      </c>
      <c r="B594" s="155"/>
      <c r="C594" s="145"/>
      <c r="D594" s="149"/>
      <c r="E594" s="149"/>
      <c r="F594" s="151"/>
      <c r="G594" s="152"/>
      <c r="H594" s="152"/>
      <c r="I594" s="152"/>
      <c r="J594" s="146" t="str">
        <f>'YARIŞMA BİLGİLERİ'!$F$21</f>
        <v>Büyük Erkek</v>
      </c>
      <c r="K594" s="149" t="str">
        <f t="shared" si="14"/>
        <v>İzmir-Görme Engelliler Türkiye Şampiyonası</v>
      </c>
      <c r="L594" s="209"/>
      <c r="M594" s="150"/>
    </row>
    <row r="595" spans="1:13" s="142" customFormat="1" ht="26.25" customHeight="1" x14ac:dyDescent="0.2">
      <c r="A595" s="144">
        <v>647</v>
      </c>
      <c r="B595" s="155"/>
      <c r="C595" s="145"/>
      <c r="D595" s="149"/>
      <c r="E595" s="149"/>
      <c r="F595" s="151"/>
      <c r="G595" s="152"/>
      <c r="H595" s="152"/>
      <c r="I595" s="152"/>
      <c r="J595" s="146" t="str">
        <f>'YARIŞMA BİLGİLERİ'!$F$21</f>
        <v>Büyük Erkek</v>
      </c>
      <c r="K595" s="149" t="str">
        <f t="shared" si="14"/>
        <v>İzmir-Görme Engelliler Türkiye Şampiyonası</v>
      </c>
      <c r="L595" s="209"/>
      <c r="M595" s="150"/>
    </row>
    <row r="596" spans="1:13" s="142" customFormat="1" ht="26.25" customHeight="1" x14ac:dyDescent="0.2">
      <c r="A596" s="144">
        <v>648</v>
      </c>
      <c r="B596" s="155"/>
      <c r="C596" s="145"/>
      <c r="D596" s="149"/>
      <c r="E596" s="149"/>
      <c r="F596" s="151"/>
      <c r="G596" s="152"/>
      <c r="H596" s="152"/>
      <c r="I596" s="152"/>
      <c r="J596" s="146" t="str">
        <f>'YARIŞMA BİLGİLERİ'!$F$21</f>
        <v>Büyük Erkek</v>
      </c>
      <c r="K596" s="149" t="str">
        <f t="shared" si="14"/>
        <v>İzmir-Görme Engelliler Türkiye Şampiyonası</v>
      </c>
      <c r="L596" s="209"/>
      <c r="M596" s="150"/>
    </row>
    <row r="597" spans="1:13" s="142" customFormat="1" ht="26.25" customHeight="1" x14ac:dyDescent="0.2">
      <c r="A597" s="144">
        <v>649</v>
      </c>
      <c r="B597" s="155"/>
      <c r="C597" s="145"/>
      <c r="D597" s="149"/>
      <c r="E597" s="149"/>
      <c r="F597" s="151"/>
      <c r="G597" s="152"/>
      <c r="H597" s="152"/>
      <c r="I597" s="152"/>
      <c r="J597" s="146" t="str">
        <f>'YARIŞMA BİLGİLERİ'!$F$21</f>
        <v>Büyük Erkek</v>
      </c>
      <c r="K597" s="149" t="str">
        <f t="shared" si="14"/>
        <v>İzmir-Görme Engelliler Türkiye Şampiyonası</v>
      </c>
      <c r="L597" s="209"/>
      <c r="M597" s="150"/>
    </row>
    <row r="598" spans="1:13" s="142" customFormat="1" ht="26.25" customHeight="1" x14ac:dyDescent="0.2">
      <c r="A598" s="144">
        <v>650</v>
      </c>
      <c r="B598" s="155"/>
      <c r="C598" s="145"/>
      <c r="D598" s="149"/>
      <c r="E598" s="149"/>
      <c r="F598" s="151"/>
      <c r="G598" s="152"/>
      <c r="H598" s="152"/>
      <c r="I598" s="152"/>
      <c r="J598" s="146" t="str">
        <f>'YARIŞMA BİLGİLERİ'!$F$21</f>
        <v>Büyük Erkek</v>
      </c>
      <c r="K598" s="149" t="str">
        <f t="shared" si="14"/>
        <v>İzmir-Görme Engelliler Türkiye Şampiyonası</v>
      </c>
      <c r="L598" s="209"/>
      <c r="M598" s="150"/>
    </row>
    <row r="599" spans="1:13" s="142" customFormat="1" ht="26.25" customHeight="1" x14ac:dyDescent="0.2">
      <c r="A599" s="144">
        <v>651</v>
      </c>
      <c r="B599" s="155"/>
      <c r="C599" s="145"/>
      <c r="D599" s="149"/>
      <c r="E599" s="149"/>
      <c r="F599" s="151"/>
      <c r="G599" s="152"/>
      <c r="H599" s="152"/>
      <c r="I599" s="152"/>
      <c r="J599" s="146" t="str">
        <f>'YARIŞMA BİLGİLERİ'!$F$21</f>
        <v>Büyük Erkek</v>
      </c>
      <c r="K599" s="149" t="str">
        <f t="shared" si="14"/>
        <v>İzmir-Görme Engelliler Türkiye Şampiyonası</v>
      </c>
      <c r="L599" s="209"/>
      <c r="M599" s="150"/>
    </row>
    <row r="600" spans="1:13" s="142" customFormat="1" ht="26.25" customHeight="1" x14ac:dyDescent="0.2">
      <c r="A600" s="144">
        <v>652</v>
      </c>
      <c r="B600" s="155"/>
      <c r="C600" s="145"/>
      <c r="D600" s="149"/>
      <c r="E600" s="149"/>
      <c r="F600" s="151"/>
      <c r="G600" s="152"/>
      <c r="H600" s="152"/>
      <c r="I600" s="152"/>
      <c r="J600" s="146" t="str">
        <f>'YARIŞMA BİLGİLERİ'!$F$21</f>
        <v>Büyük Erkek</v>
      </c>
      <c r="K600" s="149" t="str">
        <f t="shared" si="14"/>
        <v>İzmir-Görme Engelliler Türkiye Şampiyonası</v>
      </c>
      <c r="L600" s="209"/>
      <c r="M600" s="150"/>
    </row>
    <row r="601" spans="1:13" s="142" customFormat="1" ht="26.25" customHeight="1" x14ac:dyDescent="0.2">
      <c r="A601" s="144">
        <v>653</v>
      </c>
      <c r="B601" s="155"/>
      <c r="C601" s="145"/>
      <c r="D601" s="149"/>
      <c r="E601" s="149"/>
      <c r="F601" s="151"/>
      <c r="G601" s="152"/>
      <c r="H601" s="152"/>
      <c r="I601" s="152"/>
      <c r="J601" s="146" t="str">
        <f>'YARIŞMA BİLGİLERİ'!$F$21</f>
        <v>Büyük Erkek</v>
      </c>
      <c r="K601" s="149" t="str">
        <f t="shared" si="14"/>
        <v>İzmir-Görme Engelliler Türkiye Şampiyonası</v>
      </c>
      <c r="L601" s="209"/>
      <c r="M601" s="150"/>
    </row>
    <row r="602" spans="1:13" s="142" customFormat="1" ht="26.25" customHeight="1" x14ac:dyDescent="0.2">
      <c r="A602" s="144">
        <v>654</v>
      </c>
      <c r="B602" s="155"/>
      <c r="C602" s="145"/>
      <c r="D602" s="149"/>
      <c r="E602" s="149"/>
      <c r="F602" s="151"/>
      <c r="G602" s="152"/>
      <c r="H602" s="152"/>
      <c r="I602" s="152"/>
      <c r="J602" s="146" t="str">
        <f>'YARIŞMA BİLGİLERİ'!$F$21</f>
        <v>Büyük Erkek</v>
      </c>
      <c r="K602" s="149" t="str">
        <f t="shared" si="14"/>
        <v>İzmir-Görme Engelliler Türkiye Şampiyonası</v>
      </c>
      <c r="L602" s="209"/>
      <c r="M602" s="150"/>
    </row>
    <row r="603" spans="1:13" s="142" customFormat="1" ht="26.25" customHeight="1" x14ac:dyDescent="0.2">
      <c r="A603" s="144">
        <v>655</v>
      </c>
      <c r="B603" s="155"/>
      <c r="C603" s="145"/>
      <c r="D603" s="149"/>
      <c r="E603" s="149"/>
      <c r="F603" s="151"/>
      <c r="G603" s="152"/>
      <c r="H603" s="152"/>
      <c r="I603" s="152"/>
      <c r="J603" s="146" t="str">
        <f>'YARIŞMA BİLGİLERİ'!$F$21</f>
        <v>Büyük Erkek</v>
      </c>
      <c r="K603" s="149" t="str">
        <f t="shared" si="14"/>
        <v>İzmir-Görme Engelliler Türkiye Şampiyonası</v>
      </c>
      <c r="L603" s="209"/>
      <c r="M603" s="150"/>
    </row>
    <row r="604" spans="1:13" s="142" customFormat="1" ht="26.25" customHeight="1" x14ac:dyDescent="0.2">
      <c r="A604" s="144">
        <v>656</v>
      </c>
      <c r="B604" s="155"/>
      <c r="C604" s="145"/>
      <c r="D604" s="149"/>
      <c r="E604" s="149"/>
      <c r="F604" s="151"/>
      <c r="G604" s="152"/>
      <c r="H604" s="152"/>
      <c r="I604" s="152"/>
      <c r="J604" s="146" t="str">
        <f>'YARIŞMA BİLGİLERİ'!$F$21</f>
        <v>Büyük Erkek</v>
      </c>
      <c r="K604" s="149" t="str">
        <f t="shared" si="14"/>
        <v>İzmir-Görme Engelliler Türkiye Şampiyonası</v>
      </c>
      <c r="L604" s="209"/>
      <c r="M604" s="150"/>
    </row>
    <row r="605" spans="1:13" s="142" customFormat="1" ht="26.25" customHeight="1" x14ac:dyDescent="0.2">
      <c r="A605" s="144">
        <v>657</v>
      </c>
      <c r="B605" s="155"/>
      <c r="C605" s="145"/>
      <c r="D605" s="149"/>
      <c r="E605" s="149"/>
      <c r="F605" s="151"/>
      <c r="G605" s="152"/>
      <c r="H605" s="152"/>
      <c r="I605" s="152"/>
      <c r="J605" s="146" t="str">
        <f>'YARIŞMA BİLGİLERİ'!$F$21</f>
        <v>Büyük Erkek</v>
      </c>
      <c r="K605" s="149" t="str">
        <f t="shared" si="14"/>
        <v>İzmir-Görme Engelliler Türkiye Şampiyonası</v>
      </c>
      <c r="L605" s="209"/>
      <c r="M605" s="150"/>
    </row>
    <row r="606" spans="1:13" s="142" customFormat="1" ht="26.25" customHeight="1" x14ac:dyDescent="0.2">
      <c r="A606" s="144">
        <v>658</v>
      </c>
      <c r="B606" s="155"/>
      <c r="C606" s="145"/>
      <c r="D606" s="149"/>
      <c r="E606" s="149"/>
      <c r="F606" s="151"/>
      <c r="G606" s="152"/>
      <c r="H606" s="152"/>
      <c r="I606" s="152"/>
      <c r="J606" s="146" t="str">
        <f>'YARIŞMA BİLGİLERİ'!$F$21</f>
        <v>Büyük Erkek</v>
      </c>
      <c r="K606" s="149" t="str">
        <f t="shared" si="14"/>
        <v>İzmir-Görme Engelliler Türkiye Şampiyonası</v>
      </c>
      <c r="L606" s="209"/>
      <c r="M606" s="150"/>
    </row>
    <row r="607" spans="1:13" s="142" customFormat="1" ht="26.25" customHeight="1" x14ac:dyDescent="0.2">
      <c r="A607" s="144">
        <v>659</v>
      </c>
      <c r="B607" s="155"/>
      <c r="C607" s="145"/>
      <c r="D607" s="149"/>
      <c r="E607" s="149"/>
      <c r="F607" s="151"/>
      <c r="G607" s="152"/>
      <c r="H607" s="152"/>
      <c r="I607" s="152"/>
      <c r="J607" s="146" t="str">
        <f>'YARIŞMA BİLGİLERİ'!$F$21</f>
        <v>Büyük Erkek</v>
      </c>
      <c r="K607" s="149" t="str">
        <f t="shared" si="14"/>
        <v>İzmir-Görme Engelliler Türkiye Şampiyonası</v>
      </c>
      <c r="L607" s="209"/>
      <c r="M607" s="150"/>
    </row>
    <row r="608" spans="1:13" s="142" customFormat="1" ht="26.25" customHeight="1" x14ac:dyDescent="0.2">
      <c r="A608" s="144">
        <v>660</v>
      </c>
      <c r="B608" s="155"/>
      <c r="C608" s="145"/>
      <c r="D608" s="149"/>
      <c r="E608" s="149"/>
      <c r="F608" s="151"/>
      <c r="G608" s="152"/>
      <c r="H608" s="152"/>
      <c r="I608" s="152"/>
      <c r="J608" s="146" t="str">
        <f>'YARIŞMA BİLGİLERİ'!$F$21</f>
        <v>Büyük Erkek</v>
      </c>
      <c r="K608" s="149" t="str">
        <f t="shared" si="14"/>
        <v>İzmir-Görme Engelliler Türkiye Şampiyonası</v>
      </c>
      <c r="L608" s="209"/>
      <c r="M608" s="150"/>
    </row>
    <row r="609" spans="1:13" s="142" customFormat="1" ht="26.25" customHeight="1" x14ac:dyDescent="0.2">
      <c r="A609" s="144">
        <v>661</v>
      </c>
      <c r="B609" s="155"/>
      <c r="C609" s="145"/>
      <c r="D609" s="149"/>
      <c r="E609" s="149"/>
      <c r="F609" s="151"/>
      <c r="G609" s="152"/>
      <c r="H609" s="152"/>
      <c r="I609" s="152"/>
      <c r="J609" s="146" t="str">
        <f>'YARIŞMA BİLGİLERİ'!$F$21</f>
        <v>Büyük Erkek</v>
      </c>
      <c r="K609" s="149" t="str">
        <f t="shared" si="14"/>
        <v>İzmir-Görme Engelliler Türkiye Şampiyonası</v>
      </c>
      <c r="L609" s="209"/>
      <c r="M609" s="150"/>
    </row>
    <row r="610" spans="1:13" s="142" customFormat="1" ht="26.25" customHeight="1" x14ac:dyDescent="0.2">
      <c r="A610" s="144">
        <v>662</v>
      </c>
      <c r="B610" s="155"/>
      <c r="C610" s="145"/>
      <c r="D610" s="149"/>
      <c r="E610" s="149"/>
      <c r="F610" s="151"/>
      <c r="G610" s="152"/>
      <c r="H610" s="152"/>
      <c r="I610" s="152"/>
      <c r="J610" s="146" t="str">
        <f>'YARIŞMA BİLGİLERİ'!$F$21</f>
        <v>Büyük Erkek</v>
      </c>
      <c r="K610" s="149" t="str">
        <f t="shared" si="14"/>
        <v>İzmir-Görme Engelliler Türkiye Şampiyonası</v>
      </c>
      <c r="L610" s="209"/>
      <c r="M610" s="150"/>
    </row>
    <row r="611" spans="1:13" s="142" customFormat="1" ht="26.25" customHeight="1" x14ac:dyDescent="0.2">
      <c r="A611" s="144">
        <v>663</v>
      </c>
      <c r="B611" s="155"/>
      <c r="C611" s="145"/>
      <c r="D611" s="149"/>
      <c r="E611" s="149"/>
      <c r="F611" s="151"/>
      <c r="G611" s="152"/>
      <c r="H611" s="152"/>
      <c r="I611" s="152"/>
      <c r="J611" s="146" t="str">
        <f>'YARIŞMA BİLGİLERİ'!$F$21</f>
        <v>Büyük Erkek</v>
      </c>
      <c r="K611" s="149" t="str">
        <f t="shared" si="14"/>
        <v>İzmir-Görme Engelliler Türkiye Şampiyonası</v>
      </c>
      <c r="L611" s="209"/>
      <c r="M611" s="150"/>
    </row>
    <row r="612" spans="1:13" s="142" customFormat="1" ht="26.25" customHeight="1" x14ac:dyDescent="0.2">
      <c r="A612" s="144">
        <v>664</v>
      </c>
      <c r="B612" s="155"/>
      <c r="C612" s="145"/>
      <c r="D612" s="149"/>
      <c r="E612" s="149"/>
      <c r="F612" s="151"/>
      <c r="G612" s="152"/>
      <c r="H612" s="152"/>
      <c r="I612" s="152"/>
      <c r="J612" s="146" t="str">
        <f>'YARIŞMA BİLGİLERİ'!$F$21</f>
        <v>Büyük Erkek</v>
      </c>
      <c r="K612" s="149" t="str">
        <f t="shared" si="14"/>
        <v>İzmir-Görme Engelliler Türkiye Şampiyonası</v>
      </c>
      <c r="L612" s="209"/>
      <c r="M612" s="150"/>
    </row>
    <row r="613" spans="1:13" s="142" customFormat="1" ht="26.25" customHeight="1" x14ac:dyDescent="0.2">
      <c r="A613" s="144">
        <v>665</v>
      </c>
      <c r="B613" s="155"/>
      <c r="C613" s="145"/>
      <c r="D613" s="149"/>
      <c r="E613" s="149"/>
      <c r="F613" s="151"/>
      <c r="G613" s="152"/>
      <c r="H613" s="152"/>
      <c r="I613" s="152"/>
      <c r="J613" s="146" t="str">
        <f>'YARIŞMA BİLGİLERİ'!$F$21</f>
        <v>Büyük Erkek</v>
      </c>
      <c r="K613" s="149" t="str">
        <f t="shared" si="14"/>
        <v>İzmir-Görme Engelliler Türkiye Şampiyonası</v>
      </c>
      <c r="L613" s="209"/>
      <c r="M613" s="150"/>
    </row>
    <row r="614" spans="1:13" s="142" customFormat="1" ht="26.25" customHeight="1" x14ac:dyDescent="0.2">
      <c r="A614" s="144">
        <v>666</v>
      </c>
      <c r="B614" s="155"/>
      <c r="C614" s="145"/>
      <c r="D614" s="149"/>
      <c r="E614" s="149"/>
      <c r="F614" s="151"/>
      <c r="G614" s="152"/>
      <c r="H614" s="152"/>
      <c r="I614" s="152"/>
      <c r="J614" s="146" t="str">
        <f>'YARIŞMA BİLGİLERİ'!$F$21</f>
        <v>Büyük Erkek</v>
      </c>
      <c r="K614" s="149" t="str">
        <f t="shared" si="14"/>
        <v>İzmir-Görme Engelliler Türkiye Şampiyonası</v>
      </c>
      <c r="L614" s="209"/>
      <c r="M614" s="150"/>
    </row>
    <row r="615" spans="1:13" s="142" customFormat="1" ht="26.25" customHeight="1" x14ac:dyDescent="0.2">
      <c r="A615" s="144">
        <v>667</v>
      </c>
      <c r="B615" s="155"/>
      <c r="C615" s="145"/>
      <c r="D615" s="149"/>
      <c r="E615" s="149"/>
      <c r="F615" s="151"/>
      <c r="G615" s="152"/>
      <c r="H615" s="152"/>
      <c r="I615" s="152"/>
      <c r="J615" s="146" t="str">
        <f>'YARIŞMA BİLGİLERİ'!$F$21</f>
        <v>Büyük Erkek</v>
      </c>
      <c r="K615" s="149" t="str">
        <f t="shared" si="14"/>
        <v>İzmir-Görme Engelliler Türkiye Şampiyonası</v>
      </c>
      <c r="L615" s="209"/>
      <c r="M615" s="150"/>
    </row>
    <row r="616" spans="1:13" s="142" customFormat="1" ht="26.25" customHeight="1" x14ac:dyDescent="0.2">
      <c r="A616" s="144">
        <v>668</v>
      </c>
      <c r="B616" s="155"/>
      <c r="C616" s="145"/>
      <c r="D616" s="149"/>
      <c r="E616" s="149"/>
      <c r="F616" s="151"/>
      <c r="G616" s="152"/>
      <c r="H616" s="152"/>
      <c r="I616" s="152"/>
      <c r="J616" s="146" t="str">
        <f>'YARIŞMA BİLGİLERİ'!$F$21</f>
        <v>Büyük Erkek</v>
      </c>
      <c r="K616" s="149" t="str">
        <f t="shared" si="14"/>
        <v>İzmir-Görme Engelliler Türkiye Şampiyonası</v>
      </c>
      <c r="L616" s="209"/>
      <c r="M616" s="150"/>
    </row>
    <row r="617" spans="1:13" s="142" customFormat="1" ht="26.25" customHeight="1" x14ac:dyDescent="0.2">
      <c r="A617" s="144">
        <v>669</v>
      </c>
      <c r="B617" s="155"/>
      <c r="C617" s="145"/>
      <c r="D617" s="149"/>
      <c r="E617" s="149"/>
      <c r="F617" s="151"/>
      <c r="G617" s="152"/>
      <c r="H617" s="152"/>
      <c r="I617" s="152"/>
      <c r="J617" s="146" t="str">
        <f>'YARIŞMA BİLGİLERİ'!$F$21</f>
        <v>Büyük Erkek</v>
      </c>
      <c r="K617" s="149" t="str">
        <f t="shared" si="14"/>
        <v>İzmir-Görme Engelliler Türkiye Şampiyonası</v>
      </c>
      <c r="L617" s="209"/>
      <c r="M617" s="150"/>
    </row>
    <row r="618" spans="1:13" s="142" customFormat="1" ht="26.25" customHeight="1" x14ac:dyDescent="0.2">
      <c r="A618" s="144">
        <v>670</v>
      </c>
      <c r="B618" s="155"/>
      <c r="C618" s="145"/>
      <c r="D618" s="149"/>
      <c r="E618" s="149"/>
      <c r="F618" s="151"/>
      <c r="G618" s="152"/>
      <c r="H618" s="152"/>
      <c r="I618" s="152"/>
      <c r="J618" s="146" t="str">
        <f>'YARIŞMA BİLGİLERİ'!$F$21</f>
        <v>Büyük Erkek</v>
      </c>
      <c r="K618" s="149" t="str">
        <f t="shared" si="14"/>
        <v>İzmir-Görme Engelliler Türkiye Şampiyonası</v>
      </c>
      <c r="L618" s="209"/>
      <c r="M618" s="150"/>
    </row>
    <row r="619" spans="1:13" s="142" customFormat="1" ht="26.25" customHeight="1" x14ac:dyDescent="0.2">
      <c r="A619" s="144">
        <v>671</v>
      </c>
      <c r="B619" s="155"/>
      <c r="C619" s="145"/>
      <c r="D619" s="149"/>
      <c r="E619" s="149"/>
      <c r="F619" s="151"/>
      <c r="G619" s="152"/>
      <c r="H619" s="152"/>
      <c r="I619" s="152"/>
      <c r="J619" s="146" t="str">
        <f>'YARIŞMA BİLGİLERİ'!$F$21</f>
        <v>Büyük Erkek</v>
      </c>
      <c r="K619" s="149" t="str">
        <f t="shared" si="14"/>
        <v>İzmir-Görme Engelliler Türkiye Şampiyonası</v>
      </c>
      <c r="L619" s="209"/>
      <c r="M619" s="150"/>
    </row>
    <row r="620" spans="1:13" s="142" customFormat="1" ht="26.25" customHeight="1" x14ac:dyDescent="0.2">
      <c r="A620" s="144">
        <v>672</v>
      </c>
      <c r="B620" s="155"/>
      <c r="C620" s="145"/>
      <c r="D620" s="149"/>
      <c r="E620" s="149"/>
      <c r="F620" s="151"/>
      <c r="G620" s="152"/>
      <c r="H620" s="152"/>
      <c r="I620" s="152"/>
      <c r="J620" s="146" t="str">
        <f>'YARIŞMA BİLGİLERİ'!$F$21</f>
        <v>Büyük Erkek</v>
      </c>
      <c r="K620" s="149" t="str">
        <f t="shared" si="14"/>
        <v>İzmir-Görme Engelliler Türkiye Şampiyonası</v>
      </c>
      <c r="L620" s="209"/>
      <c r="M620" s="150"/>
    </row>
    <row r="621" spans="1:13" s="142" customFormat="1" ht="26.25" customHeight="1" x14ac:dyDescent="0.2">
      <c r="A621" s="144">
        <v>673</v>
      </c>
      <c r="B621" s="155"/>
      <c r="C621" s="145"/>
      <c r="D621" s="149"/>
      <c r="E621" s="149"/>
      <c r="F621" s="151"/>
      <c r="G621" s="152"/>
      <c r="H621" s="152"/>
      <c r="I621" s="152"/>
      <c r="J621" s="146" t="str">
        <f>'YARIŞMA BİLGİLERİ'!$F$21</f>
        <v>Büyük Erkek</v>
      </c>
      <c r="K621" s="149" t="str">
        <f t="shared" si="14"/>
        <v>İzmir-Görme Engelliler Türkiye Şampiyonası</v>
      </c>
      <c r="L621" s="209"/>
      <c r="M621" s="150"/>
    </row>
    <row r="622" spans="1:13" s="142" customFormat="1" ht="26.25" customHeight="1" x14ac:dyDescent="0.2">
      <c r="A622" s="144">
        <v>674</v>
      </c>
      <c r="B622" s="155"/>
      <c r="C622" s="145"/>
      <c r="D622" s="149"/>
      <c r="E622" s="149"/>
      <c r="F622" s="151"/>
      <c r="G622" s="152"/>
      <c r="H622" s="152"/>
      <c r="I622" s="152"/>
      <c r="J622" s="146" t="str">
        <f>'YARIŞMA BİLGİLERİ'!$F$21</f>
        <v>Büyük Erkek</v>
      </c>
      <c r="K622" s="149" t="str">
        <f t="shared" si="14"/>
        <v>İzmir-Görme Engelliler Türkiye Şampiyonası</v>
      </c>
      <c r="L622" s="209"/>
      <c r="M622" s="150"/>
    </row>
    <row r="623" spans="1:13" s="142" customFormat="1" ht="26.25" customHeight="1" x14ac:dyDescent="0.2">
      <c r="A623" s="144">
        <v>675</v>
      </c>
      <c r="B623" s="155"/>
      <c r="C623" s="145"/>
      <c r="D623" s="149"/>
      <c r="E623" s="149"/>
      <c r="F623" s="151"/>
      <c r="G623" s="152"/>
      <c r="H623" s="152"/>
      <c r="I623" s="152"/>
      <c r="J623" s="146" t="str">
        <f>'YARIŞMA BİLGİLERİ'!$F$21</f>
        <v>Büyük Erkek</v>
      </c>
      <c r="K623" s="149" t="str">
        <f t="shared" si="14"/>
        <v>İzmir-Görme Engelliler Türkiye Şampiyonası</v>
      </c>
      <c r="L623" s="209"/>
      <c r="M623" s="150"/>
    </row>
    <row r="624" spans="1:13" s="142" customFormat="1" ht="26.25" customHeight="1" x14ac:dyDescent="0.2">
      <c r="A624" s="144">
        <v>676</v>
      </c>
      <c r="B624" s="155"/>
      <c r="C624" s="145"/>
      <c r="D624" s="149"/>
      <c r="E624" s="149"/>
      <c r="F624" s="151"/>
      <c r="G624" s="152"/>
      <c r="H624" s="152"/>
      <c r="I624" s="152"/>
      <c r="J624" s="146" t="str">
        <f>'YARIŞMA BİLGİLERİ'!$F$21</f>
        <v>Büyük Erkek</v>
      </c>
      <c r="K624" s="149" t="str">
        <f t="shared" si="14"/>
        <v>İzmir-Görme Engelliler Türkiye Şampiyonası</v>
      </c>
      <c r="L624" s="209"/>
      <c r="M624" s="150"/>
    </row>
    <row r="625" spans="1:13" s="142" customFormat="1" ht="26.25" customHeight="1" x14ac:dyDescent="0.2">
      <c r="A625" s="144">
        <v>677</v>
      </c>
      <c r="B625" s="155"/>
      <c r="C625" s="145"/>
      <c r="D625" s="149"/>
      <c r="E625" s="149"/>
      <c r="F625" s="151"/>
      <c r="G625" s="152"/>
      <c r="H625" s="152"/>
      <c r="I625" s="152"/>
      <c r="J625" s="146" t="str">
        <f>'YARIŞMA BİLGİLERİ'!$F$21</f>
        <v>Büyük Erkek</v>
      </c>
      <c r="K625" s="149" t="str">
        <f t="shared" si="14"/>
        <v>İzmir-Görme Engelliler Türkiye Şampiyonası</v>
      </c>
      <c r="L625" s="209"/>
      <c r="M625" s="150"/>
    </row>
    <row r="626" spans="1:13" s="142" customFormat="1" ht="26.25" customHeight="1" x14ac:dyDescent="0.2">
      <c r="A626" s="144">
        <v>678</v>
      </c>
      <c r="B626" s="155"/>
      <c r="C626" s="145"/>
      <c r="D626" s="149"/>
      <c r="E626" s="149"/>
      <c r="F626" s="151"/>
      <c r="G626" s="152"/>
      <c r="H626" s="152"/>
      <c r="I626" s="152"/>
      <c r="J626" s="146" t="str">
        <f>'YARIŞMA BİLGİLERİ'!$F$21</f>
        <v>Büyük Erkek</v>
      </c>
      <c r="K626" s="149" t="str">
        <f t="shared" si="14"/>
        <v>İzmir-Görme Engelliler Türkiye Şampiyonası</v>
      </c>
      <c r="L626" s="209"/>
      <c r="M626" s="150"/>
    </row>
    <row r="627" spans="1:13" s="142" customFormat="1" ht="26.25" customHeight="1" x14ac:dyDescent="0.2">
      <c r="A627" s="144">
        <v>679</v>
      </c>
      <c r="B627" s="155"/>
      <c r="C627" s="145"/>
      <c r="D627" s="149"/>
      <c r="E627" s="149"/>
      <c r="F627" s="151"/>
      <c r="G627" s="152"/>
      <c r="H627" s="152"/>
      <c r="I627" s="152"/>
      <c r="J627" s="146" t="str">
        <f>'YARIŞMA BİLGİLERİ'!$F$21</f>
        <v>Büyük Erkek</v>
      </c>
      <c r="K627" s="149" t="str">
        <f t="shared" si="14"/>
        <v>İzmir-Görme Engelliler Türkiye Şampiyonası</v>
      </c>
      <c r="L627" s="209"/>
      <c r="M627" s="150"/>
    </row>
    <row r="628" spans="1:13" s="142" customFormat="1" ht="26.25" customHeight="1" x14ac:dyDescent="0.2">
      <c r="A628" s="144">
        <v>680</v>
      </c>
      <c r="B628" s="155"/>
      <c r="C628" s="145"/>
      <c r="D628" s="149"/>
      <c r="E628" s="149"/>
      <c r="F628" s="151"/>
      <c r="G628" s="152"/>
      <c r="H628" s="152"/>
      <c r="I628" s="152"/>
      <c r="J628" s="146" t="str">
        <f>'YARIŞMA BİLGİLERİ'!$F$21</f>
        <v>Büyük Erkek</v>
      </c>
      <c r="K628" s="149" t="str">
        <f t="shared" si="14"/>
        <v>İzmir-Görme Engelliler Türkiye Şampiyonası</v>
      </c>
      <c r="L628" s="209"/>
      <c r="M628" s="150"/>
    </row>
    <row r="629" spans="1:13" s="142" customFormat="1" ht="26.25" customHeight="1" x14ac:dyDescent="0.2">
      <c r="A629" s="144">
        <v>681</v>
      </c>
      <c r="B629" s="155"/>
      <c r="C629" s="145"/>
      <c r="D629" s="149"/>
      <c r="E629" s="149"/>
      <c r="F629" s="151"/>
      <c r="G629" s="152"/>
      <c r="H629" s="152"/>
      <c r="I629" s="152"/>
      <c r="J629" s="146" t="str">
        <f>'YARIŞMA BİLGİLERİ'!$F$21</f>
        <v>Büyük Erkek</v>
      </c>
      <c r="K629" s="149" t="str">
        <f t="shared" si="14"/>
        <v>İzmir-Görme Engelliler Türkiye Şampiyonası</v>
      </c>
      <c r="L629" s="209"/>
      <c r="M629" s="150"/>
    </row>
    <row r="630" spans="1:13" s="142" customFormat="1" ht="26.25" customHeight="1" x14ac:dyDescent="0.2">
      <c r="A630" s="144">
        <v>682</v>
      </c>
      <c r="B630" s="155"/>
      <c r="C630" s="145"/>
      <c r="D630" s="149"/>
      <c r="E630" s="149"/>
      <c r="F630" s="151"/>
      <c r="G630" s="152"/>
      <c r="H630" s="152"/>
      <c r="I630" s="152"/>
      <c r="J630" s="146" t="str">
        <f>'YARIŞMA BİLGİLERİ'!$F$21</f>
        <v>Büyük Erkek</v>
      </c>
      <c r="K630" s="149" t="str">
        <f t="shared" si="14"/>
        <v>İzmir-Görme Engelliler Türkiye Şampiyonası</v>
      </c>
      <c r="L630" s="209"/>
      <c r="M630" s="150"/>
    </row>
    <row r="631" spans="1:13" s="142" customFormat="1" ht="26.25" customHeight="1" x14ac:dyDescent="0.2">
      <c r="A631" s="144">
        <v>683</v>
      </c>
      <c r="B631" s="155"/>
      <c r="C631" s="145"/>
      <c r="D631" s="149"/>
      <c r="E631" s="149"/>
      <c r="F631" s="151"/>
      <c r="G631" s="152"/>
      <c r="H631" s="152"/>
      <c r="I631" s="152"/>
      <c r="J631" s="146" t="str">
        <f>'YARIŞMA BİLGİLERİ'!$F$21</f>
        <v>Büyük Erkek</v>
      </c>
      <c r="K631" s="149" t="str">
        <f t="shared" si="14"/>
        <v>İzmir-Görme Engelliler Türkiye Şampiyonası</v>
      </c>
      <c r="L631" s="209"/>
      <c r="M631" s="150"/>
    </row>
    <row r="632" spans="1:13" s="142" customFormat="1" ht="26.25" customHeight="1" x14ac:dyDescent="0.2">
      <c r="A632" s="144">
        <v>684</v>
      </c>
      <c r="B632" s="155"/>
      <c r="C632" s="145"/>
      <c r="D632" s="149"/>
      <c r="E632" s="149"/>
      <c r="F632" s="151"/>
      <c r="G632" s="152"/>
      <c r="H632" s="152"/>
      <c r="I632" s="152"/>
      <c r="J632" s="146" t="str">
        <f>'YARIŞMA BİLGİLERİ'!$F$21</f>
        <v>Büyük Erkek</v>
      </c>
      <c r="K632" s="149" t="str">
        <f t="shared" si="14"/>
        <v>İzmir-Görme Engelliler Türkiye Şampiyonası</v>
      </c>
      <c r="L632" s="209"/>
      <c r="M632" s="150"/>
    </row>
    <row r="633" spans="1:13" s="142" customFormat="1" ht="26.25" customHeight="1" x14ac:dyDescent="0.2">
      <c r="A633" s="144">
        <v>685</v>
      </c>
      <c r="B633" s="155"/>
      <c r="C633" s="145"/>
      <c r="D633" s="149"/>
      <c r="E633" s="149"/>
      <c r="F633" s="151"/>
      <c r="G633" s="152"/>
      <c r="H633" s="152"/>
      <c r="I633" s="152"/>
      <c r="J633" s="146" t="str">
        <f>'YARIŞMA BİLGİLERİ'!$F$21</f>
        <v>Büyük Erkek</v>
      </c>
      <c r="K633" s="149" t="str">
        <f t="shared" si="14"/>
        <v>İzmir-Görme Engelliler Türkiye Şampiyonası</v>
      </c>
      <c r="L633" s="209"/>
      <c r="M633" s="150"/>
    </row>
    <row r="634" spans="1:13" s="142" customFormat="1" ht="26.25" customHeight="1" x14ac:dyDescent="0.2">
      <c r="A634" s="144">
        <v>686</v>
      </c>
      <c r="B634" s="155"/>
      <c r="C634" s="145"/>
      <c r="D634" s="149"/>
      <c r="E634" s="149"/>
      <c r="F634" s="151"/>
      <c r="G634" s="152"/>
      <c r="H634" s="152"/>
      <c r="I634" s="152"/>
      <c r="J634" s="146" t="str">
        <f>'YARIŞMA BİLGİLERİ'!$F$21</f>
        <v>Büyük Erkek</v>
      </c>
      <c r="K634" s="149" t="str">
        <f t="shared" si="14"/>
        <v>İzmir-Görme Engelliler Türkiye Şampiyonası</v>
      </c>
      <c r="L634" s="209"/>
      <c r="M634" s="150"/>
    </row>
    <row r="635" spans="1:13" s="142" customFormat="1" ht="26.25" customHeight="1" x14ac:dyDescent="0.2">
      <c r="A635" s="144">
        <v>687</v>
      </c>
      <c r="B635" s="155"/>
      <c r="C635" s="145"/>
      <c r="D635" s="149"/>
      <c r="E635" s="149"/>
      <c r="F635" s="151"/>
      <c r="G635" s="152"/>
      <c r="H635" s="152"/>
      <c r="I635" s="152"/>
      <c r="J635" s="146" t="str">
        <f>'YARIŞMA BİLGİLERİ'!$F$21</f>
        <v>Büyük Erkek</v>
      </c>
      <c r="K635" s="149" t="str">
        <f t="shared" si="14"/>
        <v>İzmir-Görme Engelliler Türkiye Şampiyonası</v>
      </c>
      <c r="L635" s="209"/>
      <c r="M635" s="150"/>
    </row>
    <row r="636" spans="1:13" s="142" customFormat="1" ht="26.25" customHeight="1" x14ac:dyDescent="0.2">
      <c r="A636" s="144">
        <v>688</v>
      </c>
      <c r="B636" s="155"/>
      <c r="C636" s="145"/>
      <c r="D636" s="149"/>
      <c r="E636" s="149"/>
      <c r="F636" s="151"/>
      <c r="G636" s="152"/>
      <c r="H636" s="152"/>
      <c r="I636" s="152"/>
      <c r="J636" s="146" t="str">
        <f>'YARIŞMA BİLGİLERİ'!$F$21</f>
        <v>Büyük Erkek</v>
      </c>
      <c r="K636" s="149" t="str">
        <f t="shared" si="14"/>
        <v>İzmir-Görme Engelliler Türkiye Şampiyonası</v>
      </c>
      <c r="L636" s="209"/>
      <c r="M636" s="150"/>
    </row>
    <row r="637" spans="1:13" s="142" customFormat="1" ht="26.25" customHeight="1" x14ac:dyDescent="0.2">
      <c r="A637" s="144">
        <v>689</v>
      </c>
      <c r="B637" s="155"/>
      <c r="C637" s="145"/>
      <c r="D637" s="149"/>
      <c r="E637" s="149"/>
      <c r="F637" s="151"/>
      <c r="G637" s="152"/>
      <c r="H637" s="152"/>
      <c r="I637" s="152"/>
      <c r="J637" s="146" t="str">
        <f>'YARIŞMA BİLGİLERİ'!$F$21</f>
        <v>Büyük Erkek</v>
      </c>
      <c r="K637" s="149" t="str">
        <f t="shared" si="14"/>
        <v>İzmir-Görme Engelliler Türkiye Şampiyonası</v>
      </c>
      <c r="L637" s="209"/>
      <c r="M637" s="150"/>
    </row>
    <row r="638" spans="1:13" s="142" customFormat="1" ht="26.25" customHeight="1" x14ac:dyDescent="0.2">
      <c r="A638" s="144">
        <v>690</v>
      </c>
      <c r="B638" s="155"/>
      <c r="C638" s="145"/>
      <c r="D638" s="149"/>
      <c r="E638" s="149"/>
      <c r="F638" s="151"/>
      <c r="G638" s="152"/>
      <c r="H638" s="152"/>
      <c r="I638" s="152"/>
      <c r="J638" s="146" t="str">
        <f>'YARIŞMA BİLGİLERİ'!$F$21</f>
        <v>Büyük Erkek</v>
      </c>
      <c r="K638" s="149" t="str">
        <f t="shared" si="14"/>
        <v>İzmir-Görme Engelliler Türkiye Şampiyonası</v>
      </c>
      <c r="L638" s="209"/>
      <c r="M638" s="150"/>
    </row>
    <row r="639" spans="1:13" s="142" customFormat="1" ht="26.25" customHeight="1" x14ac:dyDescent="0.2">
      <c r="A639" s="144">
        <v>691</v>
      </c>
      <c r="B639" s="155"/>
      <c r="C639" s="145"/>
      <c r="D639" s="149"/>
      <c r="E639" s="149"/>
      <c r="F639" s="151"/>
      <c r="G639" s="152"/>
      <c r="H639" s="152"/>
      <c r="I639" s="152"/>
      <c r="J639" s="146" t="str">
        <f>'YARIŞMA BİLGİLERİ'!$F$21</f>
        <v>Büyük Erkek</v>
      </c>
      <c r="K639" s="149" t="str">
        <f t="shared" si="14"/>
        <v>İzmir-Görme Engelliler Türkiye Şampiyonası</v>
      </c>
      <c r="L639" s="209"/>
      <c r="M639" s="150"/>
    </row>
    <row r="640" spans="1:13" s="142" customFormat="1" ht="26.25" customHeight="1" x14ac:dyDescent="0.2">
      <c r="A640" s="144">
        <v>692</v>
      </c>
      <c r="B640" s="155"/>
      <c r="C640" s="145"/>
      <c r="D640" s="149"/>
      <c r="E640" s="149"/>
      <c r="F640" s="151"/>
      <c r="G640" s="152"/>
      <c r="H640" s="152"/>
      <c r="I640" s="152"/>
      <c r="J640" s="146" t="str">
        <f>'YARIŞMA BİLGİLERİ'!$F$21</f>
        <v>Büyük Erkek</v>
      </c>
      <c r="K640" s="149" t="str">
        <f t="shared" si="14"/>
        <v>İzmir-Görme Engelliler Türkiye Şampiyonası</v>
      </c>
      <c r="L640" s="209"/>
      <c r="M640" s="150"/>
    </row>
    <row r="641" spans="1:13" s="142" customFormat="1" ht="26.25" customHeight="1" x14ac:dyDescent="0.2">
      <c r="A641" s="144">
        <v>693</v>
      </c>
      <c r="B641" s="155"/>
      <c r="C641" s="145"/>
      <c r="D641" s="149"/>
      <c r="E641" s="149"/>
      <c r="F641" s="151"/>
      <c r="G641" s="152"/>
      <c r="H641" s="152"/>
      <c r="I641" s="152"/>
      <c r="J641" s="146" t="str">
        <f>'YARIŞMA BİLGİLERİ'!$F$21</f>
        <v>Büyük Erkek</v>
      </c>
      <c r="K641" s="149" t="str">
        <f t="shared" si="14"/>
        <v>İzmir-Görme Engelliler Türkiye Şampiyonası</v>
      </c>
      <c r="L641" s="209"/>
      <c r="M641" s="150"/>
    </row>
    <row r="642" spans="1:13" s="142" customFormat="1" ht="26.25" customHeight="1" x14ac:dyDescent="0.2">
      <c r="A642" s="144">
        <v>694</v>
      </c>
      <c r="B642" s="155"/>
      <c r="C642" s="145"/>
      <c r="D642" s="149"/>
      <c r="E642" s="149"/>
      <c r="F642" s="151"/>
      <c r="G642" s="152"/>
      <c r="H642" s="152"/>
      <c r="I642" s="152"/>
      <c r="J642" s="146" t="str">
        <f>'YARIŞMA BİLGİLERİ'!$F$21</f>
        <v>Büyük Erkek</v>
      </c>
      <c r="K642" s="149" t="str">
        <f t="shared" si="14"/>
        <v>İzmir-Görme Engelliler Türkiye Şampiyonası</v>
      </c>
      <c r="L642" s="209"/>
      <c r="M642" s="150"/>
    </row>
    <row r="643" spans="1:13" s="142" customFormat="1" ht="26.25" customHeight="1" x14ac:dyDescent="0.2">
      <c r="A643" s="144">
        <v>695</v>
      </c>
      <c r="B643" s="155"/>
      <c r="C643" s="145"/>
      <c r="D643" s="149"/>
      <c r="E643" s="149"/>
      <c r="F643" s="151"/>
      <c r="G643" s="152"/>
      <c r="H643" s="152"/>
      <c r="I643" s="152"/>
      <c r="J643" s="146" t="str">
        <f>'YARIŞMA BİLGİLERİ'!$F$21</f>
        <v>Büyük Erkek</v>
      </c>
      <c r="K643" s="149" t="str">
        <f t="shared" si="14"/>
        <v>İzmir-Görme Engelliler Türkiye Şampiyonası</v>
      </c>
      <c r="L643" s="209"/>
      <c r="M643" s="150"/>
    </row>
    <row r="644" spans="1:13" s="142" customFormat="1" ht="26.25" customHeight="1" x14ac:dyDescent="0.2">
      <c r="A644" s="144">
        <v>696</v>
      </c>
      <c r="B644" s="155"/>
      <c r="C644" s="145"/>
      <c r="D644" s="149"/>
      <c r="E644" s="149"/>
      <c r="F644" s="151"/>
      <c r="G644" s="152"/>
      <c r="H644" s="152"/>
      <c r="I644" s="152"/>
      <c r="J644" s="146" t="str">
        <f>'YARIŞMA BİLGİLERİ'!$F$21</f>
        <v>Büyük Erkek</v>
      </c>
      <c r="K644" s="149" t="str">
        <f t="shared" si="14"/>
        <v>İzmir-Görme Engelliler Türkiye Şampiyonası</v>
      </c>
      <c r="L644" s="209"/>
      <c r="M644" s="150"/>
    </row>
    <row r="645" spans="1:13" s="142" customFormat="1" ht="26.25" customHeight="1" x14ac:dyDescent="0.2">
      <c r="A645" s="144">
        <v>697</v>
      </c>
      <c r="B645" s="155"/>
      <c r="C645" s="145"/>
      <c r="D645" s="149"/>
      <c r="E645" s="149"/>
      <c r="F645" s="151"/>
      <c r="G645" s="152"/>
      <c r="H645" s="152"/>
      <c r="I645" s="152"/>
      <c r="J645" s="146" t="str">
        <f>'YARIŞMA BİLGİLERİ'!$F$21</f>
        <v>Büyük Erkek</v>
      </c>
      <c r="K645" s="149" t="str">
        <f t="shared" si="14"/>
        <v>İzmir-Görme Engelliler Türkiye Şampiyonası</v>
      </c>
      <c r="L645" s="209"/>
      <c r="M645" s="150"/>
    </row>
    <row r="646" spans="1:13" s="142" customFormat="1" ht="26.25" customHeight="1" x14ac:dyDescent="0.2">
      <c r="A646" s="144">
        <v>698</v>
      </c>
      <c r="B646" s="155"/>
      <c r="C646" s="145"/>
      <c r="D646" s="149"/>
      <c r="E646" s="149"/>
      <c r="F646" s="151"/>
      <c r="G646" s="152"/>
      <c r="H646" s="152"/>
      <c r="I646" s="152"/>
      <c r="J646" s="146" t="str">
        <f>'YARIŞMA BİLGİLERİ'!$F$21</f>
        <v>Büyük Erkek</v>
      </c>
      <c r="K646" s="149" t="str">
        <f t="shared" si="14"/>
        <v>İzmir-Görme Engelliler Türkiye Şampiyonası</v>
      </c>
      <c r="L646" s="209"/>
      <c r="M646" s="150"/>
    </row>
    <row r="647" spans="1:13" s="142" customFormat="1" ht="26.25" customHeight="1" x14ac:dyDescent="0.2">
      <c r="A647" s="144">
        <v>699</v>
      </c>
      <c r="B647" s="155"/>
      <c r="C647" s="145"/>
      <c r="D647" s="149"/>
      <c r="E647" s="149"/>
      <c r="F647" s="151"/>
      <c r="G647" s="152"/>
      <c r="H647" s="152"/>
      <c r="I647" s="152"/>
      <c r="J647" s="146" t="str">
        <f>'YARIŞMA BİLGİLERİ'!$F$21</f>
        <v>Büyük Erkek</v>
      </c>
      <c r="K647" s="149" t="str">
        <f t="shared" si="14"/>
        <v>İzmir-Görme Engelliler Türkiye Şampiyonası</v>
      </c>
      <c r="L647" s="209"/>
      <c r="M647" s="150"/>
    </row>
    <row r="648" spans="1:13" s="142" customFormat="1" ht="26.25" customHeight="1" x14ac:dyDescent="0.2">
      <c r="A648" s="144">
        <v>700</v>
      </c>
      <c r="B648" s="155"/>
      <c r="C648" s="145"/>
      <c r="D648" s="149"/>
      <c r="E648" s="149"/>
      <c r="F648" s="151"/>
      <c r="G648" s="152"/>
      <c r="H648" s="152"/>
      <c r="I648" s="152"/>
      <c r="J648" s="146" t="str">
        <f>'YARIŞMA BİLGİLERİ'!$F$21</f>
        <v>Büyük Erkek</v>
      </c>
      <c r="K648" s="149" t="str">
        <f t="shared" ref="K648:K711" si="15">CONCATENATE(K$1,"-",A$1)</f>
        <v>İzmir-Görme Engelliler Türkiye Şampiyonası</v>
      </c>
      <c r="L648" s="209"/>
      <c r="M648" s="150"/>
    </row>
    <row r="649" spans="1:13" s="142" customFormat="1" ht="26.25" customHeight="1" x14ac:dyDescent="0.2">
      <c r="A649" s="144">
        <v>701</v>
      </c>
      <c r="B649" s="155"/>
      <c r="C649" s="145"/>
      <c r="D649" s="149"/>
      <c r="E649" s="149"/>
      <c r="F649" s="151"/>
      <c r="G649" s="152"/>
      <c r="H649" s="152"/>
      <c r="I649" s="152"/>
      <c r="J649" s="146" t="str">
        <f>'YARIŞMA BİLGİLERİ'!$F$21</f>
        <v>Büyük Erkek</v>
      </c>
      <c r="K649" s="149" t="str">
        <f t="shared" si="15"/>
        <v>İzmir-Görme Engelliler Türkiye Şampiyonası</v>
      </c>
      <c r="L649" s="209"/>
      <c r="M649" s="150"/>
    </row>
    <row r="650" spans="1:13" s="142" customFormat="1" ht="26.25" customHeight="1" x14ac:dyDescent="0.2">
      <c r="A650" s="144">
        <v>702</v>
      </c>
      <c r="B650" s="155"/>
      <c r="C650" s="145"/>
      <c r="D650" s="149"/>
      <c r="E650" s="149"/>
      <c r="F650" s="151"/>
      <c r="G650" s="152"/>
      <c r="H650" s="152"/>
      <c r="I650" s="152"/>
      <c r="J650" s="146" t="str">
        <f>'YARIŞMA BİLGİLERİ'!$F$21</f>
        <v>Büyük Erkek</v>
      </c>
      <c r="K650" s="149" t="str">
        <f t="shared" si="15"/>
        <v>İzmir-Görme Engelliler Türkiye Şampiyonası</v>
      </c>
      <c r="L650" s="209"/>
      <c r="M650" s="150"/>
    </row>
    <row r="651" spans="1:13" s="142" customFormat="1" ht="26.25" customHeight="1" x14ac:dyDescent="0.2">
      <c r="A651" s="144">
        <v>703</v>
      </c>
      <c r="B651" s="155"/>
      <c r="C651" s="145"/>
      <c r="D651" s="149"/>
      <c r="E651" s="149"/>
      <c r="F651" s="151"/>
      <c r="G651" s="152"/>
      <c r="H651" s="152"/>
      <c r="I651" s="152"/>
      <c r="J651" s="146" t="str">
        <f>'YARIŞMA BİLGİLERİ'!$F$21</f>
        <v>Büyük Erkek</v>
      </c>
      <c r="K651" s="149" t="str">
        <f t="shared" si="15"/>
        <v>İzmir-Görme Engelliler Türkiye Şampiyonası</v>
      </c>
      <c r="L651" s="209"/>
      <c r="M651" s="150"/>
    </row>
    <row r="652" spans="1:13" s="142" customFormat="1" ht="26.25" customHeight="1" x14ac:dyDescent="0.2">
      <c r="A652" s="144">
        <v>704</v>
      </c>
      <c r="B652" s="155"/>
      <c r="C652" s="145"/>
      <c r="D652" s="149"/>
      <c r="E652" s="149"/>
      <c r="F652" s="151"/>
      <c r="G652" s="152"/>
      <c r="H652" s="152"/>
      <c r="I652" s="152"/>
      <c r="J652" s="146" t="str">
        <f>'YARIŞMA BİLGİLERİ'!$F$21</f>
        <v>Büyük Erkek</v>
      </c>
      <c r="K652" s="149" t="str">
        <f t="shared" si="15"/>
        <v>İzmir-Görme Engelliler Türkiye Şampiyonası</v>
      </c>
      <c r="L652" s="209"/>
      <c r="M652" s="150"/>
    </row>
    <row r="653" spans="1:13" s="142" customFormat="1" ht="26.25" customHeight="1" x14ac:dyDescent="0.2">
      <c r="A653" s="144">
        <v>705</v>
      </c>
      <c r="B653" s="155"/>
      <c r="C653" s="145"/>
      <c r="D653" s="149"/>
      <c r="E653" s="149"/>
      <c r="F653" s="151"/>
      <c r="G653" s="152"/>
      <c r="H653" s="152"/>
      <c r="I653" s="152"/>
      <c r="J653" s="146" t="str">
        <f>'YARIŞMA BİLGİLERİ'!$F$21</f>
        <v>Büyük Erkek</v>
      </c>
      <c r="K653" s="149" t="str">
        <f t="shared" si="15"/>
        <v>İzmir-Görme Engelliler Türkiye Şampiyonası</v>
      </c>
      <c r="L653" s="209"/>
      <c r="M653" s="150"/>
    </row>
    <row r="654" spans="1:13" s="142" customFormat="1" ht="26.25" customHeight="1" x14ac:dyDescent="0.2">
      <c r="A654" s="144">
        <v>706</v>
      </c>
      <c r="B654" s="155"/>
      <c r="C654" s="145"/>
      <c r="D654" s="149"/>
      <c r="E654" s="149"/>
      <c r="F654" s="151"/>
      <c r="G654" s="152"/>
      <c r="H654" s="152"/>
      <c r="I654" s="152"/>
      <c r="J654" s="146" t="str">
        <f>'YARIŞMA BİLGİLERİ'!$F$21</f>
        <v>Büyük Erkek</v>
      </c>
      <c r="K654" s="149" t="str">
        <f t="shared" si="15"/>
        <v>İzmir-Görme Engelliler Türkiye Şampiyonası</v>
      </c>
      <c r="L654" s="209"/>
      <c r="M654" s="150"/>
    </row>
    <row r="655" spans="1:13" s="142" customFormat="1" ht="26.25" customHeight="1" x14ac:dyDescent="0.2">
      <c r="A655" s="144">
        <v>707</v>
      </c>
      <c r="B655" s="155"/>
      <c r="C655" s="145"/>
      <c r="D655" s="149"/>
      <c r="E655" s="149"/>
      <c r="F655" s="151"/>
      <c r="G655" s="152"/>
      <c r="H655" s="152"/>
      <c r="I655" s="152"/>
      <c r="J655" s="146" t="str">
        <f>'YARIŞMA BİLGİLERİ'!$F$21</f>
        <v>Büyük Erkek</v>
      </c>
      <c r="K655" s="149" t="str">
        <f t="shared" si="15"/>
        <v>İzmir-Görme Engelliler Türkiye Şampiyonası</v>
      </c>
      <c r="L655" s="209"/>
      <c r="M655" s="150"/>
    </row>
    <row r="656" spans="1:13" s="142" customFormat="1" ht="26.25" customHeight="1" x14ac:dyDescent="0.2">
      <c r="A656" s="144">
        <v>708</v>
      </c>
      <c r="B656" s="155"/>
      <c r="C656" s="145"/>
      <c r="D656" s="149"/>
      <c r="E656" s="149"/>
      <c r="F656" s="151"/>
      <c r="G656" s="152"/>
      <c r="H656" s="152"/>
      <c r="I656" s="152"/>
      <c r="J656" s="146" t="str">
        <f>'YARIŞMA BİLGİLERİ'!$F$21</f>
        <v>Büyük Erkek</v>
      </c>
      <c r="K656" s="149" t="str">
        <f t="shared" si="15"/>
        <v>İzmir-Görme Engelliler Türkiye Şampiyonası</v>
      </c>
      <c r="L656" s="209"/>
      <c r="M656" s="150"/>
    </row>
    <row r="657" spans="1:13" s="142" customFormat="1" ht="26.25" customHeight="1" x14ac:dyDescent="0.2">
      <c r="A657" s="144">
        <v>709</v>
      </c>
      <c r="B657" s="155"/>
      <c r="C657" s="145"/>
      <c r="D657" s="149"/>
      <c r="E657" s="149"/>
      <c r="F657" s="151"/>
      <c r="G657" s="152"/>
      <c r="H657" s="152"/>
      <c r="I657" s="152"/>
      <c r="J657" s="146" t="str">
        <f>'YARIŞMA BİLGİLERİ'!$F$21</f>
        <v>Büyük Erkek</v>
      </c>
      <c r="K657" s="149" t="str">
        <f t="shared" si="15"/>
        <v>İzmir-Görme Engelliler Türkiye Şampiyonası</v>
      </c>
      <c r="L657" s="209"/>
      <c r="M657" s="150"/>
    </row>
    <row r="658" spans="1:13" s="142" customFormat="1" ht="26.25" customHeight="1" x14ac:dyDescent="0.2">
      <c r="A658" s="144">
        <v>710</v>
      </c>
      <c r="B658" s="155"/>
      <c r="C658" s="145"/>
      <c r="D658" s="149"/>
      <c r="E658" s="149"/>
      <c r="F658" s="151"/>
      <c r="G658" s="152"/>
      <c r="H658" s="152"/>
      <c r="I658" s="152"/>
      <c r="J658" s="146" t="str">
        <f>'YARIŞMA BİLGİLERİ'!$F$21</f>
        <v>Büyük Erkek</v>
      </c>
      <c r="K658" s="149" t="str">
        <f t="shared" si="15"/>
        <v>İzmir-Görme Engelliler Türkiye Şampiyonası</v>
      </c>
      <c r="L658" s="209"/>
      <c r="M658" s="150"/>
    </row>
    <row r="659" spans="1:13" s="142" customFormat="1" ht="26.25" customHeight="1" x14ac:dyDescent="0.2">
      <c r="A659" s="144">
        <v>711</v>
      </c>
      <c r="B659" s="155"/>
      <c r="C659" s="145"/>
      <c r="D659" s="149"/>
      <c r="E659" s="149"/>
      <c r="F659" s="151"/>
      <c r="G659" s="152"/>
      <c r="H659" s="152"/>
      <c r="I659" s="152"/>
      <c r="J659" s="146" t="str">
        <f>'YARIŞMA BİLGİLERİ'!$F$21</f>
        <v>Büyük Erkek</v>
      </c>
      <c r="K659" s="149" t="str">
        <f t="shared" si="15"/>
        <v>İzmir-Görme Engelliler Türkiye Şampiyonası</v>
      </c>
      <c r="L659" s="209"/>
      <c r="M659" s="150"/>
    </row>
    <row r="660" spans="1:13" s="142" customFormat="1" ht="26.25" customHeight="1" x14ac:dyDescent="0.2">
      <c r="A660" s="144">
        <v>712</v>
      </c>
      <c r="B660" s="155"/>
      <c r="C660" s="145"/>
      <c r="D660" s="149"/>
      <c r="E660" s="149"/>
      <c r="F660" s="151"/>
      <c r="G660" s="152"/>
      <c r="H660" s="152"/>
      <c r="I660" s="152"/>
      <c r="J660" s="146" t="str">
        <f>'YARIŞMA BİLGİLERİ'!$F$21</f>
        <v>Büyük Erkek</v>
      </c>
      <c r="K660" s="149" t="str">
        <f t="shared" si="15"/>
        <v>İzmir-Görme Engelliler Türkiye Şampiyonası</v>
      </c>
      <c r="L660" s="209"/>
      <c r="M660" s="150"/>
    </row>
    <row r="661" spans="1:13" s="142" customFormat="1" ht="26.25" customHeight="1" x14ac:dyDescent="0.2">
      <c r="A661" s="144">
        <v>713</v>
      </c>
      <c r="B661" s="155"/>
      <c r="C661" s="145"/>
      <c r="D661" s="149"/>
      <c r="E661" s="149"/>
      <c r="F661" s="151"/>
      <c r="G661" s="152"/>
      <c r="H661" s="152"/>
      <c r="I661" s="152"/>
      <c r="J661" s="146" t="str">
        <f>'YARIŞMA BİLGİLERİ'!$F$21</f>
        <v>Büyük Erkek</v>
      </c>
      <c r="K661" s="149" t="str">
        <f t="shared" si="15"/>
        <v>İzmir-Görme Engelliler Türkiye Şampiyonası</v>
      </c>
      <c r="L661" s="209"/>
      <c r="M661" s="150"/>
    </row>
    <row r="662" spans="1:13" s="142" customFormat="1" ht="26.25" customHeight="1" x14ac:dyDescent="0.2">
      <c r="A662" s="144">
        <v>714</v>
      </c>
      <c r="B662" s="155"/>
      <c r="C662" s="145"/>
      <c r="D662" s="149"/>
      <c r="E662" s="149"/>
      <c r="F662" s="151"/>
      <c r="G662" s="152"/>
      <c r="H662" s="152"/>
      <c r="I662" s="152"/>
      <c r="J662" s="146" t="str">
        <f>'YARIŞMA BİLGİLERİ'!$F$21</f>
        <v>Büyük Erkek</v>
      </c>
      <c r="K662" s="149" t="str">
        <f t="shared" si="15"/>
        <v>İzmir-Görme Engelliler Türkiye Şampiyonası</v>
      </c>
      <c r="L662" s="209"/>
      <c r="M662" s="150"/>
    </row>
    <row r="663" spans="1:13" s="142" customFormat="1" ht="26.25" customHeight="1" x14ac:dyDescent="0.2">
      <c r="A663" s="144">
        <v>715</v>
      </c>
      <c r="B663" s="155"/>
      <c r="C663" s="145"/>
      <c r="D663" s="149"/>
      <c r="E663" s="149"/>
      <c r="F663" s="151"/>
      <c r="G663" s="152"/>
      <c r="H663" s="152"/>
      <c r="I663" s="152"/>
      <c r="J663" s="146" t="str">
        <f>'YARIŞMA BİLGİLERİ'!$F$21</f>
        <v>Büyük Erkek</v>
      </c>
      <c r="K663" s="149" t="str">
        <f t="shared" si="15"/>
        <v>İzmir-Görme Engelliler Türkiye Şampiyonası</v>
      </c>
      <c r="L663" s="209"/>
      <c r="M663" s="150"/>
    </row>
    <row r="664" spans="1:13" s="142" customFormat="1" ht="26.25" customHeight="1" x14ac:dyDescent="0.2">
      <c r="A664" s="144">
        <v>716</v>
      </c>
      <c r="B664" s="155"/>
      <c r="C664" s="145"/>
      <c r="D664" s="149"/>
      <c r="E664" s="149"/>
      <c r="F664" s="151"/>
      <c r="G664" s="152"/>
      <c r="H664" s="152"/>
      <c r="I664" s="152"/>
      <c r="J664" s="146" t="str">
        <f>'YARIŞMA BİLGİLERİ'!$F$21</f>
        <v>Büyük Erkek</v>
      </c>
      <c r="K664" s="149" t="str">
        <f t="shared" si="15"/>
        <v>İzmir-Görme Engelliler Türkiye Şampiyonası</v>
      </c>
      <c r="L664" s="209"/>
      <c r="M664" s="150"/>
    </row>
    <row r="665" spans="1:13" s="142" customFormat="1" ht="26.25" customHeight="1" x14ac:dyDescent="0.2">
      <c r="A665" s="144">
        <v>717</v>
      </c>
      <c r="B665" s="155"/>
      <c r="C665" s="145"/>
      <c r="D665" s="149"/>
      <c r="E665" s="149"/>
      <c r="F665" s="151"/>
      <c r="G665" s="152"/>
      <c r="H665" s="152"/>
      <c r="I665" s="152"/>
      <c r="J665" s="146" t="str">
        <f>'YARIŞMA BİLGİLERİ'!$F$21</f>
        <v>Büyük Erkek</v>
      </c>
      <c r="K665" s="149" t="str">
        <f t="shared" si="15"/>
        <v>İzmir-Görme Engelliler Türkiye Şampiyonası</v>
      </c>
      <c r="L665" s="209"/>
      <c r="M665" s="150"/>
    </row>
    <row r="666" spans="1:13" s="142" customFormat="1" ht="26.25" customHeight="1" x14ac:dyDescent="0.2">
      <c r="A666" s="144">
        <v>718</v>
      </c>
      <c r="B666" s="155"/>
      <c r="C666" s="145"/>
      <c r="D666" s="149"/>
      <c r="E666" s="149"/>
      <c r="F666" s="151"/>
      <c r="G666" s="152"/>
      <c r="H666" s="152"/>
      <c r="I666" s="152"/>
      <c r="J666" s="146" t="str">
        <f>'YARIŞMA BİLGİLERİ'!$F$21</f>
        <v>Büyük Erkek</v>
      </c>
      <c r="K666" s="149" t="str">
        <f t="shared" si="15"/>
        <v>İzmir-Görme Engelliler Türkiye Şampiyonası</v>
      </c>
      <c r="L666" s="209"/>
      <c r="M666" s="150"/>
    </row>
    <row r="667" spans="1:13" s="142" customFormat="1" ht="26.25" customHeight="1" x14ac:dyDescent="0.2">
      <c r="A667" s="144">
        <v>719</v>
      </c>
      <c r="B667" s="155"/>
      <c r="C667" s="145"/>
      <c r="D667" s="149"/>
      <c r="E667" s="149"/>
      <c r="F667" s="151"/>
      <c r="G667" s="152"/>
      <c r="H667" s="152"/>
      <c r="I667" s="152"/>
      <c r="J667" s="146" t="str">
        <f>'YARIŞMA BİLGİLERİ'!$F$21</f>
        <v>Büyük Erkek</v>
      </c>
      <c r="K667" s="149" t="str">
        <f t="shared" si="15"/>
        <v>İzmir-Görme Engelliler Türkiye Şampiyonası</v>
      </c>
      <c r="L667" s="209"/>
      <c r="M667" s="150"/>
    </row>
    <row r="668" spans="1:13" s="142" customFormat="1" ht="26.25" customHeight="1" x14ac:dyDescent="0.2">
      <c r="A668" s="144">
        <v>720</v>
      </c>
      <c r="B668" s="155"/>
      <c r="C668" s="145"/>
      <c r="D668" s="149"/>
      <c r="E668" s="149"/>
      <c r="F668" s="151"/>
      <c r="G668" s="152"/>
      <c r="H668" s="152"/>
      <c r="I668" s="152"/>
      <c r="J668" s="146" t="str">
        <f>'YARIŞMA BİLGİLERİ'!$F$21</f>
        <v>Büyük Erkek</v>
      </c>
      <c r="K668" s="149" t="str">
        <f t="shared" si="15"/>
        <v>İzmir-Görme Engelliler Türkiye Şampiyonası</v>
      </c>
      <c r="L668" s="209"/>
      <c r="M668" s="150"/>
    </row>
    <row r="669" spans="1:13" s="142" customFormat="1" ht="26.25" customHeight="1" x14ac:dyDescent="0.2">
      <c r="A669" s="144">
        <v>721</v>
      </c>
      <c r="B669" s="155"/>
      <c r="C669" s="145"/>
      <c r="D669" s="149"/>
      <c r="E669" s="149"/>
      <c r="F669" s="151"/>
      <c r="G669" s="152"/>
      <c r="H669" s="152"/>
      <c r="I669" s="152"/>
      <c r="J669" s="146" t="str">
        <f>'YARIŞMA BİLGİLERİ'!$F$21</f>
        <v>Büyük Erkek</v>
      </c>
      <c r="K669" s="149" t="str">
        <f t="shared" si="15"/>
        <v>İzmir-Görme Engelliler Türkiye Şampiyonası</v>
      </c>
      <c r="L669" s="209"/>
      <c r="M669" s="150"/>
    </row>
    <row r="670" spans="1:13" s="142" customFormat="1" ht="26.25" customHeight="1" x14ac:dyDescent="0.2">
      <c r="A670" s="144">
        <v>722</v>
      </c>
      <c r="B670" s="155"/>
      <c r="C670" s="145"/>
      <c r="D670" s="149"/>
      <c r="E670" s="149"/>
      <c r="F670" s="151"/>
      <c r="G670" s="152"/>
      <c r="H670" s="152"/>
      <c r="I670" s="152"/>
      <c r="J670" s="146" t="str">
        <f>'YARIŞMA BİLGİLERİ'!$F$21</f>
        <v>Büyük Erkek</v>
      </c>
      <c r="K670" s="149" t="str">
        <f t="shared" si="15"/>
        <v>İzmir-Görme Engelliler Türkiye Şampiyonası</v>
      </c>
      <c r="L670" s="209"/>
      <c r="M670" s="150"/>
    </row>
    <row r="671" spans="1:13" s="142" customFormat="1" ht="26.25" customHeight="1" x14ac:dyDescent="0.2">
      <c r="A671" s="144">
        <v>723</v>
      </c>
      <c r="B671" s="155"/>
      <c r="C671" s="145"/>
      <c r="D671" s="149"/>
      <c r="E671" s="149"/>
      <c r="F671" s="151"/>
      <c r="G671" s="152"/>
      <c r="H671" s="152"/>
      <c r="I671" s="152"/>
      <c r="J671" s="146" t="str">
        <f>'YARIŞMA BİLGİLERİ'!$F$21</f>
        <v>Büyük Erkek</v>
      </c>
      <c r="K671" s="149" t="str">
        <f t="shared" si="15"/>
        <v>İzmir-Görme Engelliler Türkiye Şampiyonası</v>
      </c>
      <c r="L671" s="209"/>
      <c r="M671" s="150"/>
    </row>
    <row r="672" spans="1:13" s="142" customFormat="1" ht="26.25" customHeight="1" x14ac:dyDescent="0.2">
      <c r="A672" s="144">
        <v>724</v>
      </c>
      <c r="B672" s="155"/>
      <c r="C672" s="145"/>
      <c r="D672" s="149"/>
      <c r="E672" s="149"/>
      <c r="F672" s="151"/>
      <c r="G672" s="152"/>
      <c r="H672" s="152"/>
      <c r="I672" s="152"/>
      <c r="J672" s="146" t="str">
        <f>'YARIŞMA BİLGİLERİ'!$F$21</f>
        <v>Büyük Erkek</v>
      </c>
      <c r="K672" s="149" t="str">
        <f t="shared" si="15"/>
        <v>İzmir-Görme Engelliler Türkiye Şampiyonası</v>
      </c>
      <c r="L672" s="209"/>
      <c r="M672" s="150"/>
    </row>
    <row r="673" spans="1:13" s="142" customFormat="1" ht="26.25" customHeight="1" x14ac:dyDescent="0.2">
      <c r="A673" s="144">
        <v>725</v>
      </c>
      <c r="B673" s="155"/>
      <c r="C673" s="145"/>
      <c r="D673" s="149"/>
      <c r="E673" s="149"/>
      <c r="F673" s="151"/>
      <c r="G673" s="152"/>
      <c r="H673" s="152"/>
      <c r="I673" s="152"/>
      <c r="J673" s="146" t="str">
        <f>'YARIŞMA BİLGİLERİ'!$F$21</f>
        <v>Büyük Erkek</v>
      </c>
      <c r="K673" s="149" t="str">
        <f t="shared" si="15"/>
        <v>İzmir-Görme Engelliler Türkiye Şampiyonası</v>
      </c>
      <c r="L673" s="209"/>
      <c r="M673" s="150"/>
    </row>
    <row r="674" spans="1:13" s="142" customFormat="1" ht="26.25" customHeight="1" x14ac:dyDescent="0.2">
      <c r="A674" s="144">
        <v>726</v>
      </c>
      <c r="B674" s="155"/>
      <c r="C674" s="145"/>
      <c r="D674" s="149"/>
      <c r="E674" s="149"/>
      <c r="F674" s="151"/>
      <c r="G674" s="152"/>
      <c r="H674" s="152"/>
      <c r="I674" s="152"/>
      <c r="J674" s="146" t="str">
        <f>'YARIŞMA BİLGİLERİ'!$F$21</f>
        <v>Büyük Erkek</v>
      </c>
      <c r="K674" s="149" t="str">
        <f t="shared" si="15"/>
        <v>İzmir-Görme Engelliler Türkiye Şampiyonası</v>
      </c>
      <c r="L674" s="209"/>
      <c r="M674" s="150"/>
    </row>
    <row r="675" spans="1:13" s="142" customFormat="1" ht="26.25" customHeight="1" x14ac:dyDescent="0.2">
      <c r="A675" s="144">
        <v>727</v>
      </c>
      <c r="B675" s="155"/>
      <c r="C675" s="145"/>
      <c r="D675" s="149"/>
      <c r="E675" s="149"/>
      <c r="F675" s="151"/>
      <c r="G675" s="152"/>
      <c r="H675" s="152"/>
      <c r="I675" s="152"/>
      <c r="J675" s="146" t="str">
        <f>'YARIŞMA BİLGİLERİ'!$F$21</f>
        <v>Büyük Erkek</v>
      </c>
      <c r="K675" s="149" t="str">
        <f t="shared" si="15"/>
        <v>İzmir-Görme Engelliler Türkiye Şampiyonası</v>
      </c>
      <c r="L675" s="209"/>
      <c r="M675" s="150"/>
    </row>
    <row r="676" spans="1:13" s="142" customFormat="1" ht="26.25" customHeight="1" x14ac:dyDescent="0.2">
      <c r="A676" s="144">
        <v>728</v>
      </c>
      <c r="B676" s="155"/>
      <c r="C676" s="145"/>
      <c r="D676" s="149"/>
      <c r="E676" s="149"/>
      <c r="F676" s="151"/>
      <c r="G676" s="152"/>
      <c r="H676" s="152"/>
      <c r="I676" s="152"/>
      <c r="J676" s="146" t="str">
        <f>'YARIŞMA BİLGİLERİ'!$F$21</f>
        <v>Büyük Erkek</v>
      </c>
      <c r="K676" s="149" t="str">
        <f t="shared" si="15"/>
        <v>İzmir-Görme Engelliler Türkiye Şampiyonası</v>
      </c>
      <c r="L676" s="209"/>
      <c r="M676" s="150"/>
    </row>
    <row r="677" spans="1:13" s="142" customFormat="1" ht="26.25" customHeight="1" x14ac:dyDescent="0.2">
      <c r="A677" s="144">
        <v>729</v>
      </c>
      <c r="B677" s="155"/>
      <c r="C677" s="145"/>
      <c r="D677" s="149"/>
      <c r="E677" s="149"/>
      <c r="F677" s="151"/>
      <c r="G677" s="152"/>
      <c r="H677" s="152"/>
      <c r="I677" s="152"/>
      <c r="J677" s="146" t="str">
        <f>'YARIŞMA BİLGİLERİ'!$F$21</f>
        <v>Büyük Erkek</v>
      </c>
      <c r="K677" s="149" t="str">
        <f t="shared" si="15"/>
        <v>İzmir-Görme Engelliler Türkiye Şampiyonası</v>
      </c>
      <c r="L677" s="209"/>
      <c r="M677" s="150"/>
    </row>
    <row r="678" spans="1:13" s="142" customFormat="1" ht="26.25" customHeight="1" x14ac:dyDescent="0.2">
      <c r="A678" s="144">
        <v>730</v>
      </c>
      <c r="B678" s="155"/>
      <c r="C678" s="145"/>
      <c r="D678" s="149"/>
      <c r="E678" s="149"/>
      <c r="F678" s="151"/>
      <c r="G678" s="152"/>
      <c r="H678" s="152"/>
      <c r="I678" s="152"/>
      <c r="J678" s="146" t="str">
        <f>'YARIŞMA BİLGİLERİ'!$F$21</f>
        <v>Büyük Erkek</v>
      </c>
      <c r="K678" s="149" t="str">
        <f t="shared" si="15"/>
        <v>İzmir-Görme Engelliler Türkiye Şampiyonası</v>
      </c>
      <c r="L678" s="209"/>
      <c r="M678" s="150"/>
    </row>
    <row r="679" spans="1:13" s="142" customFormat="1" ht="26.25" customHeight="1" x14ac:dyDescent="0.2">
      <c r="A679" s="144">
        <v>731</v>
      </c>
      <c r="B679" s="155"/>
      <c r="C679" s="145"/>
      <c r="D679" s="149"/>
      <c r="E679" s="149"/>
      <c r="F679" s="151"/>
      <c r="G679" s="152"/>
      <c r="H679" s="152"/>
      <c r="I679" s="152"/>
      <c r="J679" s="146" t="str">
        <f>'YARIŞMA BİLGİLERİ'!$F$21</f>
        <v>Büyük Erkek</v>
      </c>
      <c r="K679" s="149" t="str">
        <f t="shared" si="15"/>
        <v>İzmir-Görme Engelliler Türkiye Şampiyonası</v>
      </c>
      <c r="L679" s="209"/>
      <c r="M679" s="150"/>
    </row>
    <row r="680" spans="1:13" s="142" customFormat="1" ht="26.25" customHeight="1" x14ac:dyDescent="0.2">
      <c r="A680" s="144">
        <v>732</v>
      </c>
      <c r="B680" s="155"/>
      <c r="C680" s="145"/>
      <c r="D680" s="149"/>
      <c r="E680" s="149"/>
      <c r="F680" s="151"/>
      <c r="G680" s="152"/>
      <c r="H680" s="152"/>
      <c r="I680" s="152"/>
      <c r="J680" s="146" t="str">
        <f>'YARIŞMA BİLGİLERİ'!$F$21</f>
        <v>Büyük Erkek</v>
      </c>
      <c r="K680" s="149" t="str">
        <f t="shared" si="15"/>
        <v>İzmir-Görme Engelliler Türkiye Şampiyonası</v>
      </c>
      <c r="L680" s="209"/>
      <c r="M680" s="150"/>
    </row>
    <row r="681" spans="1:13" s="142" customFormat="1" ht="26.25" customHeight="1" x14ac:dyDescent="0.2">
      <c r="A681" s="144">
        <v>733</v>
      </c>
      <c r="B681" s="155"/>
      <c r="C681" s="145"/>
      <c r="D681" s="149"/>
      <c r="E681" s="149"/>
      <c r="F681" s="151"/>
      <c r="G681" s="152"/>
      <c r="H681" s="152"/>
      <c r="I681" s="152"/>
      <c r="J681" s="146" t="str">
        <f>'YARIŞMA BİLGİLERİ'!$F$21</f>
        <v>Büyük Erkek</v>
      </c>
      <c r="K681" s="149" t="str">
        <f t="shared" si="15"/>
        <v>İzmir-Görme Engelliler Türkiye Şampiyonası</v>
      </c>
      <c r="L681" s="209"/>
      <c r="M681" s="150"/>
    </row>
    <row r="682" spans="1:13" s="142" customFormat="1" ht="26.25" customHeight="1" x14ac:dyDescent="0.2">
      <c r="A682" s="144">
        <v>734</v>
      </c>
      <c r="B682" s="155"/>
      <c r="C682" s="145"/>
      <c r="D682" s="149"/>
      <c r="E682" s="149"/>
      <c r="F682" s="151"/>
      <c r="G682" s="152"/>
      <c r="H682" s="152"/>
      <c r="I682" s="152"/>
      <c r="J682" s="146" t="str">
        <f>'YARIŞMA BİLGİLERİ'!$F$21</f>
        <v>Büyük Erkek</v>
      </c>
      <c r="K682" s="149" t="str">
        <f t="shared" si="15"/>
        <v>İzmir-Görme Engelliler Türkiye Şampiyonası</v>
      </c>
      <c r="L682" s="209"/>
      <c r="M682" s="150"/>
    </row>
    <row r="683" spans="1:13" s="142" customFormat="1" ht="26.25" customHeight="1" x14ac:dyDescent="0.2">
      <c r="A683" s="144">
        <v>735</v>
      </c>
      <c r="B683" s="155"/>
      <c r="C683" s="145"/>
      <c r="D683" s="149"/>
      <c r="E683" s="149"/>
      <c r="F683" s="151"/>
      <c r="G683" s="152"/>
      <c r="H683" s="152"/>
      <c r="I683" s="152"/>
      <c r="J683" s="146" t="str">
        <f>'YARIŞMA BİLGİLERİ'!$F$21</f>
        <v>Büyük Erkek</v>
      </c>
      <c r="K683" s="149" t="str">
        <f t="shared" si="15"/>
        <v>İzmir-Görme Engelliler Türkiye Şampiyonası</v>
      </c>
      <c r="L683" s="209"/>
      <c r="M683" s="150"/>
    </row>
    <row r="684" spans="1:13" s="142" customFormat="1" ht="26.25" customHeight="1" x14ac:dyDescent="0.2">
      <c r="A684" s="144">
        <v>736</v>
      </c>
      <c r="B684" s="155"/>
      <c r="C684" s="145"/>
      <c r="D684" s="149"/>
      <c r="E684" s="149"/>
      <c r="F684" s="151"/>
      <c r="G684" s="152"/>
      <c r="H684" s="152"/>
      <c r="I684" s="152"/>
      <c r="J684" s="146" t="str">
        <f>'YARIŞMA BİLGİLERİ'!$F$21</f>
        <v>Büyük Erkek</v>
      </c>
      <c r="K684" s="149" t="str">
        <f t="shared" si="15"/>
        <v>İzmir-Görme Engelliler Türkiye Şampiyonası</v>
      </c>
      <c r="L684" s="209"/>
      <c r="M684" s="150"/>
    </row>
    <row r="685" spans="1:13" s="142" customFormat="1" ht="26.25" customHeight="1" x14ac:dyDescent="0.2">
      <c r="A685" s="144">
        <v>737</v>
      </c>
      <c r="B685" s="155"/>
      <c r="C685" s="145"/>
      <c r="D685" s="149"/>
      <c r="E685" s="149"/>
      <c r="F685" s="151"/>
      <c r="G685" s="152"/>
      <c r="H685" s="152"/>
      <c r="I685" s="152"/>
      <c r="J685" s="146" t="str">
        <f>'YARIŞMA BİLGİLERİ'!$F$21</f>
        <v>Büyük Erkek</v>
      </c>
      <c r="K685" s="149" t="str">
        <f t="shared" si="15"/>
        <v>İzmir-Görme Engelliler Türkiye Şampiyonası</v>
      </c>
      <c r="L685" s="209"/>
      <c r="M685" s="150"/>
    </row>
    <row r="686" spans="1:13" s="142" customFormat="1" ht="26.25" customHeight="1" x14ac:dyDescent="0.2">
      <c r="A686" s="144">
        <v>738</v>
      </c>
      <c r="B686" s="155"/>
      <c r="C686" s="145"/>
      <c r="D686" s="149"/>
      <c r="E686" s="149"/>
      <c r="F686" s="151"/>
      <c r="G686" s="152"/>
      <c r="H686" s="152"/>
      <c r="I686" s="152"/>
      <c r="J686" s="146" t="str">
        <f>'YARIŞMA BİLGİLERİ'!$F$21</f>
        <v>Büyük Erkek</v>
      </c>
      <c r="K686" s="149" t="str">
        <f t="shared" si="15"/>
        <v>İzmir-Görme Engelliler Türkiye Şampiyonası</v>
      </c>
      <c r="L686" s="209"/>
      <c r="M686" s="150"/>
    </row>
    <row r="687" spans="1:13" s="142" customFormat="1" ht="26.25" customHeight="1" x14ac:dyDescent="0.2">
      <c r="A687" s="144">
        <v>739</v>
      </c>
      <c r="B687" s="155"/>
      <c r="C687" s="145"/>
      <c r="D687" s="149"/>
      <c r="E687" s="149"/>
      <c r="F687" s="151"/>
      <c r="G687" s="152"/>
      <c r="H687" s="152"/>
      <c r="I687" s="152"/>
      <c r="J687" s="146" t="str">
        <f>'YARIŞMA BİLGİLERİ'!$F$21</f>
        <v>Büyük Erkek</v>
      </c>
      <c r="K687" s="149" t="str">
        <f t="shared" si="15"/>
        <v>İzmir-Görme Engelliler Türkiye Şampiyonası</v>
      </c>
      <c r="L687" s="209"/>
      <c r="M687" s="150"/>
    </row>
    <row r="688" spans="1:13" s="142" customFormat="1" ht="26.25" customHeight="1" x14ac:dyDescent="0.2">
      <c r="A688" s="144">
        <v>740</v>
      </c>
      <c r="B688" s="155"/>
      <c r="C688" s="145"/>
      <c r="D688" s="149"/>
      <c r="E688" s="149"/>
      <c r="F688" s="151"/>
      <c r="G688" s="152"/>
      <c r="H688" s="152"/>
      <c r="I688" s="152"/>
      <c r="J688" s="146" t="str">
        <f>'YARIŞMA BİLGİLERİ'!$F$21</f>
        <v>Büyük Erkek</v>
      </c>
      <c r="K688" s="149" t="str">
        <f t="shared" si="15"/>
        <v>İzmir-Görme Engelliler Türkiye Şampiyonası</v>
      </c>
      <c r="L688" s="209"/>
      <c r="M688" s="150"/>
    </row>
    <row r="689" spans="1:13" s="142" customFormat="1" ht="26.25" customHeight="1" x14ac:dyDescent="0.2">
      <c r="A689" s="144">
        <v>741</v>
      </c>
      <c r="B689" s="155"/>
      <c r="C689" s="145"/>
      <c r="D689" s="149"/>
      <c r="E689" s="149"/>
      <c r="F689" s="151"/>
      <c r="G689" s="152"/>
      <c r="H689" s="152"/>
      <c r="I689" s="152"/>
      <c r="J689" s="146" t="str">
        <f>'YARIŞMA BİLGİLERİ'!$F$21</f>
        <v>Büyük Erkek</v>
      </c>
      <c r="K689" s="149" t="str">
        <f t="shared" si="15"/>
        <v>İzmir-Görme Engelliler Türkiye Şampiyonası</v>
      </c>
      <c r="L689" s="209"/>
      <c r="M689" s="150"/>
    </row>
    <row r="690" spans="1:13" s="142" customFormat="1" ht="26.25" customHeight="1" x14ac:dyDescent="0.2">
      <c r="A690" s="144">
        <v>742</v>
      </c>
      <c r="B690" s="155"/>
      <c r="C690" s="145"/>
      <c r="D690" s="149"/>
      <c r="E690" s="149"/>
      <c r="F690" s="151"/>
      <c r="G690" s="152"/>
      <c r="H690" s="152"/>
      <c r="I690" s="152"/>
      <c r="J690" s="146" t="str">
        <f>'YARIŞMA BİLGİLERİ'!$F$21</f>
        <v>Büyük Erkek</v>
      </c>
      <c r="K690" s="149" t="str">
        <f t="shared" si="15"/>
        <v>İzmir-Görme Engelliler Türkiye Şampiyonası</v>
      </c>
      <c r="L690" s="209"/>
      <c r="M690" s="150"/>
    </row>
    <row r="691" spans="1:13" s="142" customFormat="1" ht="26.25" customHeight="1" x14ac:dyDescent="0.2">
      <c r="A691" s="144">
        <v>743</v>
      </c>
      <c r="B691" s="155"/>
      <c r="C691" s="145"/>
      <c r="D691" s="149"/>
      <c r="E691" s="149"/>
      <c r="F691" s="151"/>
      <c r="G691" s="152"/>
      <c r="H691" s="152"/>
      <c r="I691" s="152"/>
      <c r="J691" s="146" t="str">
        <f>'YARIŞMA BİLGİLERİ'!$F$21</f>
        <v>Büyük Erkek</v>
      </c>
      <c r="K691" s="149" t="str">
        <f t="shared" si="15"/>
        <v>İzmir-Görme Engelliler Türkiye Şampiyonası</v>
      </c>
      <c r="L691" s="209"/>
      <c r="M691" s="150"/>
    </row>
    <row r="692" spans="1:13" s="142" customFormat="1" ht="26.25" customHeight="1" x14ac:dyDescent="0.2">
      <c r="A692" s="144">
        <v>744</v>
      </c>
      <c r="B692" s="155"/>
      <c r="C692" s="145"/>
      <c r="D692" s="149"/>
      <c r="E692" s="149"/>
      <c r="F692" s="151"/>
      <c r="G692" s="152"/>
      <c r="H692" s="152"/>
      <c r="I692" s="152"/>
      <c r="J692" s="146" t="str">
        <f>'YARIŞMA BİLGİLERİ'!$F$21</f>
        <v>Büyük Erkek</v>
      </c>
      <c r="K692" s="149" t="str">
        <f t="shared" si="15"/>
        <v>İzmir-Görme Engelliler Türkiye Şampiyonası</v>
      </c>
      <c r="L692" s="209"/>
      <c r="M692" s="150"/>
    </row>
    <row r="693" spans="1:13" s="142" customFormat="1" ht="26.25" customHeight="1" x14ac:dyDescent="0.2">
      <c r="A693" s="144">
        <v>745</v>
      </c>
      <c r="B693" s="155"/>
      <c r="C693" s="145"/>
      <c r="D693" s="149"/>
      <c r="E693" s="149"/>
      <c r="F693" s="151"/>
      <c r="G693" s="152"/>
      <c r="H693" s="152"/>
      <c r="I693" s="152"/>
      <c r="J693" s="146" t="str">
        <f>'YARIŞMA BİLGİLERİ'!$F$21</f>
        <v>Büyük Erkek</v>
      </c>
      <c r="K693" s="149" t="str">
        <f t="shared" si="15"/>
        <v>İzmir-Görme Engelliler Türkiye Şampiyonası</v>
      </c>
      <c r="L693" s="209"/>
      <c r="M693" s="150"/>
    </row>
    <row r="694" spans="1:13" s="142" customFormat="1" ht="26.25" customHeight="1" x14ac:dyDescent="0.2">
      <c r="A694" s="144">
        <v>746</v>
      </c>
      <c r="B694" s="155"/>
      <c r="C694" s="145"/>
      <c r="D694" s="149"/>
      <c r="E694" s="149"/>
      <c r="F694" s="151"/>
      <c r="G694" s="152"/>
      <c r="H694" s="152"/>
      <c r="I694" s="152"/>
      <c r="J694" s="146" t="str">
        <f>'YARIŞMA BİLGİLERİ'!$F$21</f>
        <v>Büyük Erkek</v>
      </c>
      <c r="K694" s="149" t="str">
        <f t="shared" si="15"/>
        <v>İzmir-Görme Engelliler Türkiye Şampiyonası</v>
      </c>
      <c r="L694" s="209"/>
      <c r="M694" s="150"/>
    </row>
    <row r="695" spans="1:13" s="142" customFormat="1" ht="26.25" customHeight="1" x14ac:dyDescent="0.2">
      <c r="A695" s="144">
        <v>747</v>
      </c>
      <c r="B695" s="155"/>
      <c r="C695" s="145"/>
      <c r="D695" s="149"/>
      <c r="E695" s="149"/>
      <c r="F695" s="151"/>
      <c r="G695" s="152"/>
      <c r="H695" s="152"/>
      <c r="I695" s="152"/>
      <c r="J695" s="146" t="str">
        <f>'YARIŞMA BİLGİLERİ'!$F$21</f>
        <v>Büyük Erkek</v>
      </c>
      <c r="K695" s="149" t="str">
        <f t="shared" si="15"/>
        <v>İzmir-Görme Engelliler Türkiye Şampiyonası</v>
      </c>
      <c r="L695" s="209"/>
      <c r="M695" s="150"/>
    </row>
    <row r="696" spans="1:13" s="142" customFormat="1" ht="26.25" customHeight="1" x14ac:dyDescent="0.2">
      <c r="A696" s="144">
        <v>748</v>
      </c>
      <c r="B696" s="155"/>
      <c r="C696" s="145"/>
      <c r="D696" s="149"/>
      <c r="E696" s="149"/>
      <c r="F696" s="151"/>
      <c r="G696" s="152"/>
      <c r="H696" s="152"/>
      <c r="I696" s="152"/>
      <c r="J696" s="146" t="str">
        <f>'YARIŞMA BİLGİLERİ'!$F$21</f>
        <v>Büyük Erkek</v>
      </c>
      <c r="K696" s="149" t="str">
        <f t="shared" si="15"/>
        <v>İzmir-Görme Engelliler Türkiye Şampiyonası</v>
      </c>
      <c r="L696" s="209"/>
      <c r="M696" s="150"/>
    </row>
    <row r="697" spans="1:13" s="142" customFormat="1" ht="26.25" customHeight="1" x14ac:dyDescent="0.2">
      <c r="A697" s="144">
        <v>749</v>
      </c>
      <c r="B697" s="155"/>
      <c r="C697" s="145"/>
      <c r="D697" s="149"/>
      <c r="E697" s="149"/>
      <c r="F697" s="151"/>
      <c r="G697" s="152"/>
      <c r="H697" s="152"/>
      <c r="I697" s="152"/>
      <c r="J697" s="146" t="str">
        <f>'YARIŞMA BİLGİLERİ'!$F$21</f>
        <v>Büyük Erkek</v>
      </c>
      <c r="K697" s="149" t="str">
        <f t="shared" si="15"/>
        <v>İzmir-Görme Engelliler Türkiye Şampiyonası</v>
      </c>
      <c r="L697" s="209"/>
      <c r="M697" s="150"/>
    </row>
    <row r="698" spans="1:13" s="142" customFormat="1" ht="26.25" customHeight="1" x14ac:dyDescent="0.2">
      <c r="A698" s="144">
        <v>750</v>
      </c>
      <c r="B698" s="155"/>
      <c r="C698" s="145"/>
      <c r="D698" s="149"/>
      <c r="E698" s="149"/>
      <c r="F698" s="151"/>
      <c r="G698" s="152"/>
      <c r="H698" s="152"/>
      <c r="I698" s="152"/>
      <c r="J698" s="146" t="str">
        <f>'YARIŞMA BİLGİLERİ'!$F$21</f>
        <v>Büyük Erkek</v>
      </c>
      <c r="K698" s="149" t="str">
        <f t="shared" si="15"/>
        <v>İzmir-Görme Engelliler Türkiye Şampiyonası</v>
      </c>
      <c r="L698" s="209"/>
      <c r="M698" s="150"/>
    </row>
    <row r="699" spans="1:13" s="142" customFormat="1" ht="26.25" customHeight="1" x14ac:dyDescent="0.2">
      <c r="A699" s="144">
        <v>751</v>
      </c>
      <c r="B699" s="155"/>
      <c r="C699" s="145"/>
      <c r="D699" s="149"/>
      <c r="E699" s="149"/>
      <c r="F699" s="151"/>
      <c r="G699" s="152"/>
      <c r="H699" s="152"/>
      <c r="I699" s="152"/>
      <c r="J699" s="146" t="str">
        <f>'YARIŞMA BİLGİLERİ'!$F$21</f>
        <v>Büyük Erkek</v>
      </c>
      <c r="K699" s="149" t="str">
        <f t="shared" si="15"/>
        <v>İzmir-Görme Engelliler Türkiye Şampiyonası</v>
      </c>
      <c r="L699" s="209"/>
      <c r="M699" s="150"/>
    </row>
    <row r="700" spans="1:13" s="142" customFormat="1" ht="26.25" customHeight="1" x14ac:dyDescent="0.2">
      <c r="A700" s="144">
        <v>752</v>
      </c>
      <c r="B700" s="155"/>
      <c r="C700" s="145"/>
      <c r="D700" s="149"/>
      <c r="E700" s="149"/>
      <c r="F700" s="151"/>
      <c r="G700" s="152"/>
      <c r="H700" s="152"/>
      <c r="I700" s="152"/>
      <c r="J700" s="146" t="str">
        <f>'YARIŞMA BİLGİLERİ'!$F$21</f>
        <v>Büyük Erkek</v>
      </c>
      <c r="K700" s="149" t="str">
        <f t="shared" si="15"/>
        <v>İzmir-Görme Engelliler Türkiye Şampiyonası</v>
      </c>
      <c r="L700" s="209"/>
      <c r="M700" s="150"/>
    </row>
    <row r="701" spans="1:13" s="142" customFormat="1" ht="26.25" customHeight="1" x14ac:dyDescent="0.2">
      <c r="A701" s="144">
        <v>753</v>
      </c>
      <c r="B701" s="155"/>
      <c r="C701" s="145"/>
      <c r="D701" s="149"/>
      <c r="E701" s="149"/>
      <c r="F701" s="151"/>
      <c r="G701" s="152"/>
      <c r="H701" s="152"/>
      <c r="I701" s="152"/>
      <c r="J701" s="146" t="str">
        <f>'YARIŞMA BİLGİLERİ'!$F$21</f>
        <v>Büyük Erkek</v>
      </c>
      <c r="K701" s="149" t="str">
        <f t="shared" si="15"/>
        <v>İzmir-Görme Engelliler Türkiye Şampiyonası</v>
      </c>
      <c r="L701" s="209"/>
      <c r="M701" s="150"/>
    </row>
    <row r="702" spans="1:13" s="142" customFormat="1" ht="26.25" customHeight="1" x14ac:dyDescent="0.2">
      <c r="A702" s="144">
        <v>754</v>
      </c>
      <c r="B702" s="155"/>
      <c r="C702" s="145"/>
      <c r="D702" s="149"/>
      <c r="E702" s="149"/>
      <c r="F702" s="151"/>
      <c r="G702" s="152"/>
      <c r="H702" s="152"/>
      <c r="I702" s="152"/>
      <c r="J702" s="146" t="str">
        <f>'YARIŞMA BİLGİLERİ'!$F$21</f>
        <v>Büyük Erkek</v>
      </c>
      <c r="K702" s="149" t="str">
        <f t="shared" si="15"/>
        <v>İzmir-Görme Engelliler Türkiye Şampiyonası</v>
      </c>
      <c r="L702" s="209"/>
      <c r="M702" s="150"/>
    </row>
    <row r="703" spans="1:13" s="142" customFormat="1" ht="26.25" customHeight="1" x14ac:dyDescent="0.2">
      <c r="A703" s="144">
        <v>755</v>
      </c>
      <c r="B703" s="155"/>
      <c r="C703" s="145"/>
      <c r="D703" s="149"/>
      <c r="E703" s="149"/>
      <c r="F703" s="151"/>
      <c r="G703" s="152"/>
      <c r="H703" s="152"/>
      <c r="I703" s="152"/>
      <c r="J703" s="146" t="str">
        <f>'YARIŞMA BİLGİLERİ'!$F$21</f>
        <v>Büyük Erkek</v>
      </c>
      <c r="K703" s="149" t="str">
        <f t="shared" si="15"/>
        <v>İzmir-Görme Engelliler Türkiye Şampiyonası</v>
      </c>
      <c r="L703" s="209"/>
      <c r="M703" s="150"/>
    </row>
    <row r="704" spans="1:13" s="142" customFormat="1" ht="26.25" customHeight="1" x14ac:dyDescent="0.2">
      <c r="A704" s="144">
        <v>756</v>
      </c>
      <c r="B704" s="155"/>
      <c r="C704" s="145"/>
      <c r="D704" s="149"/>
      <c r="E704" s="149"/>
      <c r="F704" s="151"/>
      <c r="G704" s="152"/>
      <c r="H704" s="152"/>
      <c r="I704" s="152"/>
      <c r="J704" s="146" t="str">
        <f>'YARIŞMA BİLGİLERİ'!$F$21</f>
        <v>Büyük Erkek</v>
      </c>
      <c r="K704" s="149" t="str">
        <f t="shared" si="15"/>
        <v>İzmir-Görme Engelliler Türkiye Şampiyonası</v>
      </c>
      <c r="L704" s="209"/>
      <c r="M704" s="150"/>
    </row>
    <row r="705" spans="1:13" s="142" customFormat="1" ht="26.25" customHeight="1" x14ac:dyDescent="0.2">
      <c r="A705" s="144">
        <v>757</v>
      </c>
      <c r="B705" s="155"/>
      <c r="C705" s="145"/>
      <c r="D705" s="149"/>
      <c r="E705" s="149"/>
      <c r="F705" s="151"/>
      <c r="G705" s="152"/>
      <c r="H705" s="152"/>
      <c r="I705" s="152"/>
      <c r="J705" s="146" t="str">
        <f>'YARIŞMA BİLGİLERİ'!$F$21</f>
        <v>Büyük Erkek</v>
      </c>
      <c r="K705" s="149" t="str">
        <f t="shared" si="15"/>
        <v>İzmir-Görme Engelliler Türkiye Şampiyonası</v>
      </c>
      <c r="L705" s="209"/>
      <c r="M705" s="150"/>
    </row>
    <row r="706" spans="1:13" s="142" customFormat="1" ht="26.25" customHeight="1" x14ac:dyDescent="0.2">
      <c r="A706" s="144">
        <v>758</v>
      </c>
      <c r="B706" s="155"/>
      <c r="C706" s="145"/>
      <c r="D706" s="149"/>
      <c r="E706" s="149"/>
      <c r="F706" s="151"/>
      <c r="G706" s="152"/>
      <c r="H706" s="152"/>
      <c r="I706" s="152"/>
      <c r="J706" s="146" t="str">
        <f>'YARIŞMA BİLGİLERİ'!$F$21</f>
        <v>Büyük Erkek</v>
      </c>
      <c r="K706" s="149" t="str">
        <f t="shared" si="15"/>
        <v>İzmir-Görme Engelliler Türkiye Şampiyonası</v>
      </c>
      <c r="L706" s="209"/>
      <c r="M706" s="150"/>
    </row>
    <row r="707" spans="1:13" s="142" customFormat="1" ht="26.25" customHeight="1" x14ac:dyDescent="0.2">
      <c r="A707" s="144">
        <v>759</v>
      </c>
      <c r="B707" s="155"/>
      <c r="C707" s="145"/>
      <c r="D707" s="149"/>
      <c r="E707" s="149"/>
      <c r="F707" s="151"/>
      <c r="G707" s="152"/>
      <c r="H707" s="152"/>
      <c r="I707" s="152"/>
      <c r="J707" s="146" t="str">
        <f>'YARIŞMA BİLGİLERİ'!$F$21</f>
        <v>Büyük Erkek</v>
      </c>
      <c r="K707" s="149" t="str">
        <f t="shared" si="15"/>
        <v>İzmir-Görme Engelliler Türkiye Şampiyonası</v>
      </c>
      <c r="L707" s="209"/>
      <c r="M707" s="150"/>
    </row>
    <row r="708" spans="1:13" s="142" customFormat="1" ht="26.25" customHeight="1" x14ac:dyDescent="0.2">
      <c r="A708" s="144">
        <v>760</v>
      </c>
      <c r="B708" s="155"/>
      <c r="C708" s="145"/>
      <c r="D708" s="149"/>
      <c r="E708" s="149"/>
      <c r="F708" s="151"/>
      <c r="G708" s="152"/>
      <c r="H708" s="152"/>
      <c r="I708" s="152"/>
      <c r="J708" s="146" t="str">
        <f>'YARIŞMA BİLGİLERİ'!$F$21</f>
        <v>Büyük Erkek</v>
      </c>
      <c r="K708" s="149" t="str">
        <f t="shared" si="15"/>
        <v>İzmir-Görme Engelliler Türkiye Şampiyonası</v>
      </c>
      <c r="L708" s="209"/>
      <c r="M708" s="150"/>
    </row>
    <row r="709" spans="1:13" s="142" customFormat="1" ht="26.25" customHeight="1" x14ac:dyDescent="0.2">
      <c r="A709" s="144">
        <v>761</v>
      </c>
      <c r="B709" s="155"/>
      <c r="C709" s="145"/>
      <c r="D709" s="149"/>
      <c r="E709" s="149"/>
      <c r="F709" s="151"/>
      <c r="G709" s="152"/>
      <c r="H709" s="152"/>
      <c r="I709" s="152"/>
      <c r="J709" s="146" t="str">
        <f>'YARIŞMA BİLGİLERİ'!$F$21</f>
        <v>Büyük Erkek</v>
      </c>
      <c r="K709" s="149" t="str">
        <f t="shared" si="15"/>
        <v>İzmir-Görme Engelliler Türkiye Şampiyonası</v>
      </c>
      <c r="L709" s="209"/>
      <c r="M709" s="150"/>
    </row>
    <row r="710" spans="1:13" s="142" customFormat="1" ht="26.25" customHeight="1" x14ac:dyDescent="0.2">
      <c r="A710" s="144">
        <v>762</v>
      </c>
      <c r="B710" s="155"/>
      <c r="C710" s="145"/>
      <c r="D710" s="149"/>
      <c r="E710" s="149"/>
      <c r="F710" s="151"/>
      <c r="G710" s="152"/>
      <c r="H710" s="152"/>
      <c r="I710" s="152"/>
      <c r="J710" s="146" t="str">
        <f>'YARIŞMA BİLGİLERİ'!$F$21</f>
        <v>Büyük Erkek</v>
      </c>
      <c r="K710" s="149" t="str">
        <f t="shared" si="15"/>
        <v>İzmir-Görme Engelliler Türkiye Şampiyonası</v>
      </c>
      <c r="L710" s="209"/>
      <c r="M710" s="150"/>
    </row>
    <row r="711" spans="1:13" s="142" customFormat="1" ht="26.25" customHeight="1" x14ac:dyDescent="0.2">
      <c r="A711" s="144">
        <v>763</v>
      </c>
      <c r="B711" s="155"/>
      <c r="C711" s="145"/>
      <c r="D711" s="149"/>
      <c r="E711" s="149"/>
      <c r="F711" s="151"/>
      <c r="G711" s="152"/>
      <c r="H711" s="152"/>
      <c r="I711" s="152"/>
      <c r="J711" s="146" t="str">
        <f>'YARIŞMA BİLGİLERİ'!$F$21</f>
        <v>Büyük Erkek</v>
      </c>
      <c r="K711" s="149" t="str">
        <f t="shared" si="15"/>
        <v>İzmir-Görme Engelliler Türkiye Şampiyonası</v>
      </c>
      <c r="L711" s="209"/>
      <c r="M711" s="150"/>
    </row>
    <row r="712" spans="1:13" s="142" customFormat="1" ht="26.25" customHeight="1" x14ac:dyDescent="0.2">
      <c r="A712" s="144">
        <v>764</v>
      </c>
      <c r="B712" s="155"/>
      <c r="C712" s="145"/>
      <c r="D712" s="149"/>
      <c r="E712" s="149"/>
      <c r="F712" s="151"/>
      <c r="G712" s="152"/>
      <c r="H712" s="152"/>
      <c r="I712" s="152"/>
      <c r="J712" s="146" t="str">
        <f>'YARIŞMA BİLGİLERİ'!$F$21</f>
        <v>Büyük Erkek</v>
      </c>
      <c r="K712" s="149" t="str">
        <f t="shared" ref="K712:K726" si="16">CONCATENATE(K$1,"-",A$1)</f>
        <v>İzmir-Görme Engelliler Türkiye Şampiyonası</v>
      </c>
      <c r="L712" s="209"/>
      <c r="M712" s="150"/>
    </row>
    <row r="713" spans="1:13" s="142" customFormat="1" ht="26.25" customHeight="1" x14ac:dyDescent="0.2">
      <c r="A713" s="144">
        <v>765</v>
      </c>
      <c r="B713" s="155"/>
      <c r="C713" s="145"/>
      <c r="D713" s="149"/>
      <c r="E713" s="149"/>
      <c r="F713" s="151"/>
      <c r="G713" s="152"/>
      <c r="H713" s="152"/>
      <c r="I713" s="152"/>
      <c r="J713" s="146" t="str">
        <f>'YARIŞMA BİLGİLERİ'!$F$21</f>
        <v>Büyük Erkek</v>
      </c>
      <c r="K713" s="149" t="str">
        <f t="shared" si="16"/>
        <v>İzmir-Görme Engelliler Türkiye Şampiyonası</v>
      </c>
      <c r="L713" s="209"/>
      <c r="M713" s="150"/>
    </row>
    <row r="714" spans="1:13" s="142" customFormat="1" ht="26.25" customHeight="1" x14ac:dyDescent="0.2">
      <c r="A714" s="144">
        <v>766</v>
      </c>
      <c r="B714" s="155"/>
      <c r="C714" s="145"/>
      <c r="D714" s="149"/>
      <c r="E714" s="149"/>
      <c r="F714" s="151"/>
      <c r="G714" s="152"/>
      <c r="H714" s="152"/>
      <c r="I714" s="152"/>
      <c r="J714" s="146" t="str">
        <f>'YARIŞMA BİLGİLERİ'!$F$21</f>
        <v>Büyük Erkek</v>
      </c>
      <c r="K714" s="149" t="str">
        <f t="shared" si="16"/>
        <v>İzmir-Görme Engelliler Türkiye Şampiyonası</v>
      </c>
      <c r="L714" s="209"/>
      <c r="M714" s="150"/>
    </row>
    <row r="715" spans="1:13" s="142" customFormat="1" ht="26.25" customHeight="1" x14ac:dyDescent="0.2">
      <c r="A715" s="144">
        <v>767</v>
      </c>
      <c r="B715" s="155"/>
      <c r="C715" s="145"/>
      <c r="D715" s="149"/>
      <c r="E715" s="149"/>
      <c r="F715" s="151"/>
      <c r="G715" s="152"/>
      <c r="H715" s="152"/>
      <c r="I715" s="152"/>
      <c r="J715" s="146" t="str">
        <f>'YARIŞMA BİLGİLERİ'!$F$21</f>
        <v>Büyük Erkek</v>
      </c>
      <c r="K715" s="149" t="str">
        <f t="shared" si="16"/>
        <v>İzmir-Görme Engelliler Türkiye Şampiyonası</v>
      </c>
      <c r="L715" s="209"/>
      <c r="M715" s="150"/>
    </row>
    <row r="716" spans="1:13" s="142" customFormat="1" ht="26.25" customHeight="1" x14ac:dyDescent="0.2">
      <c r="A716" s="144">
        <v>768</v>
      </c>
      <c r="B716" s="155"/>
      <c r="C716" s="145"/>
      <c r="D716" s="149"/>
      <c r="E716" s="149"/>
      <c r="F716" s="151"/>
      <c r="G716" s="152"/>
      <c r="H716" s="152"/>
      <c r="I716" s="152"/>
      <c r="J716" s="146" t="str">
        <f>'YARIŞMA BİLGİLERİ'!$F$21</f>
        <v>Büyük Erkek</v>
      </c>
      <c r="K716" s="149" t="str">
        <f t="shared" si="16"/>
        <v>İzmir-Görme Engelliler Türkiye Şampiyonası</v>
      </c>
      <c r="L716" s="209"/>
      <c r="M716" s="150"/>
    </row>
    <row r="717" spans="1:13" s="142" customFormat="1" ht="26.25" customHeight="1" x14ac:dyDescent="0.2">
      <c r="A717" s="144">
        <v>769</v>
      </c>
      <c r="B717" s="155"/>
      <c r="C717" s="145"/>
      <c r="D717" s="149"/>
      <c r="E717" s="149"/>
      <c r="F717" s="151"/>
      <c r="G717" s="152"/>
      <c r="H717" s="152"/>
      <c r="I717" s="152"/>
      <c r="J717" s="146" t="str">
        <f>'YARIŞMA BİLGİLERİ'!$F$21</f>
        <v>Büyük Erkek</v>
      </c>
      <c r="K717" s="149" t="str">
        <f t="shared" si="16"/>
        <v>İzmir-Görme Engelliler Türkiye Şampiyonası</v>
      </c>
      <c r="L717" s="209"/>
      <c r="M717" s="150"/>
    </row>
    <row r="718" spans="1:13" s="142" customFormat="1" ht="26.25" customHeight="1" x14ac:dyDescent="0.2">
      <c r="A718" s="144">
        <v>770</v>
      </c>
      <c r="B718" s="155"/>
      <c r="C718" s="145"/>
      <c r="D718" s="149"/>
      <c r="E718" s="149"/>
      <c r="F718" s="151"/>
      <c r="G718" s="152"/>
      <c r="H718" s="152"/>
      <c r="I718" s="152"/>
      <c r="J718" s="146" t="str">
        <f>'YARIŞMA BİLGİLERİ'!$F$21</f>
        <v>Büyük Erkek</v>
      </c>
      <c r="K718" s="149" t="str">
        <f t="shared" si="16"/>
        <v>İzmir-Görme Engelliler Türkiye Şampiyonası</v>
      </c>
      <c r="L718" s="209"/>
      <c r="M718" s="150"/>
    </row>
    <row r="719" spans="1:13" s="142" customFormat="1" ht="26.25" customHeight="1" x14ac:dyDescent="0.2">
      <c r="A719" s="144">
        <v>771</v>
      </c>
      <c r="B719" s="155"/>
      <c r="C719" s="145"/>
      <c r="D719" s="149"/>
      <c r="E719" s="149"/>
      <c r="F719" s="151"/>
      <c r="G719" s="152"/>
      <c r="H719" s="152"/>
      <c r="I719" s="152"/>
      <c r="J719" s="146" t="str">
        <f>'YARIŞMA BİLGİLERİ'!$F$21</f>
        <v>Büyük Erkek</v>
      </c>
      <c r="K719" s="149" t="str">
        <f t="shared" si="16"/>
        <v>İzmir-Görme Engelliler Türkiye Şampiyonası</v>
      </c>
      <c r="L719" s="209"/>
      <c r="M719" s="150"/>
    </row>
    <row r="720" spans="1:13" s="142" customFormat="1" ht="26.25" customHeight="1" x14ac:dyDescent="0.2">
      <c r="A720" s="144">
        <v>772</v>
      </c>
      <c r="B720" s="155"/>
      <c r="C720" s="145"/>
      <c r="D720" s="149"/>
      <c r="E720" s="149"/>
      <c r="F720" s="151"/>
      <c r="G720" s="152"/>
      <c r="H720" s="152"/>
      <c r="I720" s="152"/>
      <c r="J720" s="146" t="str">
        <f>'YARIŞMA BİLGİLERİ'!$F$21</f>
        <v>Büyük Erkek</v>
      </c>
      <c r="K720" s="149" t="str">
        <f t="shared" si="16"/>
        <v>İzmir-Görme Engelliler Türkiye Şampiyonası</v>
      </c>
      <c r="L720" s="209"/>
      <c r="M720" s="150"/>
    </row>
    <row r="721" spans="1:13" s="142" customFormat="1" ht="26.25" customHeight="1" x14ac:dyDescent="0.2">
      <c r="A721" s="144">
        <v>773</v>
      </c>
      <c r="B721" s="155"/>
      <c r="C721" s="145"/>
      <c r="D721" s="149"/>
      <c r="E721" s="149"/>
      <c r="F721" s="151"/>
      <c r="G721" s="152"/>
      <c r="H721" s="152"/>
      <c r="I721" s="152"/>
      <c r="J721" s="146" t="str">
        <f>'YARIŞMA BİLGİLERİ'!$F$21</f>
        <v>Büyük Erkek</v>
      </c>
      <c r="K721" s="149" t="str">
        <f t="shared" si="16"/>
        <v>İzmir-Görme Engelliler Türkiye Şampiyonası</v>
      </c>
      <c r="L721" s="209"/>
      <c r="M721" s="150"/>
    </row>
    <row r="722" spans="1:13" s="142" customFormat="1" ht="26.25" customHeight="1" x14ac:dyDescent="0.2">
      <c r="A722" s="144">
        <v>774</v>
      </c>
      <c r="B722" s="155"/>
      <c r="C722" s="145"/>
      <c r="D722" s="149"/>
      <c r="E722" s="149"/>
      <c r="F722" s="151"/>
      <c r="G722" s="152"/>
      <c r="H722" s="152"/>
      <c r="I722" s="152"/>
      <c r="J722" s="146" t="str">
        <f>'YARIŞMA BİLGİLERİ'!$F$21</f>
        <v>Büyük Erkek</v>
      </c>
      <c r="K722" s="149" t="str">
        <f t="shared" si="16"/>
        <v>İzmir-Görme Engelliler Türkiye Şampiyonası</v>
      </c>
      <c r="L722" s="209"/>
      <c r="M722" s="150"/>
    </row>
    <row r="723" spans="1:13" s="142" customFormat="1" ht="26.25" customHeight="1" x14ac:dyDescent="0.2">
      <c r="A723" s="144">
        <v>775</v>
      </c>
      <c r="B723" s="155"/>
      <c r="C723" s="145"/>
      <c r="D723" s="149"/>
      <c r="E723" s="149"/>
      <c r="F723" s="151"/>
      <c r="G723" s="152"/>
      <c r="H723" s="152"/>
      <c r="I723" s="152"/>
      <c r="J723" s="146" t="str">
        <f>'YARIŞMA BİLGİLERİ'!$F$21</f>
        <v>Büyük Erkek</v>
      </c>
      <c r="K723" s="149" t="str">
        <f t="shared" si="16"/>
        <v>İzmir-Görme Engelliler Türkiye Şampiyonası</v>
      </c>
      <c r="L723" s="209"/>
      <c r="M723" s="150"/>
    </row>
    <row r="724" spans="1:13" s="142" customFormat="1" ht="26.25" customHeight="1" x14ac:dyDescent="0.2">
      <c r="A724" s="144">
        <v>776</v>
      </c>
      <c r="B724" s="155"/>
      <c r="C724" s="145"/>
      <c r="D724" s="149"/>
      <c r="E724" s="149"/>
      <c r="F724" s="151"/>
      <c r="G724" s="152"/>
      <c r="H724" s="152"/>
      <c r="I724" s="152"/>
      <c r="J724" s="146" t="str">
        <f>'YARIŞMA BİLGİLERİ'!$F$21</f>
        <v>Büyük Erkek</v>
      </c>
      <c r="K724" s="149" t="str">
        <f t="shared" si="16"/>
        <v>İzmir-Görme Engelliler Türkiye Şampiyonası</v>
      </c>
      <c r="L724" s="209"/>
      <c r="M724" s="150"/>
    </row>
    <row r="725" spans="1:13" s="142" customFormat="1" ht="26.25" customHeight="1" x14ac:dyDescent="0.2">
      <c r="A725" s="144">
        <v>777</v>
      </c>
      <c r="B725" s="155"/>
      <c r="C725" s="145"/>
      <c r="D725" s="149"/>
      <c r="E725" s="149"/>
      <c r="F725" s="151"/>
      <c r="G725" s="152"/>
      <c r="H725" s="152"/>
      <c r="I725" s="152"/>
      <c r="J725" s="146" t="str">
        <f>'YARIŞMA BİLGİLERİ'!$F$21</f>
        <v>Büyük Erkek</v>
      </c>
      <c r="K725" s="149" t="str">
        <f t="shared" si="16"/>
        <v>İzmir-Görme Engelliler Türkiye Şampiyonası</v>
      </c>
      <c r="L725" s="209"/>
      <c r="M725" s="150"/>
    </row>
    <row r="726" spans="1:13" s="142" customFormat="1" ht="26.25" customHeight="1" x14ac:dyDescent="0.2">
      <c r="A726" s="144">
        <v>778</v>
      </c>
      <c r="B726" s="155"/>
      <c r="C726" s="145"/>
      <c r="D726" s="149"/>
      <c r="E726" s="149"/>
      <c r="F726" s="151"/>
      <c r="G726" s="152"/>
      <c r="H726" s="152"/>
      <c r="I726" s="152"/>
      <c r="J726" s="146" t="str">
        <f>'YARIŞMA BİLGİLERİ'!$F$21</f>
        <v>Büyük Erkek</v>
      </c>
      <c r="K726" s="149" t="str">
        <f t="shared" si="16"/>
        <v>İzmir-Görme Engelliler Türkiye Şampiyonası</v>
      </c>
      <c r="L726" s="209"/>
      <c r="M726" s="150"/>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75"/>
  <sheetViews>
    <sheetView view="pageBreakPreview" zoomScale="90" zoomScaleNormal="100" zoomScaleSheetLayoutView="90" workbookViewId="0">
      <pane ySplit="3" topLeftCell="A100" activePane="bottomLeft" state="frozen"/>
      <selection pane="bottomLeft" activeCell="F111" sqref="F111"/>
    </sheetView>
  </sheetViews>
  <sheetFormatPr defaultColWidth="6.140625" defaultRowHeight="15.75" x14ac:dyDescent="0.25"/>
  <cols>
    <col min="1" max="1" width="6.140625" style="126" customWidth="1"/>
    <col min="2" max="2" width="15.42578125" style="129" customWidth="1"/>
    <col min="3" max="3" width="8.7109375" style="181" customWidth="1"/>
    <col min="4" max="4" width="5.140625" style="129" hidden="1" customWidth="1"/>
    <col min="5" max="5" width="11.7109375" style="126" customWidth="1"/>
    <col min="6" max="6" width="24.85546875" style="123" customWidth="1"/>
    <col min="7" max="7" width="61.5703125" style="302" bestFit="1" customWidth="1"/>
    <col min="8" max="8" width="16.140625" style="126" customWidth="1"/>
    <col min="9" max="9" width="12.42578125" style="180" customWidth="1"/>
    <col min="10" max="10" width="10.28515625" style="130" customWidth="1"/>
    <col min="11" max="12" width="8.5703125" style="131" customWidth="1"/>
    <col min="13" max="13" width="9.5703125" style="129" customWidth="1"/>
    <col min="14" max="14" width="8.5703125" style="123" customWidth="1"/>
    <col min="15" max="16384" width="6.140625" style="123"/>
  </cols>
  <sheetData>
    <row r="1" spans="1:14" ht="44.25" customHeight="1" x14ac:dyDescent="0.25">
      <c r="A1" s="376" t="str">
        <f>'YARIŞMA BİLGİLERİ'!F19</f>
        <v>Görme Engelliler Türkiye Şampiyonası</v>
      </c>
      <c r="B1" s="376"/>
      <c r="C1" s="376"/>
      <c r="D1" s="376"/>
      <c r="E1" s="376"/>
      <c r="F1" s="377"/>
      <c r="G1" s="377"/>
      <c r="H1" s="377"/>
      <c r="I1" s="377"/>
      <c r="J1" s="377"/>
      <c r="K1" s="376"/>
      <c r="L1" s="376"/>
      <c r="M1" s="376"/>
    </row>
    <row r="2" spans="1:14" ht="44.25" customHeight="1" x14ac:dyDescent="0.25">
      <c r="A2" s="378" t="str">
        <f>'YARIŞMA BİLGİLERİ'!F21</f>
        <v>Büyük Erkek</v>
      </c>
      <c r="B2" s="378"/>
      <c r="C2" s="378"/>
      <c r="D2" s="378"/>
      <c r="E2" s="378"/>
      <c r="F2" s="378"/>
      <c r="G2" s="379" t="s">
        <v>121</v>
      </c>
      <c r="H2" s="379"/>
      <c r="I2" s="186"/>
      <c r="J2" s="380">
        <f ca="1">NOW()</f>
        <v>42836.465304282407</v>
      </c>
      <c r="K2" s="380"/>
      <c r="L2" s="380"/>
      <c r="M2" s="380"/>
    </row>
    <row r="3" spans="1:14" s="126" customFormat="1" ht="45" customHeight="1" x14ac:dyDescent="0.25">
      <c r="A3" s="124" t="s">
        <v>24</v>
      </c>
      <c r="B3" s="125" t="s">
        <v>28</v>
      </c>
      <c r="C3" s="125" t="s">
        <v>111</v>
      </c>
      <c r="D3" s="125" t="s">
        <v>170</v>
      </c>
      <c r="E3" s="124" t="s">
        <v>21</v>
      </c>
      <c r="F3" s="124" t="s">
        <v>7</v>
      </c>
      <c r="G3" s="124" t="s">
        <v>45</v>
      </c>
      <c r="H3" s="124" t="s">
        <v>199</v>
      </c>
      <c r="I3" s="178" t="s">
        <v>203</v>
      </c>
      <c r="J3" s="175" t="s">
        <v>48</v>
      </c>
      <c r="K3" s="176" t="s">
        <v>200</v>
      </c>
      <c r="L3" s="176" t="s">
        <v>201</v>
      </c>
      <c r="M3" s="177" t="s">
        <v>202</v>
      </c>
      <c r="N3" s="177" t="s">
        <v>318</v>
      </c>
    </row>
    <row r="4" spans="1:14" s="261" customFormat="1" ht="22.5" customHeight="1" x14ac:dyDescent="0.2">
      <c r="A4" s="253">
        <v>1</v>
      </c>
      <c r="B4" s="254" t="str">
        <f t="shared" ref="B4:B133" si="0">CONCATENATE(I4,"-",K4,"-",L4)</f>
        <v>100M-1-1</v>
      </c>
      <c r="C4" s="254">
        <v>30</v>
      </c>
      <c r="D4" s="254"/>
      <c r="E4" s="255">
        <v>26803</v>
      </c>
      <c r="F4" s="256" t="s">
        <v>520</v>
      </c>
      <c r="G4" s="298" t="s">
        <v>521</v>
      </c>
      <c r="H4" s="257" t="s">
        <v>313</v>
      </c>
      <c r="I4" s="257" t="s">
        <v>314</v>
      </c>
      <c r="J4" s="258"/>
      <c r="K4" s="259" t="s">
        <v>260</v>
      </c>
      <c r="L4" s="259" t="s">
        <v>260</v>
      </c>
      <c r="M4" s="260"/>
      <c r="N4" s="260" t="s">
        <v>317</v>
      </c>
    </row>
    <row r="5" spans="1:14" s="261" customFormat="1" ht="22.5" customHeight="1" x14ac:dyDescent="0.2">
      <c r="A5" s="253">
        <v>2</v>
      </c>
      <c r="B5" s="254" t="str">
        <f t="shared" si="0"/>
        <v>100M-1-2</v>
      </c>
      <c r="C5" s="254">
        <v>63</v>
      </c>
      <c r="D5" s="254"/>
      <c r="E5" s="255">
        <v>36832</v>
      </c>
      <c r="F5" s="256" t="s">
        <v>527</v>
      </c>
      <c r="G5" s="298" t="s">
        <v>528</v>
      </c>
      <c r="H5" s="257" t="s">
        <v>313</v>
      </c>
      <c r="I5" s="257" t="s">
        <v>314</v>
      </c>
      <c r="J5" s="258"/>
      <c r="K5" s="259" t="s">
        <v>260</v>
      </c>
      <c r="L5" s="259" t="s">
        <v>261</v>
      </c>
      <c r="M5" s="260"/>
      <c r="N5" s="260" t="s">
        <v>317</v>
      </c>
    </row>
    <row r="6" spans="1:14" s="261" customFormat="1" ht="22.5" customHeight="1" x14ac:dyDescent="0.2">
      <c r="A6" s="253">
        <v>3</v>
      </c>
      <c r="B6" s="254" t="str">
        <f t="shared" si="0"/>
        <v>100M-1-3</v>
      </c>
      <c r="C6" s="254">
        <v>120</v>
      </c>
      <c r="D6" s="254"/>
      <c r="E6" s="255">
        <v>31413</v>
      </c>
      <c r="F6" s="256" t="s">
        <v>540</v>
      </c>
      <c r="G6" s="298" t="s">
        <v>541</v>
      </c>
      <c r="H6" s="257" t="s">
        <v>313</v>
      </c>
      <c r="I6" s="257" t="s">
        <v>314</v>
      </c>
      <c r="J6" s="258"/>
      <c r="K6" s="259" t="s">
        <v>260</v>
      </c>
      <c r="L6" s="259" t="s">
        <v>262</v>
      </c>
      <c r="M6" s="260"/>
      <c r="N6" s="260" t="s">
        <v>317</v>
      </c>
    </row>
    <row r="7" spans="1:14" s="261" customFormat="1" ht="22.5" customHeight="1" x14ac:dyDescent="0.2">
      <c r="A7" s="253">
        <v>4</v>
      </c>
      <c r="B7" s="254" t="str">
        <f t="shared" si="0"/>
        <v>100M-1-4</v>
      </c>
      <c r="C7" s="254">
        <v>113</v>
      </c>
      <c r="D7" s="254"/>
      <c r="E7" s="255">
        <v>36868</v>
      </c>
      <c r="F7" s="256" t="s">
        <v>538</v>
      </c>
      <c r="G7" s="298" t="s">
        <v>539</v>
      </c>
      <c r="H7" s="257" t="s">
        <v>313</v>
      </c>
      <c r="I7" s="257" t="s">
        <v>314</v>
      </c>
      <c r="J7" s="258"/>
      <c r="K7" s="259" t="s">
        <v>260</v>
      </c>
      <c r="L7" s="259" t="s">
        <v>263</v>
      </c>
      <c r="M7" s="260"/>
      <c r="N7" s="260" t="s">
        <v>317</v>
      </c>
    </row>
    <row r="8" spans="1:14" s="261" customFormat="1" ht="22.5" customHeight="1" x14ac:dyDescent="0.2">
      <c r="A8" s="253">
        <v>5</v>
      </c>
      <c r="B8" s="254" t="str">
        <f t="shared" si="0"/>
        <v>100M-2-1</v>
      </c>
      <c r="C8" s="254">
        <v>15</v>
      </c>
      <c r="D8" s="254"/>
      <c r="E8" s="255">
        <v>28270</v>
      </c>
      <c r="F8" s="256" t="s">
        <v>518</v>
      </c>
      <c r="G8" s="298" t="s">
        <v>519</v>
      </c>
      <c r="H8" s="257" t="s">
        <v>313</v>
      </c>
      <c r="I8" s="257" t="s">
        <v>314</v>
      </c>
      <c r="J8" s="258"/>
      <c r="K8" s="259" t="s">
        <v>261</v>
      </c>
      <c r="L8" s="259" t="s">
        <v>260</v>
      </c>
      <c r="M8" s="260"/>
      <c r="N8" s="260" t="s">
        <v>317</v>
      </c>
    </row>
    <row r="9" spans="1:14" s="261" customFormat="1" ht="22.5" customHeight="1" x14ac:dyDescent="0.2">
      <c r="A9" s="253">
        <v>6</v>
      </c>
      <c r="B9" s="254" t="str">
        <f t="shared" si="0"/>
        <v>100M-2-2</v>
      </c>
      <c r="C9" s="254">
        <v>55</v>
      </c>
      <c r="D9" s="254"/>
      <c r="E9" s="255">
        <v>35034</v>
      </c>
      <c r="F9" s="256" t="s">
        <v>524</v>
      </c>
      <c r="G9" s="298" t="s">
        <v>525</v>
      </c>
      <c r="H9" s="257" t="s">
        <v>313</v>
      </c>
      <c r="I9" s="257" t="s">
        <v>314</v>
      </c>
      <c r="J9" s="258"/>
      <c r="K9" s="259" t="s">
        <v>261</v>
      </c>
      <c r="L9" s="259" t="s">
        <v>261</v>
      </c>
      <c r="M9" s="260"/>
      <c r="N9" s="260" t="s">
        <v>317</v>
      </c>
    </row>
    <row r="10" spans="1:14" s="261" customFormat="1" ht="22.5" customHeight="1" x14ac:dyDescent="0.2">
      <c r="A10" s="253">
        <v>7</v>
      </c>
      <c r="B10" s="254" t="str">
        <f t="shared" si="0"/>
        <v>100M-2-3</v>
      </c>
      <c r="C10" s="254">
        <v>83</v>
      </c>
      <c r="D10" s="254"/>
      <c r="E10" s="255">
        <v>36665</v>
      </c>
      <c r="F10" s="256" t="s">
        <v>529</v>
      </c>
      <c r="G10" s="298" t="s">
        <v>530</v>
      </c>
      <c r="H10" s="257" t="s">
        <v>313</v>
      </c>
      <c r="I10" s="257" t="s">
        <v>314</v>
      </c>
      <c r="J10" s="258"/>
      <c r="K10" s="259" t="s">
        <v>261</v>
      </c>
      <c r="L10" s="259" t="s">
        <v>262</v>
      </c>
      <c r="M10" s="260"/>
      <c r="N10" s="260" t="s">
        <v>317</v>
      </c>
    </row>
    <row r="11" spans="1:14" s="261" customFormat="1" ht="22.5" customHeight="1" x14ac:dyDescent="0.2">
      <c r="A11" s="253">
        <v>8</v>
      </c>
      <c r="B11" s="254" t="str">
        <f t="shared" si="0"/>
        <v>100M-2-4</v>
      </c>
      <c r="C11" s="254">
        <v>109</v>
      </c>
      <c r="D11" s="254"/>
      <c r="E11" s="255">
        <v>36410</v>
      </c>
      <c r="F11" s="256" t="s">
        <v>536</v>
      </c>
      <c r="G11" s="298" t="s">
        <v>537</v>
      </c>
      <c r="H11" s="257" t="s">
        <v>313</v>
      </c>
      <c r="I11" s="257" t="s">
        <v>314</v>
      </c>
      <c r="J11" s="258"/>
      <c r="K11" s="259" t="s">
        <v>261</v>
      </c>
      <c r="L11" s="259" t="s">
        <v>263</v>
      </c>
      <c r="M11" s="260"/>
      <c r="N11" s="260" t="s">
        <v>317</v>
      </c>
    </row>
    <row r="12" spans="1:14" s="261" customFormat="1" ht="22.5" customHeight="1" x14ac:dyDescent="0.2">
      <c r="A12" s="253">
        <v>9</v>
      </c>
      <c r="B12" s="254" t="str">
        <f t="shared" si="0"/>
        <v>100M-3-1</v>
      </c>
      <c r="C12" s="254">
        <v>92</v>
      </c>
      <c r="D12" s="254"/>
      <c r="E12" s="255">
        <v>30724</v>
      </c>
      <c r="F12" s="256" t="s">
        <v>532</v>
      </c>
      <c r="G12" s="298" t="s">
        <v>533</v>
      </c>
      <c r="H12" s="257" t="s">
        <v>313</v>
      </c>
      <c r="I12" s="257" t="s">
        <v>314</v>
      </c>
      <c r="J12" s="258"/>
      <c r="K12" s="259" t="s">
        <v>262</v>
      </c>
      <c r="L12" s="259" t="s">
        <v>260</v>
      </c>
      <c r="M12" s="260"/>
      <c r="N12" s="260" t="s">
        <v>317</v>
      </c>
    </row>
    <row r="13" spans="1:14" s="261" customFormat="1" ht="22.5" customHeight="1" x14ac:dyDescent="0.2">
      <c r="A13" s="253">
        <v>10</v>
      </c>
      <c r="B13" s="254" t="str">
        <f t="shared" si="0"/>
        <v>100M-3-2</v>
      </c>
      <c r="C13" s="254">
        <v>160</v>
      </c>
      <c r="D13" s="254"/>
      <c r="E13" s="255">
        <v>24483</v>
      </c>
      <c r="F13" s="256" t="s">
        <v>547</v>
      </c>
      <c r="G13" s="298" t="s">
        <v>548</v>
      </c>
      <c r="H13" s="257" t="s">
        <v>313</v>
      </c>
      <c r="I13" s="257" t="s">
        <v>314</v>
      </c>
      <c r="J13" s="258"/>
      <c r="K13" s="259" t="s">
        <v>262</v>
      </c>
      <c r="L13" s="259" t="s">
        <v>261</v>
      </c>
      <c r="M13" s="260"/>
      <c r="N13" s="260" t="s">
        <v>317</v>
      </c>
    </row>
    <row r="14" spans="1:14" s="261" customFormat="1" ht="22.5" customHeight="1" x14ac:dyDescent="0.2">
      <c r="A14" s="253">
        <v>11</v>
      </c>
      <c r="B14" s="254" t="str">
        <f t="shared" si="0"/>
        <v>100M-3-3</v>
      </c>
      <c r="C14" s="254">
        <v>56</v>
      </c>
      <c r="D14" s="254"/>
      <c r="E14" s="255">
        <v>35657</v>
      </c>
      <c r="F14" s="256" t="s">
        <v>526</v>
      </c>
      <c r="G14" s="298" t="s">
        <v>525</v>
      </c>
      <c r="H14" s="257" t="s">
        <v>313</v>
      </c>
      <c r="I14" s="257" t="s">
        <v>314</v>
      </c>
      <c r="J14" s="258"/>
      <c r="K14" s="259" t="s">
        <v>262</v>
      </c>
      <c r="L14" s="259" t="s">
        <v>262</v>
      </c>
      <c r="M14" s="260"/>
      <c r="N14" s="260" t="s">
        <v>317</v>
      </c>
    </row>
    <row r="15" spans="1:14" s="261" customFormat="1" ht="22.5" customHeight="1" x14ac:dyDescent="0.2">
      <c r="A15" s="253">
        <v>12</v>
      </c>
      <c r="B15" s="254" t="str">
        <f t="shared" si="0"/>
        <v>100M-3-4</v>
      </c>
      <c r="C15" s="254">
        <v>129</v>
      </c>
      <c r="D15" s="254"/>
      <c r="E15" s="255">
        <v>30551</v>
      </c>
      <c r="F15" s="256" t="s">
        <v>545</v>
      </c>
      <c r="G15" s="298" t="s">
        <v>546</v>
      </c>
      <c r="H15" s="257" t="s">
        <v>313</v>
      </c>
      <c r="I15" s="257" t="s">
        <v>314</v>
      </c>
      <c r="J15" s="258"/>
      <c r="K15" s="259" t="s">
        <v>262</v>
      </c>
      <c r="L15" s="259" t="s">
        <v>263</v>
      </c>
      <c r="M15" s="260"/>
      <c r="N15" s="260" t="s">
        <v>317</v>
      </c>
    </row>
    <row r="16" spans="1:14" s="261" customFormat="1" ht="22.5" customHeight="1" x14ac:dyDescent="0.2">
      <c r="A16" s="253">
        <v>13</v>
      </c>
      <c r="B16" s="254" t="str">
        <f t="shared" si="0"/>
        <v>100M-4-1</v>
      </c>
      <c r="C16" s="254">
        <v>98</v>
      </c>
      <c r="D16" s="254"/>
      <c r="E16" s="255">
        <v>32075</v>
      </c>
      <c r="F16" s="256" t="s">
        <v>534</v>
      </c>
      <c r="G16" s="298" t="s">
        <v>535</v>
      </c>
      <c r="H16" s="257" t="s">
        <v>313</v>
      </c>
      <c r="I16" s="257" t="s">
        <v>314</v>
      </c>
      <c r="J16" s="258"/>
      <c r="K16" s="259" t="s">
        <v>263</v>
      </c>
      <c r="L16" s="259" t="s">
        <v>260</v>
      </c>
      <c r="M16" s="260"/>
      <c r="N16" s="260" t="s">
        <v>317</v>
      </c>
    </row>
    <row r="17" spans="1:14" s="261" customFormat="1" ht="22.5" customHeight="1" x14ac:dyDescent="0.2">
      <c r="A17" s="253">
        <v>14</v>
      </c>
      <c r="B17" s="254" t="str">
        <f t="shared" si="0"/>
        <v>100M-4-2</v>
      </c>
      <c r="C17" s="254">
        <v>38</v>
      </c>
      <c r="D17" s="254"/>
      <c r="E17" s="255">
        <v>27939</v>
      </c>
      <c r="F17" s="256" t="s">
        <v>522</v>
      </c>
      <c r="G17" s="298" t="s">
        <v>523</v>
      </c>
      <c r="H17" s="257" t="s">
        <v>313</v>
      </c>
      <c r="I17" s="257" t="s">
        <v>314</v>
      </c>
      <c r="J17" s="258"/>
      <c r="K17" s="259" t="s">
        <v>263</v>
      </c>
      <c r="L17" s="259" t="s">
        <v>261</v>
      </c>
      <c r="M17" s="260"/>
      <c r="N17" s="260" t="s">
        <v>317</v>
      </c>
    </row>
    <row r="18" spans="1:14" s="261" customFormat="1" ht="22.5" customHeight="1" x14ac:dyDescent="0.2">
      <c r="A18" s="253">
        <v>15</v>
      </c>
      <c r="B18" s="254" t="str">
        <f t="shared" si="0"/>
        <v>100M-4-3</v>
      </c>
      <c r="C18" s="254">
        <v>122</v>
      </c>
      <c r="D18" s="254"/>
      <c r="E18" s="255">
        <v>34382</v>
      </c>
      <c r="F18" s="256" t="s">
        <v>542</v>
      </c>
      <c r="G18" s="298" t="s">
        <v>541</v>
      </c>
      <c r="H18" s="257" t="s">
        <v>313</v>
      </c>
      <c r="I18" s="257" t="s">
        <v>314</v>
      </c>
      <c r="J18" s="258"/>
      <c r="K18" s="259" t="s">
        <v>263</v>
      </c>
      <c r="L18" s="259" t="s">
        <v>262</v>
      </c>
      <c r="M18" s="260"/>
      <c r="N18" s="260" t="s">
        <v>317</v>
      </c>
    </row>
    <row r="19" spans="1:14" s="261" customFormat="1" ht="22.5" customHeight="1" x14ac:dyDescent="0.2">
      <c r="A19" s="253">
        <v>16</v>
      </c>
      <c r="B19" s="254" t="str">
        <f t="shared" si="0"/>
        <v>100M-5-1</v>
      </c>
      <c r="C19" s="254">
        <v>194</v>
      </c>
      <c r="D19" s="254"/>
      <c r="E19" s="255">
        <v>32143</v>
      </c>
      <c r="F19" s="256" t="s">
        <v>310</v>
      </c>
      <c r="G19" s="298" t="s">
        <v>517</v>
      </c>
      <c r="H19" s="257" t="s">
        <v>313</v>
      </c>
      <c r="I19" s="257" t="s">
        <v>314</v>
      </c>
      <c r="J19" s="258"/>
      <c r="K19" s="259" t="s">
        <v>264</v>
      </c>
      <c r="L19" s="259" t="s">
        <v>260</v>
      </c>
      <c r="M19" s="260"/>
      <c r="N19" s="260" t="s">
        <v>317</v>
      </c>
    </row>
    <row r="20" spans="1:14" s="261" customFormat="1" ht="22.5" customHeight="1" x14ac:dyDescent="0.2">
      <c r="A20" s="253">
        <v>17</v>
      </c>
      <c r="B20" s="254" t="str">
        <f t="shared" si="0"/>
        <v>100M-5-2</v>
      </c>
      <c r="C20" s="254">
        <v>88</v>
      </c>
      <c r="D20" s="254"/>
      <c r="E20" s="255">
        <v>36384</v>
      </c>
      <c r="F20" s="256" t="s">
        <v>531</v>
      </c>
      <c r="G20" s="298" t="s">
        <v>530</v>
      </c>
      <c r="H20" s="257" t="s">
        <v>313</v>
      </c>
      <c r="I20" s="257" t="s">
        <v>314</v>
      </c>
      <c r="J20" s="258"/>
      <c r="K20" s="259" t="s">
        <v>264</v>
      </c>
      <c r="L20" s="259" t="s">
        <v>261</v>
      </c>
      <c r="M20" s="260"/>
      <c r="N20" s="260" t="s">
        <v>317</v>
      </c>
    </row>
    <row r="21" spans="1:14" s="261" customFormat="1" ht="22.5" customHeight="1" x14ac:dyDescent="0.2">
      <c r="A21" s="253">
        <v>18</v>
      </c>
      <c r="B21" s="254" t="str">
        <f t="shared" si="0"/>
        <v>100M-5-3</v>
      </c>
      <c r="C21" s="254">
        <v>124</v>
      </c>
      <c r="D21" s="254"/>
      <c r="E21" s="255">
        <v>33863</v>
      </c>
      <c r="F21" s="256" t="s">
        <v>543</v>
      </c>
      <c r="G21" s="298" t="s">
        <v>544</v>
      </c>
      <c r="H21" s="257" t="s">
        <v>313</v>
      </c>
      <c r="I21" s="257" t="s">
        <v>314</v>
      </c>
      <c r="J21" s="258"/>
      <c r="K21" s="259" t="s">
        <v>264</v>
      </c>
      <c r="L21" s="259" t="s">
        <v>262</v>
      </c>
      <c r="M21" s="260"/>
      <c r="N21" s="260" t="s">
        <v>317</v>
      </c>
    </row>
    <row r="22" spans="1:14" s="261" customFormat="1" ht="22.5" customHeight="1" x14ac:dyDescent="0.2">
      <c r="A22" s="253">
        <v>19</v>
      </c>
      <c r="B22" s="254" t="str">
        <f t="shared" si="0"/>
        <v>100M-6-1</v>
      </c>
      <c r="C22" s="254">
        <v>187</v>
      </c>
      <c r="D22" s="254"/>
      <c r="E22" s="255">
        <v>13</v>
      </c>
      <c r="F22" s="256" t="s">
        <v>553</v>
      </c>
      <c r="G22" s="298" t="s">
        <v>554</v>
      </c>
      <c r="H22" s="257" t="s">
        <v>313</v>
      </c>
      <c r="I22" s="257" t="s">
        <v>314</v>
      </c>
      <c r="J22" s="258"/>
      <c r="K22" s="259" t="s">
        <v>265</v>
      </c>
      <c r="L22" s="259" t="s">
        <v>260</v>
      </c>
      <c r="M22" s="260"/>
      <c r="N22" s="260" t="s">
        <v>315</v>
      </c>
    </row>
    <row r="23" spans="1:14" s="261" customFormat="1" ht="22.5" customHeight="1" x14ac:dyDescent="0.2">
      <c r="A23" s="253">
        <v>20</v>
      </c>
      <c r="B23" s="254" t="str">
        <f t="shared" si="0"/>
        <v>100M-6-2</v>
      </c>
      <c r="C23" s="254">
        <v>23</v>
      </c>
      <c r="D23" s="254"/>
      <c r="E23" s="255">
        <v>32902</v>
      </c>
      <c r="F23" s="256" t="s">
        <v>306</v>
      </c>
      <c r="G23" s="298" t="s">
        <v>563</v>
      </c>
      <c r="H23" s="257" t="s">
        <v>313</v>
      </c>
      <c r="I23" s="257" t="s">
        <v>314</v>
      </c>
      <c r="J23" s="258"/>
      <c r="K23" s="259" t="s">
        <v>265</v>
      </c>
      <c r="L23" s="259" t="s">
        <v>261</v>
      </c>
      <c r="M23" s="260"/>
      <c r="N23" s="260" t="s">
        <v>315</v>
      </c>
    </row>
    <row r="24" spans="1:14" s="261" customFormat="1" ht="22.5" customHeight="1" x14ac:dyDescent="0.2">
      <c r="A24" s="253">
        <v>21</v>
      </c>
      <c r="B24" s="254" t="str">
        <f t="shared" si="0"/>
        <v>100M-6-3</v>
      </c>
      <c r="C24" s="254">
        <v>20</v>
      </c>
      <c r="D24" s="254"/>
      <c r="E24" s="255">
        <v>30221</v>
      </c>
      <c r="F24" s="256" t="s">
        <v>559</v>
      </c>
      <c r="G24" s="298" t="s">
        <v>560</v>
      </c>
      <c r="H24" s="257" t="s">
        <v>313</v>
      </c>
      <c r="I24" s="257" t="s">
        <v>314</v>
      </c>
      <c r="J24" s="258"/>
      <c r="K24" s="259" t="s">
        <v>265</v>
      </c>
      <c r="L24" s="259" t="s">
        <v>262</v>
      </c>
      <c r="M24" s="260"/>
      <c r="N24" s="260" t="s">
        <v>315</v>
      </c>
    </row>
    <row r="25" spans="1:14" s="261" customFormat="1" ht="22.5" customHeight="1" x14ac:dyDescent="0.2">
      <c r="A25" s="253">
        <v>22</v>
      </c>
      <c r="B25" s="254" t="str">
        <f t="shared" si="0"/>
        <v>100M-6-4</v>
      </c>
      <c r="C25" s="254">
        <v>176</v>
      </c>
      <c r="D25" s="254"/>
      <c r="E25" s="255">
        <v>31517</v>
      </c>
      <c r="F25" s="256" t="s">
        <v>407</v>
      </c>
      <c r="G25" s="298" t="s">
        <v>549</v>
      </c>
      <c r="H25" s="257" t="s">
        <v>313</v>
      </c>
      <c r="I25" s="257" t="s">
        <v>314</v>
      </c>
      <c r="J25" s="258"/>
      <c r="K25" s="259" t="s">
        <v>265</v>
      </c>
      <c r="L25" s="259" t="s">
        <v>263</v>
      </c>
      <c r="M25" s="260"/>
      <c r="N25" s="260" t="s">
        <v>315</v>
      </c>
    </row>
    <row r="26" spans="1:14" s="261" customFormat="1" ht="22.5" customHeight="1" x14ac:dyDescent="0.2">
      <c r="A26" s="253">
        <v>23</v>
      </c>
      <c r="B26" s="254" t="str">
        <f t="shared" si="0"/>
        <v>100M-7-1</v>
      </c>
      <c r="C26" s="254">
        <v>133</v>
      </c>
      <c r="D26" s="254"/>
      <c r="E26" s="255">
        <v>35211</v>
      </c>
      <c r="F26" s="256" t="s">
        <v>582</v>
      </c>
      <c r="G26" s="298" t="s">
        <v>583</v>
      </c>
      <c r="H26" s="257" t="s">
        <v>313</v>
      </c>
      <c r="I26" s="257" t="s">
        <v>314</v>
      </c>
      <c r="J26" s="258"/>
      <c r="K26" s="259" t="s">
        <v>266</v>
      </c>
      <c r="L26" s="259" t="s">
        <v>260</v>
      </c>
      <c r="M26" s="260"/>
      <c r="N26" s="260" t="s">
        <v>315</v>
      </c>
    </row>
    <row r="27" spans="1:14" s="261" customFormat="1" ht="22.5" customHeight="1" x14ac:dyDescent="0.2">
      <c r="A27" s="253">
        <v>24</v>
      </c>
      <c r="B27" s="254" t="str">
        <f t="shared" si="0"/>
        <v>100M-7-2</v>
      </c>
      <c r="C27" s="254">
        <v>97</v>
      </c>
      <c r="D27" s="254"/>
      <c r="E27" s="255">
        <v>32401</v>
      </c>
      <c r="F27" s="256" t="s">
        <v>370</v>
      </c>
      <c r="G27" s="298" t="s">
        <v>535</v>
      </c>
      <c r="H27" s="257" t="s">
        <v>313</v>
      </c>
      <c r="I27" s="257" t="s">
        <v>314</v>
      </c>
      <c r="J27" s="258"/>
      <c r="K27" s="259" t="s">
        <v>266</v>
      </c>
      <c r="L27" s="259" t="s">
        <v>261</v>
      </c>
      <c r="M27" s="260"/>
      <c r="N27" s="260" t="s">
        <v>315</v>
      </c>
    </row>
    <row r="28" spans="1:14" s="261" customFormat="1" ht="22.5" customHeight="1" x14ac:dyDescent="0.2">
      <c r="A28" s="253">
        <v>25</v>
      </c>
      <c r="B28" s="254" t="str">
        <f t="shared" si="0"/>
        <v>100M-7-3</v>
      </c>
      <c r="C28" s="254">
        <v>77</v>
      </c>
      <c r="D28" s="254"/>
      <c r="E28" s="255">
        <v>35552</v>
      </c>
      <c r="F28" s="256" t="s">
        <v>570</v>
      </c>
      <c r="G28" s="298" t="s">
        <v>571</v>
      </c>
      <c r="H28" s="257" t="s">
        <v>313</v>
      </c>
      <c r="I28" s="257" t="s">
        <v>314</v>
      </c>
      <c r="J28" s="258"/>
      <c r="K28" s="259" t="s">
        <v>266</v>
      </c>
      <c r="L28" s="259" t="s">
        <v>262</v>
      </c>
      <c r="M28" s="260"/>
      <c r="N28" s="260" t="s">
        <v>315</v>
      </c>
    </row>
    <row r="29" spans="1:14" s="261" customFormat="1" ht="22.5" customHeight="1" x14ac:dyDescent="0.2">
      <c r="A29" s="253">
        <v>26</v>
      </c>
      <c r="B29" s="254" t="str">
        <f t="shared" si="0"/>
        <v>100M-7-4</v>
      </c>
      <c r="C29" s="254">
        <v>39</v>
      </c>
      <c r="D29" s="254"/>
      <c r="E29" s="255">
        <v>33762</v>
      </c>
      <c r="F29" s="256" t="s">
        <v>566</v>
      </c>
      <c r="G29" s="298" t="s">
        <v>567</v>
      </c>
      <c r="H29" s="257" t="s">
        <v>313</v>
      </c>
      <c r="I29" s="257" t="s">
        <v>314</v>
      </c>
      <c r="J29" s="258"/>
      <c r="K29" s="259" t="s">
        <v>266</v>
      </c>
      <c r="L29" s="259" t="s">
        <v>263</v>
      </c>
      <c r="M29" s="260"/>
      <c r="N29" s="260" t="s">
        <v>315</v>
      </c>
    </row>
    <row r="30" spans="1:14" s="261" customFormat="1" ht="22.5" customHeight="1" x14ac:dyDescent="0.2">
      <c r="A30" s="253">
        <v>27</v>
      </c>
      <c r="B30" s="254" t="str">
        <f t="shared" si="0"/>
        <v>100M-8-1</v>
      </c>
      <c r="C30" s="254">
        <v>90</v>
      </c>
      <c r="D30" s="254"/>
      <c r="E30" s="255">
        <v>34759</v>
      </c>
      <c r="F30" s="256" t="s">
        <v>575</v>
      </c>
      <c r="G30" s="298" t="s">
        <v>533</v>
      </c>
      <c r="H30" s="257" t="s">
        <v>313</v>
      </c>
      <c r="I30" s="257" t="s">
        <v>314</v>
      </c>
      <c r="J30" s="258"/>
      <c r="K30" s="259" t="s">
        <v>267</v>
      </c>
      <c r="L30" s="259" t="s">
        <v>260</v>
      </c>
      <c r="M30" s="260"/>
      <c r="N30" s="260" t="s">
        <v>315</v>
      </c>
    </row>
    <row r="31" spans="1:14" s="261" customFormat="1" ht="22.5" customHeight="1" x14ac:dyDescent="0.2">
      <c r="A31" s="253">
        <v>28</v>
      </c>
      <c r="B31" s="254" t="str">
        <f t="shared" si="0"/>
        <v>100M-8-2</v>
      </c>
      <c r="C31" s="254">
        <v>21</v>
      </c>
      <c r="D31" s="254"/>
      <c r="E31" s="255">
        <v>31801</v>
      </c>
      <c r="F31" s="256" t="s">
        <v>561</v>
      </c>
      <c r="G31" s="298" t="s">
        <v>562</v>
      </c>
      <c r="H31" s="257" t="s">
        <v>313</v>
      </c>
      <c r="I31" s="257" t="s">
        <v>314</v>
      </c>
      <c r="J31" s="258"/>
      <c r="K31" s="259" t="s">
        <v>267</v>
      </c>
      <c r="L31" s="259" t="s">
        <v>261</v>
      </c>
      <c r="M31" s="260"/>
      <c r="N31" s="260" t="s">
        <v>315</v>
      </c>
    </row>
    <row r="32" spans="1:14" s="261" customFormat="1" ht="22.5" customHeight="1" x14ac:dyDescent="0.2">
      <c r="A32" s="253">
        <v>29</v>
      </c>
      <c r="B32" s="254" t="str">
        <f t="shared" si="0"/>
        <v>100M-8-3</v>
      </c>
      <c r="C32" s="254">
        <v>189</v>
      </c>
      <c r="D32" s="254"/>
      <c r="E32" s="255">
        <v>23703</v>
      </c>
      <c r="F32" s="256" t="s">
        <v>555</v>
      </c>
      <c r="G32" s="298" t="s">
        <v>556</v>
      </c>
      <c r="H32" s="257" t="s">
        <v>313</v>
      </c>
      <c r="I32" s="257" t="s">
        <v>314</v>
      </c>
      <c r="J32" s="258"/>
      <c r="K32" s="259" t="s">
        <v>267</v>
      </c>
      <c r="L32" s="259" t="s">
        <v>262</v>
      </c>
      <c r="M32" s="260"/>
      <c r="N32" s="260" t="s">
        <v>315</v>
      </c>
    </row>
    <row r="33" spans="1:14" s="261" customFormat="1" ht="22.5" customHeight="1" x14ac:dyDescent="0.2">
      <c r="A33" s="253">
        <v>30</v>
      </c>
      <c r="B33" s="254" t="str">
        <f t="shared" si="0"/>
        <v>100M-8-4</v>
      </c>
      <c r="C33" s="254">
        <v>33</v>
      </c>
      <c r="D33" s="254"/>
      <c r="E33" s="255">
        <v>33831</v>
      </c>
      <c r="F33" s="256" t="s">
        <v>564</v>
      </c>
      <c r="G33" s="298" t="s">
        <v>565</v>
      </c>
      <c r="H33" s="257" t="s">
        <v>313</v>
      </c>
      <c r="I33" s="257" t="s">
        <v>314</v>
      </c>
      <c r="J33" s="258"/>
      <c r="K33" s="259" t="s">
        <v>267</v>
      </c>
      <c r="L33" s="259" t="s">
        <v>263</v>
      </c>
      <c r="M33" s="260"/>
      <c r="N33" s="260" t="s">
        <v>315</v>
      </c>
    </row>
    <row r="34" spans="1:14" s="261" customFormat="1" ht="22.5" customHeight="1" x14ac:dyDescent="0.2">
      <c r="A34" s="253">
        <v>31</v>
      </c>
      <c r="B34" s="254" t="str">
        <f t="shared" si="0"/>
        <v>100M-9-1</v>
      </c>
      <c r="C34" s="254">
        <v>182</v>
      </c>
      <c r="D34" s="254"/>
      <c r="E34" s="255">
        <v>36526</v>
      </c>
      <c r="F34" s="256" t="s">
        <v>552</v>
      </c>
      <c r="G34" s="298" t="s">
        <v>551</v>
      </c>
      <c r="H34" s="257" t="s">
        <v>313</v>
      </c>
      <c r="I34" s="257" t="s">
        <v>314</v>
      </c>
      <c r="J34" s="258"/>
      <c r="K34" s="259" t="s">
        <v>268</v>
      </c>
      <c r="L34" s="259" t="s">
        <v>260</v>
      </c>
      <c r="M34" s="260"/>
      <c r="N34" s="260" t="s">
        <v>315</v>
      </c>
    </row>
    <row r="35" spans="1:14" s="261" customFormat="1" ht="22.5" customHeight="1" x14ac:dyDescent="0.2">
      <c r="A35" s="253">
        <v>32</v>
      </c>
      <c r="B35" s="254" t="str">
        <f t="shared" si="0"/>
        <v>100M-9-2</v>
      </c>
      <c r="C35" s="254">
        <v>181</v>
      </c>
      <c r="D35" s="254"/>
      <c r="E35" s="255">
        <v>34335</v>
      </c>
      <c r="F35" s="256" t="s">
        <v>550</v>
      </c>
      <c r="G35" s="298" t="s">
        <v>551</v>
      </c>
      <c r="H35" s="257" t="s">
        <v>313</v>
      </c>
      <c r="I35" s="257" t="s">
        <v>314</v>
      </c>
      <c r="J35" s="258"/>
      <c r="K35" s="259" t="s">
        <v>268</v>
      </c>
      <c r="L35" s="259" t="s">
        <v>261</v>
      </c>
      <c r="M35" s="260"/>
      <c r="N35" s="260" t="s">
        <v>315</v>
      </c>
    </row>
    <row r="36" spans="1:14" s="261" customFormat="1" ht="22.5" customHeight="1" x14ac:dyDescent="0.2">
      <c r="A36" s="253">
        <v>33</v>
      </c>
      <c r="B36" s="254" t="str">
        <f t="shared" si="0"/>
        <v>100M-9-3</v>
      </c>
      <c r="C36" s="254">
        <v>93</v>
      </c>
      <c r="D36" s="254"/>
      <c r="E36" s="255">
        <v>29939</v>
      </c>
      <c r="F36" s="256" t="s">
        <v>576</v>
      </c>
      <c r="G36" s="298" t="s">
        <v>533</v>
      </c>
      <c r="H36" s="257" t="s">
        <v>313</v>
      </c>
      <c r="I36" s="257" t="s">
        <v>314</v>
      </c>
      <c r="J36" s="258"/>
      <c r="K36" s="259" t="s">
        <v>268</v>
      </c>
      <c r="L36" s="259" t="s">
        <v>262</v>
      </c>
      <c r="M36" s="260"/>
      <c r="N36" s="260" t="s">
        <v>315</v>
      </c>
    </row>
    <row r="37" spans="1:14" s="261" customFormat="1" ht="22.5" customHeight="1" x14ac:dyDescent="0.2">
      <c r="A37" s="253">
        <v>34</v>
      </c>
      <c r="B37" s="254" t="str">
        <f t="shared" si="0"/>
        <v>100M-9-4</v>
      </c>
      <c r="C37" s="254">
        <v>107</v>
      </c>
      <c r="D37" s="254"/>
      <c r="E37" s="255">
        <v>36398</v>
      </c>
      <c r="F37" s="256" t="s">
        <v>577</v>
      </c>
      <c r="G37" s="298" t="s">
        <v>578</v>
      </c>
      <c r="H37" s="257" t="s">
        <v>313</v>
      </c>
      <c r="I37" s="257" t="s">
        <v>314</v>
      </c>
      <c r="J37" s="258"/>
      <c r="K37" s="259" t="s">
        <v>268</v>
      </c>
      <c r="L37" s="259" t="s">
        <v>263</v>
      </c>
      <c r="M37" s="260"/>
      <c r="N37" s="260" t="s">
        <v>315</v>
      </c>
    </row>
    <row r="38" spans="1:14" s="261" customFormat="1" ht="22.5" customHeight="1" x14ac:dyDescent="0.2">
      <c r="A38" s="253">
        <v>35</v>
      </c>
      <c r="B38" s="254" t="str">
        <f t="shared" si="0"/>
        <v>100M-10-1</v>
      </c>
      <c r="C38" s="254">
        <v>87</v>
      </c>
      <c r="D38" s="254"/>
      <c r="E38" s="255">
        <v>36569</v>
      </c>
      <c r="F38" s="256" t="s">
        <v>574</v>
      </c>
      <c r="G38" s="298" t="s">
        <v>530</v>
      </c>
      <c r="H38" s="257" t="s">
        <v>313</v>
      </c>
      <c r="I38" s="257" t="s">
        <v>314</v>
      </c>
      <c r="J38" s="258"/>
      <c r="K38" s="259" t="s">
        <v>269</v>
      </c>
      <c r="L38" s="259" t="s">
        <v>260</v>
      </c>
      <c r="M38" s="260"/>
      <c r="N38" s="260" t="s">
        <v>315</v>
      </c>
    </row>
    <row r="39" spans="1:14" s="261" customFormat="1" ht="22.5" customHeight="1" x14ac:dyDescent="0.2">
      <c r="A39" s="253">
        <v>36</v>
      </c>
      <c r="B39" s="254" t="str">
        <f t="shared" si="0"/>
        <v>100M-10-2</v>
      </c>
      <c r="C39" s="254">
        <v>6</v>
      </c>
      <c r="D39" s="254"/>
      <c r="E39" s="255">
        <v>36179</v>
      </c>
      <c r="F39" s="256" t="s">
        <v>557</v>
      </c>
      <c r="G39" s="298" t="s">
        <v>558</v>
      </c>
      <c r="H39" s="257" t="s">
        <v>313</v>
      </c>
      <c r="I39" s="257" t="s">
        <v>314</v>
      </c>
      <c r="J39" s="258"/>
      <c r="K39" s="259" t="s">
        <v>269</v>
      </c>
      <c r="L39" s="259" t="s">
        <v>261</v>
      </c>
      <c r="M39" s="260"/>
      <c r="N39" s="260" t="s">
        <v>315</v>
      </c>
    </row>
    <row r="40" spans="1:14" s="261" customFormat="1" ht="22.5" customHeight="1" x14ac:dyDescent="0.2">
      <c r="A40" s="253">
        <v>37</v>
      </c>
      <c r="B40" s="254" t="str">
        <f t="shared" si="0"/>
        <v>100M-10-3</v>
      </c>
      <c r="C40" s="254">
        <v>121</v>
      </c>
      <c r="D40" s="254"/>
      <c r="E40" s="255">
        <v>34716</v>
      </c>
      <c r="F40" s="256" t="s">
        <v>312</v>
      </c>
      <c r="G40" s="298" t="s">
        <v>541</v>
      </c>
      <c r="H40" s="257" t="s">
        <v>313</v>
      </c>
      <c r="I40" s="257" t="s">
        <v>314</v>
      </c>
      <c r="J40" s="258"/>
      <c r="K40" s="259" t="s">
        <v>269</v>
      </c>
      <c r="L40" s="259" t="s">
        <v>262</v>
      </c>
      <c r="M40" s="260"/>
      <c r="N40" s="260" t="s">
        <v>315</v>
      </c>
    </row>
    <row r="41" spans="1:14" s="261" customFormat="1" ht="22.5" customHeight="1" x14ac:dyDescent="0.2">
      <c r="A41" s="253">
        <v>38</v>
      </c>
      <c r="B41" s="254" t="str">
        <f t="shared" si="0"/>
        <v>100M-10-4</v>
      </c>
      <c r="C41" s="254">
        <v>57</v>
      </c>
      <c r="D41" s="254"/>
      <c r="E41" s="255">
        <v>36421</v>
      </c>
      <c r="F41" s="256" t="s">
        <v>569</v>
      </c>
      <c r="G41" s="298" t="s">
        <v>525</v>
      </c>
      <c r="H41" s="257" t="s">
        <v>313</v>
      </c>
      <c r="I41" s="257" t="s">
        <v>314</v>
      </c>
      <c r="J41" s="258"/>
      <c r="K41" s="259" t="s">
        <v>269</v>
      </c>
      <c r="L41" s="259" t="s">
        <v>263</v>
      </c>
      <c r="M41" s="260"/>
      <c r="N41" s="260" t="s">
        <v>315</v>
      </c>
    </row>
    <row r="42" spans="1:14" s="261" customFormat="1" ht="22.5" customHeight="1" x14ac:dyDescent="0.2">
      <c r="A42" s="253">
        <v>39</v>
      </c>
      <c r="B42" s="254" t="str">
        <f t="shared" si="0"/>
        <v>100M-11-1</v>
      </c>
      <c r="C42" s="254">
        <v>28</v>
      </c>
      <c r="D42" s="254"/>
      <c r="E42" s="255">
        <v>32325</v>
      </c>
      <c r="F42" s="256" t="s">
        <v>374</v>
      </c>
      <c r="G42" s="298" t="s">
        <v>563</v>
      </c>
      <c r="H42" s="257" t="s">
        <v>313</v>
      </c>
      <c r="I42" s="257" t="s">
        <v>314</v>
      </c>
      <c r="J42" s="258"/>
      <c r="K42" s="259" t="s">
        <v>606</v>
      </c>
      <c r="L42" s="259" t="s">
        <v>260</v>
      </c>
      <c r="M42" s="260"/>
      <c r="N42" s="260" t="s">
        <v>315</v>
      </c>
    </row>
    <row r="43" spans="1:14" s="261" customFormat="1" ht="22.5" customHeight="1" x14ac:dyDescent="0.2">
      <c r="A43" s="253">
        <v>40</v>
      </c>
      <c r="B43" s="254" t="str">
        <f t="shared" si="0"/>
        <v>100M-11-2</v>
      </c>
      <c r="C43" s="254">
        <v>79</v>
      </c>
      <c r="D43" s="254"/>
      <c r="E43" s="255">
        <v>32469</v>
      </c>
      <c r="F43" s="256" t="s">
        <v>572</v>
      </c>
      <c r="G43" s="298" t="s">
        <v>573</v>
      </c>
      <c r="H43" s="257" t="s">
        <v>313</v>
      </c>
      <c r="I43" s="257" t="s">
        <v>314</v>
      </c>
      <c r="J43" s="258"/>
      <c r="K43" s="259" t="s">
        <v>606</v>
      </c>
      <c r="L43" s="259" t="s">
        <v>261</v>
      </c>
      <c r="M43" s="260"/>
      <c r="N43" s="260" t="s">
        <v>315</v>
      </c>
    </row>
    <row r="44" spans="1:14" s="261" customFormat="1" ht="22.5" customHeight="1" x14ac:dyDescent="0.2">
      <c r="A44" s="253">
        <v>41</v>
      </c>
      <c r="B44" s="254" t="str">
        <f t="shared" si="0"/>
        <v>100M-11-3</v>
      </c>
      <c r="C44" s="254">
        <v>116</v>
      </c>
      <c r="D44" s="254"/>
      <c r="E44" s="255">
        <v>36103</v>
      </c>
      <c r="F44" s="256" t="s">
        <v>579</v>
      </c>
      <c r="G44" s="298" t="s">
        <v>539</v>
      </c>
      <c r="H44" s="257" t="s">
        <v>313</v>
      </c>
      <c r="I44" s="257" t="s">
        <v>314</v>
      </c>
      <c r="J44" s="258"/>
      <c r="K44" s="259" t="s">
        <v>606</v>
      </c>
      <c r="L44" s="259" t="s">
        <v>262</v>
      </c>
      <c r="M44" s="260"/>
      <c r="N44" s="260" t="s">
        <v>315</v>
      </c>
    </row>
    <row r="45" spans="1:14" s="261" customFormat="1" ht="22.5" customHeight="1" x14ac:dyDescent="0.2">
      <c r="A45" s="253">
        <v>42</v>
      </c>
      <c r="B45" s="254" t="str">
        <f t="shared" si="0"/>
        <v>100M-12-1</v>
      </c>
      <c r="C45" s="254">
        <v>72</v>
      </c>
      <c r="D45" s="254"/>
      <c r="E45" s="255">
        <v>30814</v>
      </c>
      <c r="F45" s="256" t="s">
        <v>308</v>
      </c>
      <c r="G45" s="298" t="s">
        <v>528</v>
      </c>
      <c r="H45" s="257" t="s">
        <v>313</v>
      </c>
      <c r="I45" s="257" t="s">
        <v>314</v>
      </c>
      <c r="J45" s="258"/>
      <c r="K45" s="259" t="s">
        <v>607</v>
      </c>
      <c r="L45" s="259" t="s">
        <v>260</v>
      </c>
      <c r="M45" s="260"/>
      <c r="N45" s="260" t="s">
        <v>315</v>
      </c>
    </row>
    <row r="46" spans="1:14" s="261" customFormat="1" ht="22.5" customHeight="1" x14ac:dyDescent="0.2">
      <c r="A46" s="253">
        <v>43</v>
      </c>
      <c r="B46" s="254" t="str">
        <f t="shared" si="0"/>
        <v>100M-12-2</v>
      </c>
      <c r="C46" s="254">
        <v>128</v>
      </c>
      <c r="D46" s="254"/>
      <c r="E46" s="255">
        <v>36077</v>
      </c>
      <c r="F46" s="256" t="s">
        <v>580</v>
      </c>
      <c r="G46" s="298" t="s">
        <v>581</v>
      </c>
      <c r="H46" s="257" t="s">
        <v>313</v>
      </c>
      <c r="I46" s="257" t="s">
        <v>314</v>
      </c>
      <c r="J46" s="258"/>
      <c r="K46" s="259" t="s">
        <v>607</v>
      </c>
      <c r="L46" s="259" t="s">
        <v>261</v>
      </c>
      <c r="M46" s="260"/>
      <c r="N46" s="260" t="s">
        <v>315</v>
      </c>
    </row>
    <row r="47" spans="1:14" s="261" customFormat="1" ht="22.5" customHeight="1" x14ac:dyDescent="0.2">
      <c r="A47" s="253">
        <v>44</v>
      </c>
      <c r="B47" s="254" t="str">
        <f t="shared" si="0"/>
        <v>100M-12-3</v>
      </c>
      <c r="C47" s="254">
        <v>43</v>
      </c>
      <c r="D47" s="254"/>
      <c r="E47" s="255">
        <v>36434</v>
      </c>
      <c r="F47" s="256" t="s">
        <v>568</v>
      </c>
      <c r="G47" s="298" t="s">
        <v>567</v>
      </c>
      <c r="H47" s="257" t="s">
        <v>313</v>
      </c>
      <c r="I47" s="257" t="s">
        <v>314</v>
      </c>
      <c r="J47" s="258"/>
      <c r="K47" s="259" t="s">
        <v>607</v>
      </c>
      <c r="L47" s="259" t="s">
        <v>262</v>
      </c>
      <c r="M47" s="260"/>
      <c r="N47" s="260" t="s">
        <v>315</v>
      </c>
    </row>
    <row r="48" spans="1:14" s="261" customFormat="1" ht="22.5" customHeight="1" x14ac:dyDescent="0.2">
      <c r="A48" s="253">
        <v>45</v>
      </c>
      <c r="B48" s="254" t="str">
        <f t="shared" si="0"/>
        <v>100M-13-2</v>
      </c>
      <c r="C48" s="254">
        <v>103</v>
      </c>
      <c r="D48" s="254"/>
      <c r="E48" s="255">
        <v>34900</v>
      </c>
      <c r="F48" s="256" t="s">
        <v>597</v>
      </c>
      <c r="G48" s="298" t="s">
        <v>598</v>
      </c>
      <c r="H48" s="257" t="s">
        <v>313</v>
      </c>
      <c r="I48" s="257" t="s">
        <v>314</v>
      </c>
      <c r="J48" s="258"/>
      <c r="K48" s="259" t="s">
        <v>608</v>
      </c>
      <c r="L48" s="259" t="s">
        <v>261</v>
      </c>
      <c r="M48" s="260"/>
      <c r="N48" s="260" t="s">
        <v>316</v>
      </c>
    </row>
    <row r="49" spans="1:14" s="261" customFormat="1" ht="22.5" customHeight="1" x14ac:dyDescent="0.2">
      <c r="A49" s="253">
        <v>46</v>
      </c>
      <c r="B49" s="254" t="str">
        <f t="shared" si="0"/>
        <v>100M-13-3</v>
      </c>
      <c r="C49" s="254">
        <v>180</v>
      </c>
      <c r="D49" s="254"/>
      <c r="E49" s="255">
        <v>36004</v>
      </c>
      <c r="F49" s="256" t="s">
        <v>584</v>
      </c>
      <c r="G49" s="298" t="s">
        <v>585</v>
      </c>
      <c r="H49" s="257" t="s">
        <v>313</v>
      </c>
      <c r="I49" s="257" t="s">
        <v>314</v>
      </c>
      <c r="J49" s="258"/>
      <c r="K49" s="259" t="s">
        <v>608</v>
      </c>
      <c r="L49" s="259" t="s">
        <v>262</v>
      </c>
      <c r="M49" s="260"/>
      <c r="N49" s="260" t="s">
        <v>316</v>
      </c>
    </row>
    <row r="50" spans="1:14" s="261" customFormat="1" ht="22.5" customHeight="1" x14ac:dyDescent="0.2">
      <c r="A50" s="253">
        <v>47</v>
      </c>
      <c r="B50" s="254" t="str">
        <f t="shared" si="0"/>
        <v>100M-13-4</v>
      </c>
      <c r="C50" s="254">
        <v>127</v>
      </c>
      <c r="D50" s="254"/>
      <c r="E50" s="255">
        <v>29026</v>
      </c>
      <c r="F50" s="256" t="s">
        <v>406</v>
      </c>
      <c r="G50" s="298" t="s">
        <v>581</v>
      </c>
      <c r="H50" s="257" t="s">
        <v>313</v>
      </c>
      <c r="I50" s="257" t="s">
        <v>314</v>
      </c>
      <c r="J50" s="258"/>
      <c r="K50" s="259" t="s">
        <v>608</v>
      </c>
      <c r="L50" s="259" t="s">
        <v>263</v>
      </c>
      <c r="M50" s="260"/>
      <c r="N50" s="260" t="s">
        <v>316</v>
      </c>
    </row>
    <row r="51" spans="1:14" s="261" customFormat="1" ht="22.5" customHeight="1" x14ac:dyDescent="0.2">
      <c r="A51" s="253">
        <v>48</v>
      </c>
      <c r="B51" s="254" t="str">
        <f t="shared" si="0"/>
        <v>100M-13-5</v>
      </c>
      <c r="C51" s="254">
        <v>153</v>
      </c>
      <c r="D51" s="254"/>
      <c r="E51" s="255">
        <v>34059</v>
      </c>
      <c r="F51" s="256" t="s">
        <v>602</v>
      </c>
      <c r="G51" s="298" t="s">
        <v>603</v>
      </c>
      <c r="H51" s="257" t="s">
        <v>313</v>
      </c>
      <c r="I51" s="257" t="s">
        <v>314</v>
      </c>
      <c r="J51" s="258"/>
      <c r="K51" s="259" t="s">
        <v>608</v>
      </c>
      <c r="L51" s="259" t="s">
        <v>264</v>
      </c>
      <c r="M51" s="260"/>
      <c r="N51" s="260" t="s">
        <v>316</v>
      </c>
    </row>
    <row r="52" spans="1:14" s="261" customFormat="1" ht="22.5" customHeight="1" x14ac:dyDescent="0.2">
      <c r="A52" s="253"/>
      <c r="B52" s="254" t="str">
        <f t="shared" si="0"/>
        <v>100M-13-6</v>
      </c>
      <c r="C52" s="254">
        <v>104</v>
      </c>
      <c r="D52" s="254"/>
      <c r="E52" s="255">
        <v>35195</v>
      </c>
      <c r="F52" s="256" t="s">
        <v>599</v>
      </c>
      <c r="G52" s="298" t="s">
        <v>598</v>
      </c>
      <c r="H52" s="257" t="s">
        <v>313</v>
      </c>
      <c r="I52" s="257" t="s">
        <v>314</v>
      </c>
      <c r="J52" s="258"/>
      <c r="K52" s="259" t="s">
        <v>608</v>
      </c>
      <c r="L52" s="259" t="s">
        <v>265</v>
      </c>
      <c r="M52" s="260"/>
      <c r="N52" s="260" t="s">
        <v>316</v>
      </c>
    </row>
    <row r="53" spans="1:14" s="261" customFormat="1" ht="22.5" customHeight="1" x14ac:dyDescent="0.2">
      <c r="A53" s="253">
        <v>49</v>
      </c>
      <c r="B53" s="254" t="str">
        <f t="shared" si="0"/>
        <v>100M-11-4</v>
      </c>
      <c r="C53" s="254">
        <v>190</v>
      </c>
      <c r="D53" s="254"/>
      <c r="E53" s="255">
        <v>34969</v>
      </c>
      <c r="F53" s="256" t="s">
        <v>865</v>
      </c>
      <c r="G53" s="298" t="s">
        <v>866</v>
      </c>
      <c r="H53" s="257" t="s">
        <v>313</v>
      </c>
      <c r="I53" s="257" t="s">
        <v>314</v>
      </c>
      <c r="J53" s="258"/>
      <c r="K53" s="259" t="s">
        <v>606</v>
      </c>
      <c r="L53" s="259" t="s">
        <v>263</v>
      </c>
      <c r="M53" s="260"/>
      <c r="N53" s="260" t="s">
        <v>315</v>
      </c>
    </row>
    <row r="54" spans="1:14" s="261" customFormat="1" ht="22.5" customHeight="1" x14ac:dyDescent="0.2">
      <c r="A54" s="253">
        <v>50</v>
      </c>
      <c r="B54" s="254" t="str">
        <f t="shared" si="0"/>
        <v>100M-14-2</v>
      </c>
      <c r="C54" s="254">
        <v>47</v>
      </c>
      <c r="D54" s="254"/>
      <c r="E54" s="255">
        <v>35316</v>
      </c>
      <c r="F54" s="256" t="s">
        <v>588</v>
      </c>
      <c r="G54" s="298" t="s">
        <v>589</v>
      </c>
      <c r="H54" s="257" t="s">
        <v>313</v>
      </c>
      <c r="I54" s="257" t="s">
        <v>314</v>
      </c>
      <c r="J54" s="258"/>
      <c r="K54" s="259" t="s">
        <v>609</v>
      </c>
      <c r="L54" s="259" t="s">
        <v>261</v>
      </c>
      <c r="M54" s="260"/>
      <c r="N54" s="260" t="s">
        <v>316</v>
      </c>
    </row>
    <row r="55" spans="1:14" s="261" customFormat="1" ht="22.5" customHeight="1" x14ac:dyDescent="0.2">
      <c r="A55" s="253">
        <v>51</v>
      </c>
      <c r="B55" s="254" t="str">
        <f t="shared" si="0"/>
        <v>100M-14-3</v>
      </c>
      <c r="C55" s="254">
        <v>164</v>
      </c>
      <c r="D55" s="254"/>
      <c r="E55" s="255">
        <v>34669</v>
      </c>
      <c r="F55" s="256" t="s">
        <v>604</v>
      </c>
      <c r="G55" s="298" t="s">
        <v>605</v>
      </c>
      <c r="H55" s="257" t="s">
        <v>313</v>
      </c>
      <c r="I55" s="257" t="s">
        <v>314</v>
      </c>
      <c r="J55" s="258"/>
      <c r="K55" s="259" t="s">
        <v>609</v>
      </c>
      <c r="L55" s="259" t="s">
        <v>262</v>
      </c>
      <c r="M55" s="260"/>
      <c r="N55" s="260" t="s">
        <v>316</v>
      </c>
    </row>
    <row r="56" spans="1:14" s="261" customFormat="1" ht="22.5" customHeight="1" x14ac:dyDescent="0.2">
      <c r="A56" s="253">
        <v>52</v>
      </c>
      <c r="B56" s="254" t="str">
        <f t="shared" si="0"/>
        <v>100M-14-4</v>
      </c>
      <c r="C56" s="254">
        <v>114</v>
      </c>
      <c r="D56" s="254"/>
      <c r="E56" s="255">
        <v>35674</v>
      </c>
      <c r="F56" s="256" t="s">
        <v>600</v>
      </c>
      <c r="G56" s="298" t="s">
        <v>539</v>
      </c>
      <c r="H56" s="257" t="s">
        <v>313</v>
      </c>
      <c r="I56" s="257" t="s">
        <v>314</v>
      </c>
      <c r="J56" s="258"/>
      <c r="K56" s="259" t="s">
        <v>609</v>
      </c>
      <c r="L56" s="259" t="s">
        <v>263</v>
      </c>
      <c r="M56" s="260"/>
      <c r="N56" s="260" t="s">
        <v>316</v>
      </c>
    </row>
    <row r="57" spans="1:14" s="261" customFormat="1" ht="22.5" customHeight="1" x14ac:dyDescent="0.2">
      <c r="A57" s="253">
        <v>53</v>
      </c>
      <c r="B57" s="254" t="str">
        <f t="shared" si="0"/>
        <v>100M-14-5</v>
      </c>
      <c r="C57" s="254">
        <v>115</v>
      </c>
      <c r="D57" s="254"/>
      <c r="E57" s="255">
        <v>35065</v>
      </c>
      <c r="F57" s="256" t="s">
        <v>601</v>
      </c>
      <c r="G57" s="298" t="s">
        <v>539</v>
      </c>
      <c r="H57" s="257" t="s">
        <v>313</v>
      </c>
      <c r="I57" s="257" t="s">
        <v>314</v>
      </c>
      <c r="J57" s="258"/>
      <c r="K57" s="259" t="s">
        <v>609</v>
      </c>
      <c r="L57" s="259" t="s">
        <v>264</v>
      </c>
      <c r="M57" s="260"/>
      <c r="N57" s="260" t="s">
        <v>316</v>
      </c>
    </row>
    <row r="58" spans="1:14" s="261" customFormat="1" ht="22.5" customHeight="1" x14ac:dyDescent="0.2">
      <c r="A58" s="253">
        <v>54</v>
      </c>
      <c r="B58" s="254" t="str">
        <f t="shared" si="0"/>
        <v>100M-14-6</v>
      </c>
      <c r="C58" s="254">
        <v>94</v>
      </c>
      <c r="D58" s="254"/>
      <c r="E58" s="255">
        <v>34834</v>
      </c>
      <c r="F58" s="256" t="s">
        <v>593</v>
      </c>
      <c r="G58" s="298" t="s">
        <v>533</v>
      </c>
      <c r="H58" s="257" t="s">
        <v>313</v>
      </c>
      <c r="I58" s="257" t="s">
        <v>314</v>
      </c>
      <c r="J58" s="258"/>
      <c r="K58" s="259" t="s">
        <v>609</v>
      </c>
      <c r="L58" s="259" t="s">
        <v>265</v>
      </c>
      <c r="M58" s="260"/>
      <c r="N58" s="260" t="s">
        <v>316</v>
      </c>
    </row>
    <row r="59" spans="1:14" s="261" customFormat="1" ht="22.5" customHeight="1" x14ac:dyDescent="0.2">
      <c r="A59" s="253">
        <v>55</v>
      </c>
      <c r="B59" s="254" t="str">
        <f t="shared" si="0"/>
        <v>100M-14-7</v>
      </c>
      <c r="C59" s="254">
        <v>70</v>
      </c>
      <c r="D59" s="254"/>
      <c r="E59" s="255">
        <v>30965</v>
      </c>
      <c r="F59" s="256" t="s">
        <v>309</v>
      </c>
      <c r="G59" s="298" t="s">
        <v>528</v>
      </c>
      <c r="H59" s="257" t="s">
        <v>313</v>
      </c>
      <c r="I59" s="257" t="s">
        <v>314</v>
      </c>
      <c r="J59" s="258"/>
      <c r="K59" s="259" t="s">
        <v>609</v>
      </c>
      <c r="L59" s="259" t="s">
        <v>266</v>
      </c>
      <c r="M59" s="260"/>
      <c r="N59" s="260" t="s">
        <v>316</v>
      </c>
    </row>
    <row r="60" spans="1:14" s="261" customFormat="1" ht="22.5" customHeight="1" x14ac:dyDescent="0.2">
      <c r="A60" s="253">
        <v>56</v>
      </c>
      <c r="B60" s="254" t="str">
        <f t="shared" si="0"/>
        <v>100M-15-2</v>
      </c>
      <c r="C60" s="254">
        <v>95</v>
      </c>
      <c r="D60" s="254"/>
      <c r="E60" s="255">
        <v>36373</v>
      </c>
      <c r="F60" s="256" t="s">
        <v>594</v>
      </c>
      <c r="G60" s="298" t="s">
        <v>533</v>
      </c>
      <c r="H60" s="257" t="s">
        <v>313</v>
      </c>
      <c r="I60" s="257" t="s">
        <v>314</v>
      </c>
      <c r="J60" s="258"/>
      <c r="K60" s="259" t="s">
        <v>610</v>
      </c>
      <c r="L60" s="259" t="s">
        <v>261</v>
      </c>
      <c r="M60" s="260"/>
      <c r="N60" s="260" t="s">
        <v>316</v>
      </c>
    </row>
    <row r="61" spans="1:14" s="261" customFormat="1" ht="22.5" customHeight="1" x14ac:dyDescent="0.2">
      <c r="A61" s="253">
        <v>57</v>
      </c>
      <c r="B61" s="254" t="str">
        <f t="shared" si="0"/>
        <v>100M-15-3</v>
      </c>
      <c r="C61" s="254">
        <v>53</v>
      </c>
      <c r="D61" s="254"/>
      <c r="E61" s="255">
        <v>35193</v>
      </c>
      <c r="F61" s="256" t="s">
        <v>590</v>
      </c>
      <c r="G61" s="298" t="s">
        <v>591</v>
      </c>
      <c r="H61" s="257" t="s">
        <v>313</v>
      </c>
      <c r="I61" s="257" t="s">
        <v>314</v>
      </c>
      <c r="J61" s="258"/>
      <c r="K61" s="259" t="s">
        <v>610</v>
      </c>
      <c r="L61" s="259" t="s">
        <v>262</v>
      </c>
      <c r="M61" s="260"/>
      <c r="N61" s="260" t="s">
        <v>316</v>
      </c>
    </row>
    <row r="62" spans="1:14" s="261" customFormat="1" ht="22.5" customHeight="1" x14ac:dyDescent="0.2">
      <c r="A62" s="253">
        <v>104</v>
      </c>
      <c r="B62" s="254" t="str">
        <f t="shared" si="0"/>
        <v>100M-15-4</v>
      </c>
      <c r="C62" s="254">
        <v>100</v>
      </c>
      <c r="D62" s="254"/>
      <c r="E62" s="255">
        <v>31659</v>
      </c>
      <c r="F62" s="256" t="s">
        <v>595</v>
      </c>
      <c r="G62" s="298" t="s">
        <v>535</v>
      </c>
      <c r="H62" s="257" t="s">
        <v>313</v>
      </c>
      <c r="I62" s="257" t="s">
        <v>314</v>
      </c>
      <c r="J62" s="258"/>
      <c r="K62" s="259" t="s">
        <v>610</v>
      </c>
      <c r="L62" s="259" t="s">
        <v>263</v>
      </c>
      <c r="M62" s="260"/>
      <c r="N62" s="260" t="s">
        <v>316</v>
      </c>
    </row>
    <row r="63" spans="1:14" s="261" customFormat="1" ht="22.5" customHeight="1" x14ac:dyDescent="0.2">
      <c r="A63" s="253">
        <v>105</v>
      </c>
      <c r="B63" s="254" t="str">
        <f t="shared" si="0"/>
        <v>100M-15-5</v>
      </c>
      <c r="C63" s="254">
        <v>101</v>
      </c>
      <c r="D63" s="254"/>
      <c r="E63" s="255">
        <v>30317</v>
      </c>
      <c r="F63" s="256" t="s">
        <v>596</v>
      </c>
      <c r="G63" s="298" t="s">
        <v>535</v>
      </c>
      <c r="H63" s="257" t="s">
        <v>313</v>
      </c>
      <c r="I63" s="257" t="s">
        <v>314</v>
      </c>
      <c r="J63" s="258"/>
      <c r="K63" s="259" t="s">
        <v>610</v>
      </c>
      <c r="L63" s="259" t="s">
        <v>264</v>
      </c>
      <c r="M63" s="260"/>
      <c r="N63" s="260" t="s">
        <v>316</v>
      </c>
    </row>
    <row r="64" spans="1:14" s="261" customFormat="1" ht="22.5" customHeight="1" x14ac:dyDescent="0.2">
      <c r="A64" s="253">
        <v>106</v>
      </c>
      <c r="B64" s="254" t="str">
        <f t="shared" si="0"/>
        <v>100M-15-6</v>
      </c>
      <c r="C64" s="254">
        <v>54</v>
      </c>
      <c r="D64" s="254"/>
      <c r="E64" s="255">
        <v>32386</v>
      </c>
      <c r="F64" s="256" t="s">
        <v>592</v>
      </c>
      <c r="G64" s="298" t="s">
        <v>591</v>
      </c>
      <c r="H64" s="257" t="s">
        <v>313</v>
      </c>
      <c r="I64" s="257" t="s">
        <v>314</v>
      </c>
      <c r="J64" s="258"/>
      <c r="K64" s="259" t="s">
        <v>610</v>
      </c>
      <c r="L64" s="259" t="s">
        <v>265</v>
      </c>
      <c r="M64" s="260"/>
      <c r="N64" s="260" t="s">
        <v>316</v>
      </c>
    </row>
    <row r="65" spans="1:14" s="261" customFormat="1" ht="22.5" customHeight="1" x14ac:dyDescent="0.2">
      <c r="A65" s="253">
        <v>107</v>
      </c>
      <c r="B65" s="254" t="str">
        <f t="shared" si="0"/>
        <v>100M-15-7</v>
      </c>
      <c r="C65" s="254">
        <v>5</v>
      </c>
      <c r="D65" s="254"/>
      <c r="E65" s="255">
        <v>34641</v>
      </c>
      <c r="F65" s="256" t="s">
        <v>586</v>
      </c>
      <c r="G65" s="298" t="s">
        <v>587</v>
      </c>
      <c r="H65" s="257" t="s">
        <v>313</v>
      </c>
      <c r="I65" s="257" t="s">
        <v>314</v>
      </c>
      <c r="J65" s="258"/>
      <c r="K65" s="259" t="s">
        <v>610</v>
      </c>
      <c r="L65" s="259" t="s">
        <v>266</v>
      </c>
      <c r="M65" s="260"/>
      <c r="N65" s="260" t="s">
        <v>316</v>
      </c>
    </row>
    <row r="66" spans="1:14" s="261" customFormat="1" ht="22.5" customHeight="1" x14ac:dyDescent="0.2">
      <c r="A66" s="253"/>
      <c r="B66" s="254" t="str">
        <f t="shared" si="0"/>
        <v>100M-12-4</v>
      </c>
      <c r="C66" s="254">
        <v>68</v>
      </c>
      <c r="D66" s="254"/>
      <c r="E66" s="255">
        <v>33918</v>
      </c>
      <c r="F66" s="256" t="s">
        <v>693</v>
      </c>
      <c r="G66" s="298" t="s">
        <v>528</v>
      </c>
      <c r="H66" s="257" t="s">
        <v>313</v>
      </c>
      <c r="I66" s="257" t="s">
        <v>314</v>
      </c>
      <c r="J66" s="258"/>
      <c r="K66" s="259" t="s">
        <v>607</v>
      </c>
      <c r="L66" s="259" t="s">
        <v>263</v>
      </c>
      <c r="M66" s="260"/>
      <c r="N66" s="260" t="s">
        <v>315</v>
      </c>
    </row>
    <row r="67" spans="1:14" s="261" customFormat="1" ht="22.5" customHeight="1" x14ac:dyDescent="0.2">
      <c r="A67" s="253"/>
      <c r="B67" s="254" t="str">
        <f t="shared" si="0"/>
        <v>100M--</v>
      </c>
      <c r="C67" s="254"/>
      <c r="D67" s="254"/>
      <c r="E67" s="255"/>
      <c r="F67" s="256"/>
      <c r="G67" s="298"/>
      <c r="H67" s="257" t="s">
        <v>313</v>
      </c>
      <c r="I67" s="257" t="s">
        <v>314</v>
      </c>
      <c r="J67" s="258"/>
      <c r="K67" s="259"/>
      <c r="L67" s="259"/>
      <c r="M67" s="260"/>
      <c r="N67" s="260"/>
    </row>
    <row r="68" spans="1:14" s="271" customFormat="1" ht="22.5" customHeight="1" x14ac:dyDescent="0.2">
      <c r="A68" s="263">
        <v>108</v>
      </c>
      <c r="B68" s="264" t="str">
        <f t="shared" si="0"/>
        <v>400M-1-1</v>
      </c>
      <c r="C68" s="264">
        <v>58</v>
      </c>
      <c r="D68" s="264"/>
      <c r="E68" s="265">
        <v>28320</v>
      </c>
      <c r="F68" s="266" t="s">
        <v>381</v>
      </c>
      <c r="G68" s="299" t="s">
        <v>525</v>
      </c>
      <c r="H68" s="267" t="s">
        <v>313</v>
      </c>
      <c r="I68" s="267" t="s">
        <v>190</v>
      </c>
      <c r="J68" s="268"/>
      <c r="K68" s="269" t="s">
        <v>260</v>
      </c>
      <c r="L68" s="269" t="s">
        <v>260</v>
      </c>
      <c r="M68" s="270"/>
      <c r="N68" s="270" t="s">
        <v>317</v>
      </c>
    </row>
    <row r="69" spans="1:14" s="271" customFormat="1" ht="22.5" customHeight="1" x14ac:dyDescent="0.2">
      <c r="A69" s="263"/>
      <c r="B69" s="264" t="str">
        <f t="shared" si="0"/>
        <v>400M-1-2</v>
      </c>
      <c r="C69" s="264">
        <v>118</v>
      </c>
      <c r="D69" s="264"/>
      <c r="E69" s="265">
        <v>35013</v>
      </c>
      <c r="F69" s="266" t="s">
        <v>367</v>
      </c>
      <c r="G69" s="299" t="s">
        <v>690</v>
      </c>
      <c r="H69" s="267" t="s">
        <v>313</v>
      </c>
      <c r="I69" s="267" t="s">
        <v>190</v>
      </c>
      <c r="J69" s="268"/>
      <c r="K69" s="269" t="s">
        <v>260</v>
      </c>
      <c r="L69" s="269" t="s">
        <v>261</v>
      </c>
      <c r="M69" s="270"/>
      <c r="N69" s="270" t="s">
        <v>317</v>
      </c>
    </row>
    <row r="70" spans="1:14" s="271" customFormat="1" ht="22.5" customHeight="1" x14ac:dyDescent="0.2">
      <c r="A70" s="263"/>
      <c r="B70" s="264" t="str">
        <f t="shared" si="0"/>
        <v>400M-1-3</v>
      </c>
      <c r="C70" s="264">
        <v>81</v>
      </c>
      <c r="D70" s="264"/>
      <c r="E70" s="265">
        <v>27129</v>
      </c>
      <c r="F70" s="266" t="s">
        <v>378</v>
      </c>
      <c r="G70" s="299" t="s">
        <v>652</v>
      </c>
      <c r="H70" s="267" t="s">
        <v>313</v>
      </c>
      <c r="I70" s="267" t="s">
        <v>190</v>
      </c>
      <c r="J70" s="268"/>
      <c r="K70" s="269" t="s">
        <v>260</v>
      </c>
      <c r="L70" s="269" t="s">
        <v>262</v>
      </c>
      <c r="M70" s="270"/>
      <c r="N70" s="270" t="s">
        <v>317</v>
      </c>
    </row>
    <row r="71" spans="1:14" s="271" customFormat="1" ht="22.5" customHeight="1" x14ac:dyDescent="0.2">
      <c r="A71" s="263"/>
      <c r="B71" s="264" t="str">
        <f t="shared" si="0"/>
        <v>400M-2-1</v>
      </c>
      <c r="C71" s="264">
        <v>83</v>
      </c>
      <c r="D71" s="264"/>
      <c r="E71" s="265">
        <v>36665</v>
      </c>
      <c r="F71" s="266" t="s">
        <v>529</v>
      </c>
      <c r="G71" s="299" t="s">
        <v>530</v>
      </c>
      <c r="H71" s="267" t="s">
        <v>313</v>
      </c>
      <c r="I71" s="267" t="s">
        <v>190</v>
      </c>
      <c r="J71" s="268"/>
      <c r="K71" s="269" t="s">
        <v>261</v>
      </c>
      <c r="L71" s="269" t="s">
        <v>260</v>
      </c>
      <c r="M71" s="270"/>
      <c r="N71" s="270" t="s">
        <v>317</v>
      </c>
    </row>
    <row r="72" spans="1:14" s="271" customFormat="1" ht="22.5" customHeight="1" x14ac:dyDescent="0.2">
      <c r="A72" s="263"/>
      <c r="B72" s="264" t="str">
        <f t="shared" si="0"/>
        <v>400M-2-2</v>
      </c>
      <c r="C72" s="264">
        <v>92</v>
      </c>
      <c r="D72" s="264"/>
      <c r="E72" s="265">
        <v>30724</v>
      </c>
      <c r="F72" s="266" t="s">
        <v>532</v>
      </c>
      <c r="G72" s="299" t="s">
        <v>533</v>
      </c>
      <c r="H72" s="267" t="s">
        <v>313</v>
      </c>
      <c r="I72" s="267" t="s">
        <v>190</v>
      </c>
      <c r="J72" s="268"/>
      <c r="K72" s="269" t="s">
        <v>261</v>
      </c>
      <c r="L72" s="269" t="s">
        <v>261</v>
      </c>
      <c r="M72" s="270"/>
      <c r="N72" s="270" t="s">
        <v>317</v>
      </c>
    </row>
    <row r="73" spans="1:14" s="271" customFormat="1" ht="22.5" customHeight="1" x14ac:dyDescent="0.2">
      <c r="A73" s="263"/>
      <c r="B73" s="264" t="str">
        <f t="shared" si="0"/>
        <v>400M-2-3</v>
      </c>
      <c r="C73" s="264">
        <v>38</v>
      </c>
      <c r="D73" s="264"/>
      <c r="E73" s="265">
        <v>27939</v>
      </c>
      <c r="F73" s="266" t="s">
        <v>522</v>
      </c>
      <c r="G73" s="299" t="s">
        <v>523</v>
      </c>
      <c r="H73" s="267" t="s">
        <v>313</v>
      </c>
      <c r="I73" s="267" t="s">
        <v>190</v>
      </c>
      <c r="J73" s="268"/>
      <c r="K73" s="269" t="s">
        <v>261</v>
      </c>
      <c r="L73" s="269" t="s">
        <v>262</v>
      </c>
      <c r="M73" s="270"/>
      <c r="N73" s="270" t="s">
        <v>317</v>
      </c>
    </row>
    <row r="74" spans="1:14" s="271" customFormat="1" ht="22.5" customHeight="1" x14ac:dyDescent="0.2">
      <c r="A74" s="263"/>
      <c r="B74" s="264" t="str">
        <f t="shared" si="0"/>
        <v>400M-3-1</v>
      </c>
      <c r="C74" s="264">
        <v>16</v>
      </c>
      <c r="D74" s="264"/>
      <c r="E74" s="265">
        <v>35083</v>
      </c>
      <c r="F74" s="266" t="s">
        <v>688</v>
      </c>
      <c r="G74" s="299" t="s">
        <v>689</v>
      </c>
      <c r="H74" s="267" t="s">
        <v>313</v>
      </c>
      <c r="I74" s="267" t="s">
        <v>190</v>
      </c>
      <c r="J74" s="268"/>
      <c r="K74" s="269" t="s">
        <v>262</v>
      </c>
      <c r="L74" s="269" t="s">
        <v>260</v>
      </c>
      <c r="M74" s="270"/>
      <c r="N74" s="270" t="s">
        <v>317</v>
      </c>
    </row>
    <row r="75" spans="1:14" s="271" customFormat="1" ht="22.5" customHeight="1" x14ac:dyDescent="0.2">
      <c r="A75" s="263"/>
      <c r="B75" s="264" t="str">
        <f t="shared" si="0"/>
        <v>400M-3-2</v>
      </c>
      <c r="C75" s="264">
        <v>122</v>
      </c>
      <c r="D75" s="264"/>
      <c r="E75" s="265">
        <v>34382</v>
      </c>
      <c r="F75" s="266" t="s">
        <v>542</v>
      </c>
      <c r="G75" s="299" t="s">
        <v>541</v>
      </c>
      <c r="H75" s="267" t="s">
        <v>313</v>
      </c>
      <c r="I75" s="267" t="s">
        <v>190</v>
      </c>
      <c r="J75" s="268"/>
      <c r="K75" s="269" t="s">
        <v>262</v>
      </c>
      <c r="L75" s="269" t="s">
        <v>261</v>
      </c>
      <c r="M75" s="270"/>
      <c r="N75" s="270" t="s">
        <v>317</v>
      </c>
    </row>
    <row r="76" spans="1:14" s="271" customFormat="1" ht="22.5" customHeight="1" x14ac:dyDescent="0.2">
      <c r="A76" s="263"/>
      <c r="B76" s="264" t="str">
        <f t="shared" si="0"/>
        <v>400M-3-3</v>
      </c>
      <c r="C76" s="264">
        <v>88</v>
      </c>
      <c r="D76" s="264"/>
      <c r="E76" s="265">
        <v>36384</v>
      </c>
      <c r="F76" s="266" t="s">
        <v>531</v>
      </c>
      <c r="G76" s="299" t="s">
        <v>530</v>
      </c>
      <c r="H76" s="267" t="s">
        <v>313</v>
      </c>
      <c r="I76" s="267" t="s">
        <v>190</v>
      </c>
      <c r="J76" s="268"/>
      <c r="K76" s="269" t="s">
        <v>262</v>
      </c>
      <c r="L76" s="269" t="s">
        <v>262</v>
      </c>
      <c r="M76" s="270"/>
      <c r="N76" s="270" t="s">
        <v>317</v>
      </c>
    </row>
    <row r="77" spans="1:14" s="271" customFormat="1" ht="22.5" customHeight="1" x14ac:dyDescent="0.2">
      <c r="A77" s="263"/>
      <c r="B77" s="264" t="str">
        <f t="shared" si="0"/>
        <v>400M-4-1</v>
      </c>
      <c r="C77" s="264">
        <v>166</v>
      </c>
      <c r="D77" s="264"/>
      <c r="E77" s="265">
        <v>36411</v>
      </c>
      <c r="F77" s="266" t="s">
        <v>699</v>
      </c>
      <c r="G77" s="299" t="s">
        <v>700</v>
      </c>
      <c r="H77" s="267" t="s">
        <v>313</v>
      </c>
      <c r="I77" s="267" t="s">
        <v>190</v>
      </c>
      <c r="J77" s="268"/>
      <c r="K77" s="269" t="s">
        <v>263</v>
      </c>
      <c r="L77" s="269" t="s">
        <v>260</v>
      </c>
      <c r="M77" s="270"/>
      <c r="N77" s="270" t="s">
        <v>315</v>
      </c>
    </row>
    <row r="78" spans="1:14" s="271" customFormat="1" ht="22.5" customHeight="1" x14ac:dyDescent="0.2">
      <c r="A78" s="263"/>
      <c r="B78" s="264" t="str">
        <f t="shared" si="0"/>
        <v>400M-4-2</v>
      </c>
      <c r="C78" s="264">
        <v>133</v>
      </c>
      <c r="D78" s="264"/>
      <c r="E78" s="265">
        <v>35211</v>
      </c>
      <c r="F78" s="266" t="s">
        <v>582</v>
      </c>
      <c r="G78" s="299" t="s">
        <v>583</v>
      </c>
      <c r="H78" s="267" t="s">
        <v>313</v>
      </c>
      <c r="I78" s="267" t="s">
        <v>190</v>
      </c>
      <c r="J78" s="268"/>
      <c r="K78" s="269" t="s">
        <v>263</v>
      </c>
      <c r="L78" s="269" t="s">
        <v>261</v>
      </c>
      <c r="M78" s="270"/>
      <c r="N78" s="270" t="s">
        <v>315</v>
      </c>
    </row>
    <row r="79" spans="1:14" s="271" customFormat="1" ht="22.5" customHeight="1" x14ac:dyDescent="0.2">
      <c r="A79" s="263"/>
      <c r="B79" s="264" t="str">
        <f t="shared" si="0"/>
        <v>400M--</v>
      </c>
      <c r="C79" s="264"/>
      <c r="D79" s="264"/>
      <c r="E79" s="265"/>
      <c r="F79" s="266"/>
      <c r="G79" s="299"/>
      <c r="H79" s="267" t="s">
        <v>313</v>
      </c>
      <c r="I79" s="267" t="s">
        <v>190</v>
      </c>
      <c r="J79" s="268"/>
      <c r="K79" s="269"/>
      <c r="L79" s="269"/>
      <c r="M79" s="270"/>
      <c r="N79" s="270"/>
    </row>
    <row r="80" spans="1:14" s="271" customFormat="1" ht="22.5" customHeight="1" x14ac:dyDescent="0.2">
      <c r="A80" s="263"/>
      <c r="B80" s="264" t="str">
        <f t="shared" si="0"/>
        <v>400M-4-4</v>
      </c>
      <c r="C80" s="264">
        <v>34</v>
      </c>
      <c r="D80" s="264"/>
      <c r="E80" s="265">
        <v>36231</v>
      </c>
      <c r="F80" s="266" t="s">
        <v>660</v>
      </c>
      <c r="G80" s="299" t="s">
        <v>661</v>
      </c>
      <c r="H80" s="267" t="s">
        <v>313</v>
      </c>
      <c r="I80" s="267" t="s">
        <v>190</v>
      </c>
      <c r="J80" s="268"/>
      <c r="K80" s="269" t="s">
        <v>263</v>
      </c>
      <c r="L80" s="269" t="s">
        <v>263</v>
      </c>
      <c r="M80" s="270"/>
      <c r="N80" s="270" t="s">
        <v>315</v>
      </c>
    </row>
    <row r="81" spans="1:14" s="271" customFormat="1" ht="22.5" customHeight="1" x14ac:dyDescent="0.2">
      <c r="A81" s="263"/>
      <c r="B81" s="264" t="str">
        <f t="shared" si="0"/>
        <v>400M-5-1</v>
      </c>
      <c r="C81" s="264">
        <v>142</v>
      </c>
      <c r="D81" s="264"/>
      <c r="E81" s="265">
        <v>32676</v>
      </c>
      <c r="F81" s="266" t="s">
        <v>369</v>
      </c>
      <c r="G81" s="299" t="s">
        <v>659</v>
      </c>
      <c r="H81" s="267" t="s">
        <v>313</v>
      </c>
      <c r="I81" s="267" t="s">
        <v>190</v>
      </c>
      <c r="J81" s="268"/>
      <c r="K81" s="269" t="s">
        <v>264</v>
      </c>
      <c r="L81" s="269" t="s">
        <v>260</v>
      </c>
      <c r="M81" s="270"/>
      <c r="N81" s="270" t="s">
        <v>315</v>
      </c>
    </row>
    <row r="82" spans="1:14" s="271" customFormat="1" ht="22.5" customHeight="1" x14ac:dyDescent="0.2">
      <c r="A82" s="263"/>
      <c r="B82" s="264" t="str">
        <f t="shared" si="0"/>
        <v>400M-5-2</v>
      </c>
      <c r="C82" s="264">
        <v>68</v>
      </c>
      <c r="D82" s="264"/>
      <c r="E82" s="265">
        <v>33918</v>
      </c>
      <c r="F82" s="266" t="s">
        <v>693</v>
      </c>
      <c r="G82" s="299" t="s">
        <v>528</v>
      </c>
      <c r="H82" s="267" t="s">
        <v>313</v>
      </c>
      <c r="I82" s="267" t="s">
        <v>190</v>
      </c>
      <c r="J82" s="268"/>
      <c r="K82" s="269" t="s">
        <v>264</v>
      </c>
      <c r="L82" s="269" t="s">
        <v>261</v>
      </c>
      <c r="M82" s="270"/>
      <c r="N82" s="270" t="s">
        <v>315</v>
      </c>
    </row>
    <row r="83" spans="1:14" s="271" customFormat="1" ht="22.5" customHeight="1" x14ac:dyDescent="0.2">
      <c r="A83" s="263"/>
      <c r="B83" s="264" t="str">
        <f t="shared" si="0"/>
        <v>400M-5-3</v>
      </c>
      <c r="C83" s="264">
        <v>135</v>
      </c>
      <c r="D83" s="264"/>
      <c r="E83" s="265">
        <v>36872</v>
      </c>
      <c r="F83" s="266" t="s">
        <v>696</v>
      </c>
      <c r="G83" s="299" t="s">
        <v>583</v>
      </c>
      <c r="H83" s="267" t="s">
        <v>313</v>
      </c>
      <c r="I83" s="267" t="s">
        <v>190</v>
      </c>
      <c r="J83" s="268"/>
      <c r="K83" s="269" t="s">
        <v>264</v>
      </c>
      <c r="L83" s="269" t="s">
        <v>262</v>
      </c>
      <c r="M83" s="270"/>
      <c r="N83" s="270" t="s">
        <v>315</v>
      </c>
    </row>
    <row r="84" spans="1:14" s="271" customFormat="1" ht="22.5" customHeight="1" x14ac:dyDescent="0.2">
      <c r="A84" s="263"/>
      <c r="B84" s="264" t="str">
        <f t="shared" si="0"/>
        <v>400M-5-4</v>
      </c>
      <c r="C84" s="264">
        <v>75</v>
      </c>
      <c r="D84" s="264"/>
      <c r="E84" s="265">
        <v>35726</v>
      </c>
      <c r="F84" s="266" t="s">
        <v>311</v>
      </c>
      <c r="G84" s="299" t="s">
        <v>571</v>
      </c>
      <c r="H84" s="267" t="s">
        <v>313</v>
      </c>
      <c r="I84" s="267" t="s">
        <v>190</v>
      </c>
      <c r="J84" s="268"/>
      <c r="K84" s="269" t="s">
        <v>264</v>
      </c>
      <c r="L84" s="269" t="s">
        <v>263</v>
      </c>
      <c r="M84" s="270"/>
      <c r="N84" s="270" t="s">
        <v>315</v>
      </c>
    </row>
    <row r="85" spans="1:14" s="271" customFormat="1" ht="22.5" customHeight="1" x14ac:dyDescent="0.2">
      <c r="A85" s="263"/>
      <c r="B85" s="264" t="str">
        <f t="shared" si="0"/>
        <v>400M-6-1</v>
      </c>
      <c r="C85" s="264">
        <v>107</v>
      </c>
      <c r="D85" s="264"/>
      <c r="E85" s="265">
        <v>36398</v>
      </c>
      <c r="F85" s="266" t="s">
        <v>577</v>
      </c>
      <c r="G85" s="299" t="s">
        <v>578</v>
      </c>
      <c r="H85" s="267" t="s">
        <v>313</v>
      </c>
      <c r="I85" s="267" t="s">
        <v>190</v>
      </c>
      <c r="J85" s="268"/>
      <c r="K85" s="269" t="s">
        <v>265</v>
      </c>
      <c r="L85" s="269" t="s">
        <v>260</v>
      </c>
      <c r="M85" s="270"/>
      <c r="N85" s="270" t="s">
        <v>315</v>
      </c>
    </row>
    <row r="86" spans="1:14" s="271" customFormat="1" ht="22.5" customHeight="1" x14ac:dyDescent="0.2">
      <c r="A86" s="263"/>
      <c r="B86" s="264" t="str">
        <f t="shared" si="0"/>
        <v>400M-6-2</v>
      </c>
      <c r="C86" s="264">
        <v>6</v>
      </c>
      <c r="D86" s="264"/>
      <c r="E86" s="265">
        <v>36179</v>
      </c>
      <c r="F86" s="266" t="s">
        <v>557</v>
      </c>
      <c r="G86" s="299" t="s">
        <v>558</v>
      </c>
      <c r="H86" s="267" t="s">
        <v>313</v>
      </c>
      <c r="I86" s="267" t="s">
        <v>190</v>
      </c>
      <c r="J86" s="268"/>
      <c r="K86" s="269" t="s">
        <v>265</v>
      </c>
      <c r="L86" s="269" t="s">
        <v>261</v>
      </c>
      <c r="M86" s="270"/>
      <c r="N86" s="270" t="s">
        <v>315</v>
      </c>
    </row>
    <row r="87" spans="1:14" s="271" customFormat="1" ht="22.5" customHeight="1" x14ac:dyDescent="0.2">
      <c r="A87" s="263"/>
      <c r="B87" s="264" t="str">
        <f t="shared" si="0"/>
        <v>400M-6-3</v>
      </c>
      <c r="C87" s="264">
        <v>99</v>
      </c>
      <c r="D87" s="264"/>
      <c r="E87" s="265">
        <v>36617</v>
      </c>
      <c r="F87" s="266" t="s">
        <v>694</v>
      </c>
      <c r="G87" s="299" t="s">
        <v>535</v>
      </c>
      <c r="H87" s="267" t="s">
        <v>313</v>
      </c>
      <c r="I87" s="267" t="s">
        <v>190</v>
      </c>
      <c r="J87" s="268"/>
      <c r="K87" s="269" t="s">
        <v>265</v>
      </c>
      <c r="L87" s="269" t="s">
        <v>262</v>
      </c>
      <c r="M87" s="270"/>
      <c r="N87" s="270" t="s">
        <v>315</v>
      </c>
    </row>
    <row r="88" spans="1:14" s="271" customFormat="1" ht="22.5" customHeight="1" x14ac:dyDescent="0.2">
      <c r="A88" s="263"/>
      <c r="B88" s="264" t="str">
        <f t="shared" si="0"/>
        <v>400M-6-4</v>
      </c>
      <c r="C88" s="264">
        <v>29</v>
      </c>
      <c r="D88" s="264"/>
      <c r="E88" s="265">
        <v>35053</v>
      </c>
      <c r="F88" s="266" t="s">
        <v>734</v>
      </c>
      <c r="G88" s="299" t="s">
        <v>563</v>
      </c>
      <c r="H88" s="267" t="s">
        <v>313</v>
      </c>
      <c r="I88" s="267" t="s">
        <v>190</v>
      </c>
      <c r="J88" s="268"/>
      <c r="K88" s="269" t="s">
        <v>265</v>
      </c>
      <c r="L88" s="269" t="s">
        <v>263</v>
      </c>
      <c r="M88" s="270"/>
      <c r="N88" s="270" t="s">
        <v>315</v>
      </c>
    </row>
    <row r="89" spans="1:14" s="271" customFormat="1" ht="22.5" customHeight="1" x14ac:dyDescent="0.2">
      <c r="A89" s="263">
        <v>109</v>
      </c>
      <c r="B89" s="264" t="str">
        <f t="shared" si="0"/>
        <v>400M-7-2</v>
      </c>
      <c r="C89" s="264">
        <v>127</v>
      </c>
      <c r="D89" s="264"/>
      <c r="E89" s="265">
        <v>29026</v>
      </c>
      <c r="F89" s="266" t="s">
        <v>406</v>
      </c>
      <c r="G89" s="299" t="s">
        <v>581</v>
      </c>
      <c r="H89" s="267" t="s">
        <v>313</v>
      </c>
      <c r="I89" s="267" t="s">
        <v>190</v>
      </c>
      <c r="J89" s="268"/>
      <c r="K89" s="269" t="s">
        <v>266</v>
      </c>
      <c r="L89" s="269" t="s">
        <v>261</v>
      </c>
      <c r="M89" s="270"/>
      <c r="N89" s="270" t="s">
        <v>316</v>
      </c>
    </row>
    <row r="90" spans="1:14" s="271" customFormat="1" ht="22.5" customHeight="1" x14ac:dyDescent="0.2">
      <c r="A90" s="263">
        <v>110</v>
      </c>
      <c r="B90" s="264" t="str">
        <f t="shared" si="0"/>
        <v>400M-7-3</v>
      </c>
      <c r="C90" s="264">
        <v>138</v>
      </c>
      <c r="D90" s="264"/>
      <c r="E90" s="265">
        <v>36745</v>
      </c>
      <c r="F90" s="266" t="s">
        <v>706</v>
      </c>
      <c r="G90" s="299" t="s">
        <v>707</v>
      </c>
      <c r="H90" s="267" t="s">
        <v>313</v>
      </c>
      <c r="I90" s="267" t="s">
        <v>190</v>
      </c>
      <c r="J90" s="268"/>
      <c r="K90" s="269" t="s">
        <v>266</v>
      </c>
      <c r="L90" s="269" t="s">
        <v>262</v>
      </c>
      <c r="M90" s="270"/>
      <c r="N90" s="270" t="s">
        <v>316</v>
      </c>
    </row>
    <row r="91" spans="1:14" s="271" customFormat="1" ht="22.5" customHeight="1" x14ac:dyDescent="0.2">
      <c r="A91" s="263">
        <v>111</v>
      </c>
      <c r="B91" s="264" t="str">
        <f t="shared" si="0"/>
        <v>400M-7-4</v>
      </c>
      <c r="C91" s="264">
        <v>153</v>
      </c>
      <c r="D91" s="264"/>
      <c r="E91" s="265">
        <v>34059</v>
      </c>
      <c r="F91" s="266" t="s">
        <v>602</v>
      </c>
      <c r="G91" s="299" t="s">
        <v>603</v>
      </c>
      <c r="H91" s="267" t="s">
        <v>313</v>
      </c>
      <c r="I91" s="267" t="s">
        <v>190</v>
      </c>
      <c r="J91" s="268"/>
      <c r="K91" s="269" t="s">
        <v>266</v>
      </c>
      <c r="L91" s="269" t="s">
        <v>263</v>
      </c>
      <c r="M91" s="270"/>
      <c r="N91" s="270" t="s">
        <v>316</v>
      </c>
    </row>
    <row r="92" spans="1:14" s="271" customFormat="1" ht="22.5" customHeight="1" x14ac:dyDescent="0.2">
      <c r="A92" s="263">
        <v>112</v>
      </c>
      <c r="B92" s="264" t="str">
        <f t="shared" si="0"/>
        <v>400M-7-5</v>
      </c>
      <c r="C92" s="264">
        <v>105</v>
      </c>
      <c r="D92" s="264"/>
      <c r="E92" s="265">
        <v>35247</v>
      </c>
      <c r="F92" s="266" t="s">
        <v>737</v>
      </c>
      <c r="G92" s="299" t="s">
        <v>738</v>
      </c>
      <c r="H92" s="267" t="s">
        <v>313</v>
      </c>
      <c r="I92" s="267" t="s">
        <v>190</v>
      </c>
      <c r="J92" s="268"/>
      <c r="K92" s="269" t="s">
        <v>266</v>
      </c>
      <c r="L92" s="269" t="s">
        <v>264</v>
      </c>
      <c r="M92" s="270"/>
      <c r="N92" s="270" t="s">
        <v>316</v>
      </c>
    </row>
    <row r="93" spans="1:14" s="271" customFormat="1" ht="22.5" customHeight="1" x14ac:dyDescent="0.2">
      <c r="A93" s="263">
        <v>113</v>
      </c>
      <c r="B93" s="264" t="str">
        <f t="shared" si="0"/>
        <v>400M-7-6</v>
      </c>
      <c r="C93" s="264">
        <v>173</v>
      </c>
      <c r="D93" s="264"/>
      <c r="E93" s="265">
        <v>33501</v>
      </c>
      <c r="F93" s="266" t="s">
        <v>708</v>
      </c>
      <c r="G93" s="299" t="s">
        <v>709</v>
      </c>
      <c r="H93" s="267" t="s">
        <v>313</v>
      </c>
      <c r="I93" s="267" t="s">
        <v>190</v>
      </c>
      <c r="J93" s="268"/>
      <c r="K93" s="269" t="s">
        <v>266</v>
      </c>
      <c r="L93" s="269" t="s">
        <v>265</v>
      </c>
      <c r="M93" s="270"/>
      <c r="N93" s="270" t="s">
        <v>316</v>
      </c>
    </row>
    <row r="94" spans="1:14" s="271" customFormat="1" ht="22.5" customHeight="1" x14ac:dyDescent="0.2">
      <c r="A94" s="263"/>
      <c r="B94" s="264" t="str">
        <f t="shared" si="0"/>
        <v>400M-7-7</v>
      </c>
      <c r="C94" s="264">
        <v>37</v>
      </c>
      <c r="D94" s="264"/>
      <c r="E94" s="265">
        <v>26738</v>
      </c>
      <c r="F94" s="266" t="s">
        <v>867</v>
      </c>
      <c r="G94" s="299" t="s">
        <v>523</v>
      </c>
      <c r="H94" s="267" t="s">
        <v>313</v>
      </c>
      <c r="I94" s="267" t="s">
        <v>190</v>
      </c>
      <c r="J94" s="268"/>
      <c r="K94" s="269" t="s">
        <v>266</v>
      </c>
      <c r="L94" s="269" t="s">
        <v>266</v>
      </c>
      <c r="M94" s="270"/>
      <c r="N94" s="270" t="s">
        <v>316</v>
      </c>
    </row>
    <row r="95" spans="1:14" s="271" customFormat="1" ht="22.5" customHeight="1" x14ac:dyDescent="0.2">
      <c r="A95" s="263"/>
      <c r="B95" s="264" t="str">
        <f t="shared" si="0"/>
        <v>400M-8-2</v>
      </c>
      <c r="C95" s="264">
        <v>9</v>
      </c>
      <c r="D95" s="264"/>
      <c r="E95" s="265">
        <v>35582</v>
      </c>
      <c r="F95" s="266" t="s">
        <v>735</v>
      </c>
      <c r="G95" s="299" t="s">
        <v>736</v>
      </c>
      <c r="H95" s="267" t="s">
        <v>313</v>
      </c>
      <c r="I95" s="267" t="s">
        <v>190</v>
      </c>
      <c r="J95" s="268"/>
      <c r="K95" s="269" t="s">
        <v>267</v>
      </c>
      <c r="L95" s="269" t="s">
        <v>261</v>
      </c>
      <c r="M95" s="270"/>
      <c r="N95" s="270" t="s">
        <v>316</v>
      </c>
    </row>
    <row r="96" spans="1:14" s="271" customFormat="1" ht="22.5" customHeight="1" x14ac:dyDescent="0.2">
      <c r="A96" s="263"/>
      <c r="B96" s="264" t="str">
        <f t="shared" si="0"/>
        <v>400M-8-3</v>
      </c>
      <c r="C96" s="264">
        <v>164</v>
      </c>
      <c r="D96" s="264"/>
      <c r="E96" s="265">
        <v>34669</v>
      </c>
      <c r="F96" s="266" t="s">
        <v>604</v>
      </c>
      <c r="G96" s="299" t="s">
        <v>605</v>
      </c>
      <c r="H96" s="267" t="s">
        <v>313</v>
      </c>
      <c r="I96" s="267" t="s">
        <v>190</v>
      </c>
      <c r="J96" s="268"/>
      <c r="K96" s="269" t="s">
        <v>267</v>
      </c>
      <c r="L96" s="269" t="s">
        <v>262</v>
      </c>
      <c r="M96" s="270"/>
      <c r="N96" s="270" t="s">
        <v>316</v>
      </c>
    </row>
    <row r="97" spans="1:14" s="271" customFormat="1" ht="22.5" customHeight="1" x14ac:dyDescent="0.2">
      <c r="A97" s="263"/>
      <c r="B97" s="264" t="str">
        <f t="shared" si="0"/>
        <v>400M-8-4</v>
      </c>
      <c r="C97" s="264">
        <v>114</v>
      </c>
      <c r="D97" s="264"/>
      <c r="E97" s="265">
        <v>35674</v>
      </c>
      <c r="F97" s="266" t="s">
        <v>600</v>
      </c>
      <c r="G97" s="299" t="s">
        <v>539</v>
      </c>
      <c r="H97" s="267" t="s">
        <v>313</v>
      </c>
      <c r="I97" s="267" t="s">
        <v>190</v>
      </c>
      <c r="J97" s="268"/>
      <c r="K97" s="269" t="s">
        <v>267</v>
      </c>
      <c r="L97" s="269" t="s">
        <v>263</v>
      </c>
      <c r="M97" s="270"/>
      <c r="N97" s="270" t="s">
        <v>316</v>
      </c>
    </row>
    <row r="98" spans="1:14" s="271" customFormat="1" ht="22.5" customHeight="1" x14ac:dyDescent="0.2">
      <c r="A98" s="263"/>
      <c r="B98" s="264" t="str">
        <f t="shared" si="0"/>
        <v>400M-8-5</v>
      </c>
      <c r="C98" s="264">
        <v>130</v>
      </c>
      <c r="D98" s="264"/>
      <c r="E98" s="265">
        <v>34952</v>
      </c>
      <c r="F98" s="266" t="s">
        <v>702</v>
      </c>
      <c r="G98" s="299" t="s">
        <v>703</v>
      </c>
      <c r="H98" s="267" t="s">
        <v>313</v>
      </c>
      <c r="I98" s="267" t="s">
        <v>190</v>
      </c>
      <c r="J98" s="268"/>
      <c r="K98" s="269" t="s">
        <v>267</v>
      </c>
      <c r="L98" s="269" t="s">
        <v>264</v>
      </c>
      <c r="M98" s="270"/>
      <c r="N98" s="270" t="s">
        <v>316</v>
      </c>
    </row>
    <row r="99" spans="1:14" s="271" customFormat="1" ht="22.5" customHeight="1" x14ac:dyDescent="0.2">
      <c r="A99" s="263">
        <v>114</v>
      </c>
      <c r="B99" s="264" t="str">
        <f t="shared" si="0"/>
        <v>400M-8-6</v>
      </c>
      <c r="C99" s="264">
        <v>35</v>
      </c>
      <c r="D99" s="264"/>
      <c r="E99" s="265">
        <v>35676</v>
      </c>
      <c r="F99" s="266" t="s">
        <v>701</v>
      </c>
      <c r="G99" s="299" t="s">
        <v>661</v>
      </c>
      <c r="H99" s="267" t="s">
        <v>313</v>
      </c>
      <c r="I99" s="267" t="s">
        <v>190</v>
      </c>
      <c r="J99" s="268"/>
      <c r="K99" s="269" t="s">
        <v>267</v>
      </c>
      <c r="L99" s="269" t="s">
        <v>265</v>
      </c>
      <c r="M99" s="270"/>
      <c r="N99" s="270" t="s">
        <v>316</v>
      </c>
    </row>
    <row r="100" spans="1:14" s="271" customFormat="1" ht="22.5" customHeight="1" x14ac:dyDescent="0.2">
      <c r="A100" s="263">
        <v>115</v>
      </c>
      <c r="B100" s="264" t="str">
        <f t="shared" si="0"/>
        <v>400M-8-7</v>
      </c>
      <c r="C100" s="264">
        <v>117</v>
      </c>
      <c r="D100" s="264"/>
      <c r="E100" s="265">
        <v>36225</v>
      </c>
      <c r="F100" s="266" t="s">
        <v>403</v>
      </c>
      <c r="G100" s="299" t="s">
        <v>539</v>
      </c>
      <c r="H100" s="267" t="s">
        <v>313</v>
      </c>
      <c r="I100" s="267" t="s">
        <v>190</v>
      </c>
      <c r="J100" s="268"/>
      <c r="K100" s="269" t="s">
        <v>267</v>
      </c>
      <c r="L100" s="269" t="s">
        <v>266</v>
      </c>
      <c r="M100" s="270"/>
      <c r="N100" s="270" t="s">
        <v>316</v>
      </c>
    </row>
    <row r="101" spans="1:14" s="271" customFormat="1" ht="22.5" customHeight="1" x14ac:dyDescent="0.2">
      <c r="A101" s="263">
        <v>116</v>
      </c>
      <c r="B101" s="264" t="str">
        <f t="shared" si="0"/>
        <v>400M-7-8</v>
      </c>
      <c r="C101" s="264">
        <v>18</v>
      </c>
      <c r="D101" s="264"/>
      <c r="E101" s="265">
        <v>35747</v>
      </c>
      <c r="F101" s="266" t="s">
        <v>666</v>
      </c>
      <c r="G101" s="299" t="s">
        <v>667</v>
      </c>
      <c r="H101" s="267" t="s">
        <v>313</v>
      </c>
      <c r="I101" s="267" t="s">
        <v>190</v>
      </c>
      <c r="J101" s="268"/>
      <c r="K101" s="269" t="s">
        <v>266</v>
      </c>
      <c r="L101" s="269" t="s">
        <v>267</v>
      </c>
      <c r="M101" s="270"/>
      <c r="N101" s="270" t="s">
        <v>316</v>
      </c>
    </row>
    <row r="102" spans="1:14" s="271" customFormat="1" ht="22.5" customHeight="1" x14ac:dyDescent="0.2">
      <c r="A102" s="263">
        <v>117</v>
      </c>
      <c r="B102" s="264" t="str">
        <f t="shared" si="0"/>
        <v>400M--</v>
      </c>
      <c r="C102" s="264"/>
      <c r="D102" s="264"/>
      <c r="E102" s="265"/>
      <c r="F102" s="266"/>
      <c r="G102" s="299"/>
      <c r="H102" s="267" t="s">
        <v>313</v>
      </c>
      <c r="I102" s="267" t="s">
        <v>190</v>
      </c>
      <c r="J102" s="268"/>
      <c r="K102" s="269"/>
      <c r="L102" s="269"/>
      <c r="M102" s="270"/>
      <c r="N102" s="270"/>
    </row>
    <row r="103" spans="1:14" s="271" customFormat="1" ht="22.5" customHeight="1" x14ac:dyDescent="0.2">
      <c r="A103" s="263">
        <v>118</v>
      </c>
      <c r="B103" s="264" t="str">
        <f t="shared" si="0"/>
        <v>400M--</v>
      </c>
      <c r="C103" s="264"/>
      <c r="D103" s="264"/>
      <c r="E103" s="265"/>
      <c r="F103" s="266"/>
      <c r="G103" s="299"/>
      <c r="H103" s="267" t="s">
        <v>313</v>
      </c>
      <c r="I103" s="267" t="s">
        <v>190</v>
      </c>
      <c r="J103" s="268"/>
      <c r="K103" s="269"/>
      <c r="L103" s="269"/>
      <c r="M103" s="270"/>
      <c r="N103" s="270"/>
    </row>
    <row r="104" spans="1:14" s="282" customFormat="1" ht="22.5" customHeight="1" x14ac:dyDescent="0.2">
      <c r="A104" s="274">
        <v>119</v>
      </c>
      <c r="B104" s="275" t="str">
        <f t="shared" si="0"/>
        <v>1500M-1-1</v>
      </c>
      <c r="C104" s="275">
        <v>175</v>
      </c>
      <c r="D104" s="275"/>
      <c r="E104" s="276">
        <v>24838</v>
      </c>
      <c r="F104" s="277" t="s">
        <v>648</v>
      </c>
      <c r="G104" s="300" t="s">
        <v>649</v>
      </c>
      <c r="H104" s="278" t="s">
        <v>313</v>
      </c>
      <c r="I104" s="278" t="s">
        <v>191</v>
      </c>
      <c r="J104" s="279"/>
      <c r="K104" s="280" t="s">
        <v>260</v>
      </c>
      <c r="L104" s="280" t="s">
        <v>260</v>
      </c>
      <c r="M104" s="281"/>
      <c r="N104" s="281" t="s">
        <v>317</v>
      </c>
    </row>
    <row r="105" spans="1:14" s="282" customFormat="1" ht="22.5" customHeight="1" x14ac:dyDescent="0.2">
      <c r="A105" s="274">
        <v>120</v>
      </c>
      <c r="B105" s="275" t="str">
        <f t="shared" si="0"/>
        <v>1500M-1-2</v>
      </c>
      <c r="C105" s="275">
        <v>27</v>
      </c>
      <c r="D105" s="275"/>
      <c r="E105" s="276">
        <v>32335</v>
      </c>
      <c r="F105" s="277" t="s">
        <v>650</v>
      </c>
      <c r="G105" s="300" t="s">
        <v>563</v>
      </c>
      <c r="H105" s="278" t="s">
        <v>313</v>
      </c>
      <c r="I105" s="278" t="s">
        <v>191</v>
      </c>
      <c r="J105" s="279"/>
      <c r="K105" s="280" t="s">
        <v>260</v>
      </c>
      <c r="L105" s="280" t="s">
        <v>261</v>
      </c>
      <c r="M105" s="281"/>
      <c r="N105" s="281" t="s">
        <v>317</v>
      </c>
    </row>
    <row r="106" spans="1:14" s="282" customFormat="1" ht="22.5" customHeight="1" x14ac:dyDescent="0.2">
      <c r="A106" s="274">
        <v>121</v>
      </c>
      <c r="B106" s="275" t="str">
        <f t="shared" si="0"/>
        <v>1500M-1-3</v>
      </c>
      <c r="C106" s="275">
        <v>49</v>
      </c>
      <c r="D106" s="275"/>
      <c r="E106" s="276">
        <v>33348</v>
      </c>
      <c r="F106" s="277" t="s">
        <v>375</v>
      </c>
      <c r="G106" s="300" t="s">
        <v>589</v>
      </c>
      <c r="H106" s="278" t="s">
        <v>313</v>
      </c>
      <c r="I106" s="278" t="s">
        <v>191</v>
      </c>
      <c r="J106" s="279"/>
      <c r="K106" s="280" t="s">
        <v>260</v>
      </c>
      <c r="L106" s="280" t="s">
        <v>262</v>
      </c>
      <c r="M106" s="281"/>
      <c r="N106" s="281" t="s">
        <v>317</v>
      </c>
    </row>
    <row r="107" spans="1:14" s="282" customFormat="1" ht="22.5" customHeight="1" x14ac:dyDescent="0.2">
      <c r="A107" s="274">
        <v>122</v>
      </c>
      <c r="B107" s="275" t="str">
        <f t="shared" si="0"/>
        <v>1500M-1-4</v>
      </c>
      <c r="C107" s="275">
        <v>82</v>
      </c>
      <c r="D107" s="275"/>
      <c r="E107" s="276">
        <v>34370</v>
      </c>
      <c r="F107" s="277" t="s">
        <v>651</v>
      </c>
      <c r="G107" s="300" t="s">
        <v>652</v>
      </c>
      <c r="H107" s="278" t="s">
        <v>313</v>
      </c>
      <c r="I107" s="278" t="s">
        <v>191</v>
      </c>
      <c r="J107" s="279"/>
      <c r="K107" s="280" t="s">
        <v>260</v>
      </c>
      <c r="L107" s="280" t="s">
        <v>263</v>
      </c>
      <c r="M107" s="281"/>
      <c r="N107" s="281" t="s">
        <v>317</v>
      </c>
    </row>
    <row r="108" spans="1:14" s="282" customFormat="1" ht="22.5" customHeight="1" x14ac:dyDescent="0.2">
      <c r="A108" s="274">
        <v>123</v>
      </c>
      <c r="B108" s="275" t="str">
        <f t="shared" si="0"/>
        <v>1500M-1-5</v>
      </c>
      <c r="C108" s="275">
        <v>14</v>
      </c>
      <c r="D108" s="275"/>
      <c r="E108" s="276">
        <v>29116</v>
      </c>
      <c r="F108" s="277" t="s">
        <v>653</v>
      </c>
      <c r="G108" s="300" t="s">
        <v>654</v>
      </c>
      <c r="H108" s="278" t="s">
        <v>313</v>
      </c>
      <c r="I108" s="278" t="s">
        <v>191</v>
      </c>
      <c r="J108" s="279"/>
      <c r="K108" s="280" t="s">
        <v>260</v>
      </c>
      <c r="L108" s="280" t="s">
        <v>264</v>
      </c>
      <c r="M108" s="281"/>
      <c r="N108" s="281" t="s">
        <v>317</v>
      </c>
    </row>
    <row r="109" spans="1:14" s="282" customFormat="1" ht="22.5" customHeight="1" x14ac:dyDescent="0.2">
      <c r="A109" s="274">
        <v>124</v>
      </c>
      <c r="B109" s="275" t="str">
        <f t="shared" si="0"/>
        <v>1500M-1-6</v>
      </c>
      <c r="C109" s="275">
        <v>146</v>
      </c>
      <c r="D109" s="275"/>
      <c r="E109" s="276">
        <v>27760</v>
      </c>
      <c r="F109" s="277" t="s">
        <v>655</v>
      </c>
      <c r="G109" s="300" t="s">
        <v>656</v>
      </c>
      <c r="H109" s="278" t="s">
        <v>313</v>
      </c>
      <c r="I109" s="278" t="s">
        <v>191</v>
      </c>
      <c r="J109" s="279"/>
      <c r="K109" s="280" t="s">
        <v>260</v>
      </c>
      <c r="L109" s="280" t="s">
        <v>265</v>
      </c>
      <c r="M109" s="281"/>
      <c r="N109" s="281" t="s">
        <v>317</v>
      </c>
    </row>
    <row r="110" spans="1:14" s="282" customFormat="1" ht="22.5" customHeight="1" x14ac:dyDescent="0.2">
      <c r="A110" s="274">
        <v>125</v>
      </c>
      <c r="B110" s="275" t="str">
        <f t="shared" si="0"/>
        <v>1500M-1-7</v>
      </c>
      <c r="C110" s="275">
        <v>147</v>
      </c>
      <c r="D110" s="275"/>
      <c r="E110" s="276">
        <v>31778</v>
      </c>
      <c r="F110" s="277" t="s">
        <v>657</v>
      </c>
      <c r="G110" s="300" t="s">
        <v>656</v>
      </c>
      <c r="H110" s="278" t="s">
        <v>313</v>
      </c>
      <c r="I110" s="278" t="s">
        <v>191</v>
      </c>
      <c r="J110" s="279"/>
      <c r="K110" s="280" t="s">
        <v>260</v>
      </c>
      <c r="L110" s="280" t="s">
        <v>266</v>
      </c>
      <c r="M110" s="281"/>
      <c r="N110" s="281" t="s">
        <v>317</v>
      </c>
    </row>
    <row r="111" spans="1:14" s="282" customFormat="1" ht="22.5" customHeight="1" x14ac:dyDescent="0.2">
      <c r="A111" s="274">
        <v>126</v>
      </c>
      <c r="B111" s="275" t="str">
        <f t="shared" si="0"/>
        <v>1500M-2-1</v>
      </c>
      <c r="C111" s="275">
        <v>183</v>
      </c>
      <c r="D111" s="275"/>
      <c r="E111" s="276">
        <v>35885</v>
      </c>
      <c r="F111" s="277" t="s">
        <v>658</v>
      </c>
      <c r="G111" s="300" t="s">
        <v>551</v>
      </c>
      <c r="H111" s="278" t="s">
        <v>313</v>
      </c>
      <c r="I111" s="278" t="s">
        <v>191</v>
      </c>
      <c r="J111" s="279"/>
      <c r="K111" s="280" t="s">
        <v>261</v>
      </c>
      <c r="L111" s="280" t="s">
        <v>260</v>
      </c>
      <c r="M111" s="281"/>
      <c r="N111" s="281" t="s">
        <v>315</v>
      </c>
    </row>
    <row r="112" spans="1:14" s="282" customFormat="1" ht="22.5" customHeight="1" x14ac:dyDescent="0.2">
      <c r="A112" s="274">
        <v>127</v>
      </c>
      <c r="B112" s="275" t="str">
        <f t="shared" si="0"/>
        <v>1500M-2-2</v>
      </c>
      <c r="C112" s="275">
        <v>142</v>
      </c>
      <c r="D112" s="275"/>
      <c r="E112" s="276">
        <v>32676</v>
      </c>
      <c r="F112" s="277" t="s">
        <v>369</v>
      </c>
      <c r="G112" s="300" t="s">
        <v>659</v>
      </c>
      <c r="H112" s="278" t="s">
        <v>313</v>
      </c>
      <c r="I112" s="278" t="s">
        <v>191</v>
      </c>
      <c r="J112" s="279"/>
      <c r="K112" s="280" t="s">
        <v>261</v>
      </c>
      <c r="L112" s="280" t="s">
        <v>261</v>
      </c>
      <c r="M112" s="281"/>
      <c r="N112" s="281" t="s">
        <v>315</v>
      </c>
    </row>
    <row r="113" spans="1:14" s="282" customFormat="1" ht="22.5" customHeight="1" x14ac:dyDescent="0.2">
      <c r="A113" s="274">
        <v>128</v>
      </c>
      <c r="B113" s="275" t="str">
        <f t="shared" si="0"/>
        <v>1500M-2-3</v>
      </c>
      <c r="C113" s="275">
        <v>156</v>
      </c>
      <c r="D113" s="275"/>
      <c r="E113" s="276">
        <v>34956</v>
      </c>
      <c r="F113" s="277" t="s">
        <v>404</v>
      </c>
      <c r="G113" s="300" t="s">
        <v>603</v>
      </c>
      <c r="H113" s="278" t="s">
        <v>313</v>
      </c>
      <c r="I113" s="278" t="s">
        <v>191</v>
      </c>
      <c r="J113" s="279"/>
      <c r="K113" s="280" t="s">
        <v>261</v>
      </c>
      <c r="L113" s="280" t="s">
        <v>262</v>
      </c>
      <c r="M113" s="281"/>
      <c r="N113" s="281" t="s">
        <v>315</v>
      </c>
    </row>
    <row r="114" spans="1:14" s="282" customFormat="1" ht="22.5" customHeight="1" x14ac:dyDescent="0.2">
      <c r="A114" s="274">
        <v>129</v>
      </c>
      <c r="B114" s="275" t="str">
        <f t="shared" si="0"/>
        <v>1500M-2-4</v>
      </c>
      <c r="C114" s="275">
        <v>97</v>
      </c>
      <c r="D114" s="275"/>
      <c r="E114" s="276">
        <v>32401</v>
      </c>
      <c r="F114" s="277" t="s">
        <v>370</v>
      </c>
      <c r="G114" s="300" t="s">
        <v>535</v>
      </c>
      <c r="H114" s="278" t="s">
        <v>313</v>
      </c>
      <c r="I114" s="278" t="s">
        <v>191</v>
      </c>
      <c r="J114" s="279"/>
      <c r="K114" s="280" t="s">
        <v>261</v>
      </c>
      <c r="L114" s="280" t="s">
        <v>263</v>
      </c>
      <c r="M114" s="281"/>
      <c r="N114" s="281" t="s">
        <v>315</v>
      </c>
    </row>
    <row r="115" spans="1:14" s="282" customFormat="1" ht="22.5" customHeight="1" x14ac:dyDescent="0.2">
      <c r="A115" s="274">
        <v>130</v>
      </c>
      <c r="B115" s="275" t="str">
        <f t="shared" si="0"/>
        <v>1500M-2-5</v>
      </c>
      <c r="C115" s="275">
        <v>121</v>
      </c>
      <c r="D115" s="275"/>
      <c r="E115" s="276">
        <v>34716</v>
      </c>
      <c r="F115" s="277" t="s">
        <v>312</v>
      </c>
      <c r="G115" s="300" t="s">
        <v>541</v>
      </c>
      <c r="H115" s="278" t="s">
        <v>313</v>
      </c>
      <c r="I115" s="278" t="s">
        <v>191</v>
      </c>
      <c r="J115" s="279"/>
      <c r="K115" s="280" t="s">
        <v>261</v>
      </c>
      <c r="L115" s="280" t="s">
        <v>264</v>
      </c>
      <c r="M115" s="281"/>
      <c r="N115" s="281" t="s">
        <v>315</v>
      </c>
    </row>
    <row r="116" spans="1:14" s="282" customFormat="1" ht="22.5" customHeight="1" x14ac:dyDescent="0.2">
      <c r="A116" s="274">
        <v>131</v>
      </c>
      <c r="B116" s="275" t="str">
        <f t="shared" si="0"/>
        <v>1500M-2-6</v>
      </c>
      <c r="C116" s="275">
        <v>34</v>
      </c>
      <c r="D116" s="275"/>
      <c r="E116" s="276">
        <v>36231</v>
      </c>
      <c r="F116" s="277" t="s">
        <v>660</v>
      </c>
      <c r="G116" s="300" t="s">
        <v>661</v>
      </c>
      <c r="H116" s="278" t="s">
        <v>313</v>
      </c>
      <c r="I116" s="278" t="s">
        <v>191</v>
      </c>
      <c r="J116" s="279"/>
      <c r="K116" s="280" t="s">
        <v>261</v>
      </c>
      <c r="L116" s="280" t="s">
        <v>265</v>
      </c>
      <c r="M116" s="281"/>
      <c r="N116" s="281" t="s">
        <v>315</v>
      </c>
    </row>
    <row r="117" spans="1:14" s="282" customFormat="1" ht="22.5" customHeight="1" x14ac:dyDescent="0.2">
      <c r="A117" s="274">
        <v>132</v>
      </c>
      <c r="B117" s="275" t="str">
        <f t="shared" si="0"/>
        <v>1500M-2-7</v>
      </c>
      <c r="C117" s="275">
        <v>107</v>
      </c>
      <c r="D117" s="275"/>
      <c r="E117" s="276">
        <v>36398</v>
      </c>
      <c r="F117" s="277" t="s">
        <v>577</v>
      </c>
      <c r="G117" s="300" t="s">
        <v>578</v>
      </c>
      <c r="H117" s="278" t="s">
        <v>313</v>
      </c>
      <c r="I117" s="278" t="s">
        <v>191</v>
      </c>
      <c r="J117" s="279"/>
      <c r="K117" s="280" t="s">
        <v>261</v>
      </c>
      <c r="L117" s="280" t="s">
        <v>266</v>
      </c>
      <c r="M117" s="281"/>
      <c r="N117" s="281" t="s">
        <v>315</v>
      </c>
    </row>
    <row r="118" spans="1:14" s="282" customFormat="1" ht="22.5" customHeight="1" x14ac:dyDescent="0.2">
      <c r="A118" s="274">
        <v>133</v>
      </c>
      <c r="B118" s="275" t="str">
        <f t="shared" si="0"/>
        <v>1500M-3-1</v>
      </c>
      <c r="C118" s="275">
        <v>4</v>
      </c>
      <c r="D118" s="275"/>
      <c r="E118" s="276">
        <v>35371</v>
      </c>
      <c r="F118" s="277" t="s">
        <v>662</v>
      </c>
      <c r="G118" s="300" t="s">
        <v>587</v>
      </c>
      <c r="H118" s="278" t="s">
        <v>313</v>
      </c>
      <c r="I118" s="278" t="s">
        <v>191</v>
      </c>
      <c r="J118" s="279"/>
      <c r="K118" s="280" t="s">
        <v>262</v>
      </c>
      <c r="L118" s="280" t="s">
        <v>260</v>
      </c>
      <c r="M118" s="281"/>
      <c r="N118" s="281" t="s">
        <v>316</v>
      </c>
    </row>
    <row r="119" spans="1:14" s="282" customFormat="1" ht="22.5" customHeight="1" x14ac:dyDescent="0.2">
      <c r="A119" s="274">
        <v>134</v>
      </c>
      <c r="B119" s="275" t="str">
        <f t="shared" si="0"/>
        <v>1500M-3-2</v>
      </c>
      <c r="C119" s="275">
        <v>59</v>
      </c>
      <c r="D119" s="275"/>
      <c r="E119" s="276">
        <v>34473</v>
      </c>
      <c r="F119" s="277" t="s">
        <v>663</v>
      </c>
      <c r="G119" s="300" t="s">
        <v>664</v>
      </c>
      <c r="H119" s="278" t="s">
        <v>313</v>
      </c>
      <c r="I119" s="278" t="s">
        <v>191</v>
      </c>
      <c r="J119" s="279"/>
      <c r="K119" s="280" t="s">
        <v>262</v>
      </c>
      <c r="L119" s="280" t="s">
        <v>261</v>
      </c>
      <c r="M119" s="281"/>
      <c r="N119" s="281" t="s">
        <v>316</v>
      </c>
    </row>
    <row r="120" spans="1:14" s="282" customFormat="1" ht="22.5" customHeight="1" x14ac:dyDescent="0.2">
      <c r="A120" s="274">
        <v>135</v>
      </c>
      <c r="B120" s="275" t="str">
        <f t="shared" si="0"/>
        <v>1500M-3-3</v>
      </c>
      <c r="C120" s="275">
        <v>169</v>
      </c>
      <c r="D120" s="275"/>
      <c r="E120" s="276">
        <v>32581</v>
      </c>
      <c r="F120" s="277" t="s">
        <v>377</v>
      </c>
      <c r="G120" s="300" t="s">
        <v>665</v>
      </c>
      <c r="H120" s="278" t="s">
        <v>313</v>
      </c>
      <c r="I120" s="278" t="s">
        <v>191</v>
      </c>
      <c r="J120" s="279"/>
      <c r="K120" s="280" t="s">
        <v>262</v>
      </c>
      <c r="L120" s="280" t="s">
        <v>262</v>
      </c>
      <c r="M120" s="281"/>
      <c r="N120" s="281" t="s">
        <v>316</v>
      </c>
    </row>
    <row r="121" spans="1:14" s="282" customFormat="1" ht="22.5" customHeight="1" x14ac:dyDescent="0.2">
      <c r="A121" s="274">
        <v>136</v>
      </c>
      <c r="B121" s="275" t="str">
        <f t="shared" si="0"/>
        <v>1500M-3-4</v>
      </c>
      <c r="C121" s="275">
        <v>18</v>
      </c>
      <c r="D121" s="275"/>
      <c r="E121" s="276">
        <v>35747</v>
      </c>
      <c r="F121" s="277" t="s">
        <v>666</v>
      </c>
      <c r="G121" s="300" t="s">
        <v>667</v>
      </c>
      <c r="H121" s="278" t="s">
        <v>313</v>
      </c>
      <c r="I121" s="278" t="s">
        <v>191</v>
      </c>
      <c r="J121" s="279"/>
      <c r="K121" s="280" t="s">
        <v>262</v>
      </c>
      <c r="L121" s="280" t="s">
        <v>263</v>
      </c>
      <c r="M121" s="281"/>
      <c r="N121" s="281" t="s">
        <v>316</v>
      </c>
    </row>
    <row r="122" spans="1:14" s="282" customFormat="1" ht="22.5" customHeight="1" x14ac:dyDescent="0.2">
      <c r="A122" s="274">
        <v>137</v>
      </c>
      <c r="B122" s="275" t="str">
        <f t="shared" si="0"/>
        <v>1500M-3-5</v>
      </c>
      <c r="C122" s="275">
        <v>46</v>
      </c>
      <c r="D122" s="275"/>
      <c r="E122" s="276">
        <v>34926</v>
      </c>
      <c r="F122" s="277" t="s">
        <v>668</v>
      </c>
      <c r="G122" s="300" t="s">
        <v>589</v>
      </c>
      <c r="H122" s="278" t="s">
        <v>313</v>
      </c>
      <c r="I122" s="278" t="s">
        <v>191</v>
      </c>
      <c r="J122" s="279"/>
      <c r="K122" s="280" t="s">
        <v>262</v>
      </c>
      <c r="L122" s="280" t="s">
        <v>264</v>
      </c>
      <c r="M122" s="281"/>
      <c r="N122" s="281" t="s">
        <v>316</v>
      </c>
    </row>
    <row r="123" spans="1:14" s="282" customFormat="1" ht="22.5" customHeight="1" x14ac:dyDescent="0.2">
      <c r="A123" s="274">
        <v>138</v>
      </c>
      <c r="B123" s="275" t="str">
        <f t="shared" si="0"/>
        <v>1500M-3-6</v>
      </c>
      <c r="C123" s="275">
        <v>101</v>
      </c>
      <c r="D123" s="275"/>
      <c r="E123" s="276">
        <v>30317</v>
      </c>
      <c r="F123" s="277" t="s">
        <v>596</v>
      </c>
      <c r="G123" s="300" t="s">
        <v>535</v>
      </c>
      <c r="H123" s="278" t="s">
        <v>313</v>
      </c>
      <c r="I123" s="278" t="s">
        <v>191</v>
      </c>
      <c r="J123" s="279"/>
      <c r="K123" s="280" t="s">
        <v>262</v>
      </c>
      <c r="L123" s="280" t="s">
        <v>265</v>
      </c>
      <c r="M123" s="281"/>
      <c r="N123" s="281" t="s">
        <v>316</v>
      </c>
    </row>
    <row r="124" spans="1:14" s="282" customFormat="1" ht="22.5" customHeight="1" x14ac:dyDescent="0.2">
      <c r="A124" s="274">
        <v>139</v>
      </c>
      <c r="B124" s="275" t="str">
        <f t="shared" si="0"/>
        <v>1500M-3-7</v>
      </c>
      <c r="C124" s="275">
        <v>127</v>
      </c>
      <c r="D124" s="275"/>
      <c r="E124" s="276">
        <v>29026</v>
      </c>
      <c r="F124" s="277" t="s">
        <v>406</v>
      </c>
      <c r="G124" s="300" t="s">
        <v>581</v>
      </c>
      <c r="H124" s="278" t="s">
        <v>313</v>
      </c>
      <c r="I124" s="278" t="s">
        <v>191</v>
      </c>
      <c r="J124" s="279"/>
      <c r="K124" s="280" t="s">
        <v>262</v>
      </c>
      <c r="L124" s="280" t="s">
        <v>266</v>
      </c>
      <c r="M124" s="281"/>
      <c r="N124" s="281" t="s">
        <v>316</v>
      </c>
    </row>
    <row r="125" spans="1:14" s="282" customFormat="1" ht="22.5" customHeight="1" x14ac:dyDescent="0.2">
      <c r="A125" s="274">
        <v>140</v>
      </c>
      <c r="B125" s="275" t="str">
        <f t="shared" si="0"/>
        <v>1500M-2-8</v>
      </c>
      <c r="C125" s="275">
        <v>171</v>
      </c>
      <c r="D125" s="275"/>
      <c r="E125" s="276">
        <v>33967</v>
      </c>
      <c r="F125" s="277" t="s">
        <v>373</v>
      </c>
      <c r="G125" s="300" t="s">
        <v>669</v>
      </c>
      <c r="H125" s="278" t="s">
        <v>313</v>
      </c>
      <c r="I125" s="278" t="s">
        <v>191</v>
      </c>
      <c r="J125" s="279"/>
      <c r="K125" s="280" t="s">
        <v>261</v>
      </c>
      <c r="L125" s="280" t="s">
        <v>267</v>
      </c>
      <c r="M125" s="281"/>
      <c r="N125" s="281" t="s">
        <v>315</v>
      </c>
    </row>
    <row r="126" spans="1:14" s="282" customFormat="1" ht="22.5" customHeight="1" x14ac:dyDescent="0.2">
      <c r="A126" s="274">
        <v>141</v>
      </c>
      <c r="B126" s="275" t="str">
        <f t="shared" si="0"/>
        <v>1500M--</v>
      </c>
      <c r="C126" s="275"/>
      <c r="D126" s="275"/>
      <c r="E126" s="276"/>
      <c r="F126" s="277"/>
      <c r="G126" s="300"/>
      <c r="H126" s="278" t="s">
        <v>313</v>
      </c>
      <c r="I126" s="278" t="s">
        <v>191</v>
      </c>
      <c r="J126" s="279"/>
      <c r="K126" s="280"/>
      <c r="L126" s="280"/>
      <c r="M126" s="281"/>
      <c r="N126" s="281"/>
    </row>
    <row r="127" spans="1:14" s="282" customFormat="1" ht="22.5" customHeight="1" x14ac:dyDescent="0.2">
      <c r="A127" s="274">
        <v>142</v>
      </c>
      <c r="B127" s="275" t="str">
        <f t="shared" si="0"/>
        <v>1500M--</v>
      </c>
      <c r="C127" s="275"/>
      <c r="D127" s="275"/>
      <c r="E127" s="276"/>
      <c r="F127" s="277"/>
      <c r="G127" s="300"/>
      <c r="H127" s="278" t="s">
        <v>313</v>
      </c>
      <c r="I127" s="278" t="s">
        <v>191</v>
      </c>
      <c r="J127" s="279"/>
      <c r="K127" s="280"/>
      <c r="L127" s="280"/>
      <c r="M127" s="281"/>
      <c r="N127" s="281"/>
    </row>
    <row r="128" spans="1:14" s="282" customFormat="1" ht="22.5" customHeight="1" x14ac:dyDescent="0.2">
      <c r="A128" s="274">
        <v>143</v>
      </c>
      <c r="B128" s="275" t="str">
        <f t="shared" si="0"/>
        <v>1500M--</v>
      </c>
      <c r="C128" s="275"/>
      <c r="D128" s="275"/>
      <c r="E128" s="276"/>
      <c r="F128" s="277"/>
      <c r="G128" s="300"/>
      <c r="H128" s="278" t="s">
        <v>313</v>
      </c>
      <c r="I128" s="278" t="s">
        <v>191</v>
      </c>
      <c r="J128" s="279"/>
      <c r="K128" s="280"/>
      <c r="L128" s="280"/>
      <c r="M128" s="281"/>
      <c r="N128" s="281"/>
    </row>
    <row r="129" spans="1:14" s="282" customFormat="1" ht="22.5" customHeight="1" x14ac:dyDescent="0.2">
      <c r="A129" s="274">
        <v>144</v>
      </c>
      <c r="B129" s="275" t="str">
        <f t="shared" si="0"/>
        <v>1500M--</v>
      </c>
      <c r="C129" s="275"/>
      <c r="D129" s="275"/>
      <c r="E129" s="276"/>
      <c r="F129" s="277"/>
      <c r="G129" s="300"/>
      <c r="H129" s="278" t="s">
        <v>313</v>
      </c>
      <c r="I129" s="278" t="s">
        <v>191</v>
      </c>
      <c r="J129" s="279"/>
      <c r="K129" s="280"/>
      <c r="L129" s="280"/>
      <c r="M129" s="281"/>
      <c r="N129" s="281"/>
    </row>
    <row r="130" spans="1:14" s="282" customFormat="1" ht="22.5" customHeight="1" x14ac:dyDescent="0.2">
      <c r="A130" s="274">
        <v>145</v>
      </c>
      <c r="B130" s="275" t="str">
        <f t="shared" si="0"/>
        <v>1500M--</v>
      </c>
      <c r="C130" s="275"/>
      <c r="D130" s="275"/>
      <c r="E130" s="276"/>
      <c r="F130" s="277"/>
      <c r="G130" s="300"/>
      <c r="H130" s="278" t="s">
        <v>313</v>
      </c>
      <c r="I130" s="278" t="s">
        <v>191</v>
      </c>
      <c r="J130" s="279"/>
      <c r="K130" s="280"/>
      <c r="L130" s="280"/>
      <c r="M130" s="281"/>
      <c r="N130" s="281"/>
    </row>
    <row r="131" spans="1:14" s="282" customFormat="1" ht="22.5" customHeight="1" x14ac:dyDescent="0.2">
      <c r="A131" s="274">
        <v>146</v>
      </c>
      <c r="B131" s="275" t="str">
        <f t="shared" si="0"/>
        <v>1500M--</v>
      </c>
      <c r="C131" s="275"/>
      <c r="D131" s="275"/>
      <c r="E131" s="276"/>
      <c r="F131" s="277"/>
      <c r="G131" s="300"/>
      <c r="H131" s="278" t="s">
        <v>313</v>
      </c>
      <c r="I131" s="278" t="s">
        <v>191</v>
      </c>
      <c r="J131" s="279"/>
      <c r="K131" s="280"/>
      <c r="L131" s="280"/>
      <c r="M131" s="281"/>
      <c r="N131" s="281"/>
    </row>
    <row r="132" spans="1:14" s="282" customFormat="1" ht="22.5" customHeight="1" x14ac:dyDescent="0.2">
      <c r="A132" s="274">
        <v>147</v>
      </c>
      <c r="B132" s="275" t="str">
        <f t="shared" si="0"/>
        <v>1500M--</v>
      </c>
      <c r="C132" s="275"/>
      <c r="D132" s="275"/>
      <c r="E132" s="276"/>
      <c r="F132" s="277"/>
      <c r="G132" s="300"/>
      <c r="H132" s="278" t="s">
        <v>313</v>
      </c>
      <c r="I132" s="278" t="s">
        <v>191</v>
      </c>
      <c r="J132" s="279"/>
      <c r="K132" s="280"/>
      <c r="L132" s="280"/>
      <c r="M132" s="281"/>
      <c r="N132" s="281"/>
    </row>
    <row r="133" spans="1:14" s="282" customFormat="1" ht="22.5" customHeight="1" x14ac:dyDescent="0.2">
      <c r="A133" s="274">
        <v>148</v>
      </c>
      <c r="B133" s="275" t="str">
        <f t="shared" si="0"/>
        <v>1500M--</v>
      </c>
      <c r="C133" s="275"/>
      <c r="D133" s="275"/>
      <c r="E133" s="276"/>
      <c r="F133" s="277"/>
      <c r="G133" s="300"/>
      <c r="H133" s="278" t="s">
        <v>313</v>
      </c>
      <c r="I133" s="278" t="s">
        <v>191</v>
      </c>
      <c r="J133" s="279"/>
      <c r="K133" s="280"/>
      <c r="L133" s="280"/>
      <c r="M133" s="281"/>
      <c r="N133" s="281"/>
    </row>
    <row r="134" spans="1:14" s="282" customFormat="1" ht="22.5" customHeight="1" x14ac:dyDescent="0.2">
      <c r="A134" s="274">
        <v>149</v>
      </c>
      <c r="B134" s="275" t="str">
        <f t="shared" ref="B134:B197" si="1">CONCATENATE(I134,"-",K134,"-",L134)</f>
        <v>1500M--</v>
      </c>
      <c r="C134" s="275"/>
      <c r="D134" s="275"/>
      <c r="E134" s="276"/>
      <c r="F134" s="277"/>
      <c r="G134" s="300"/>
      <c r="H134" s="278" t="s">
        <v>313</v>
      </c>
      <c r="I134" s="278" t="s">
        <v>191</v>
      </c>
      <c r="J134" s="279"/>
      <c r="K134" s="280"/>
      <c r="L134" s="280"/>
      <c r="M134" s="281"/>
      <c r="N134" s="281"/>
    </row>
    <row r="135" spans="1:14" s="282" customFormat="1" ht="22.5" customHeight="1" x14ac:dyDescent="0.2">
      <c r="A135" s="274">
        <v>150</v>
      </c>
      <c r="B135" s="275" t="str">
        <f t="shared" si="1"/>
        <v>1500M--</v>
      </c>
      <c r="C135" s="275"/>
      <c r="D135" s="275"/>
      <c r="E135" s="276"/>
      <c r="F135" s="277"/>
      <c r="G135" s="300"/>
      <c r="H135" s="278" t="s">
        <v>313</v>
      </c>
      <c r="I135" s="278" t="s">
        <v>191</v>
      </c>
      <c r="J135" s="279"/>
      <c r="K135" s="280"/>
      <c r="L135" s="280"/>
      <c r="M135" s="281"/>
      <c r="N135" s="281"/>
    </row>
    <row r="136" spans="1:14" s="282" customFormat="1" ht="22.5" customHeight="1" x14ac:dyDescent="0.2">
      <c r="A136" s="274">
        <v>151</v>
      </c>
      <c r="B136" s="275" t="str">
        <f t="shared" si="1"/>
        <v>1500M--</v>
      </c>
      <c r="C136" s="275"/>
      <c r="D136" s="275"/>
      <c r="E136" s="276"/>
      <c r="F136" s="277"/>
      <c r="G136" s="300"/>
      <c r="H136" s="278" t="s">
        <v>313</v>
      </c>
      <c r="I136" s="278" t="s">
        <v>191</v>
      </c>
      <c r="J136" s="279"/>
      <c r="K136" s="280"/>
      <c r="L136" s="280"/>
      <c r="M136" s="281"/>
      <c r="N136" s="281"/>
    </row>
    <row r="137" spans="1:14" s="282" customFormat="1" ht="22.5" customHeight="1" x14ac:dyDescent="0.2">
      <c r="A137" s="274">
        <v>152</v>
      </c>
      <c r="B137" s="275" t="str">
        <f t="shared" si="1"/>
        <v>1500M--</v>
      </c>
      <c r="C137" s="275"/>
      <c r="D137" s="275"/>
      <c r="E137" s="276"/>
      <c r="F137" s="277"/>
      <c r="G137" s="300"/>
      <c r="H137" s="278" t="s">
        <v>313</v>
      </c>
      <c r="I137" s="278" t="s">
        <v>191</v>
      </c>
      <c r="J137" s="279"/>
      <c r="K137" s="280"/>
      <c r="L137" s="280"/>
      <c r="M137" s="281"/>
      <c r="N137" s="281"/>
    </row>
    <row r="138" spans="1:14" s="128" customFormat="1" ht="22.5" customHeight="1" x14ac:dyDescent="0.2">
      <c r="A138" s="79">
        <v>153</v>
      </c>
      <c r="B138" s="127" t="str">
        <f t="shared" si="1"/>
        <v>800M-1-1</v>
      </c>
      <c r="C138" s="127">
        <v>118</v>
      </c>
      <c r="D138" s="127"/>
      <c r="E138" s="231">
        <v>35013</v>
      </c>
      <c r="F138" s="232" t="s">
        <v>367</v>
      </c>
      <c r="G138" s="301" t="s">
        <v>690</v>
      </c>
      <c r="H138" s="278" t="s">
        <v>313</v>
      </c>
      <c r="I138" s="179" t="s">
        <v>197</v>
      </c>
      <c r="J138" s="233"/>
      <c r="K138" s="234" t="s">
        <v>260</v>
      </c>
      <c r="L138" s="234" t="s">
        <v>260</v>
      </c>
      <c r="M138" s="235"/>
      <c r="N138" s="235" t="s">
        <v>317</v>
      </c>
    </row>
    <row r="139" spans="1:14" s="128" customFormat="1" ht="22.5" customHeight="1" x14ac:dyDescent="0.2">
      <c r="A139" s="79">
        <v>154</v>
      </c>
      <c r="B139" s="127" t="str">
        <f t="shared" si="1"/>
        <v>800M-1-2</v>
      </c>
      <c r="C139" s="127">
        <v>109</v>
      </c>
      <c r="D139" s="127"/>
      <c r="E139" s="231">
        <v>36410</v>
      </c>
      <c r="F139" s="232" t="s">
        <v>536</v>
      </c>
      <c r="G139" s="301" t="s">
        <v>537</v>
      </c>
      <c r="H139" s="278" t="s">
        <v>313</v>
      </c>
      <c r="I139" s="179" t="s">
        <v>197</v>
      </c>
      <c r="J139" s="233"/>
      <c r="K139" s="234" t="s">
        <v>260</v>
      </c>
      <c r="L139" s="234" t="s">
        <v>261</v>
      </c>
      <c r="M139" s="235"/>
      <c r="N139" s="235" t="s">
        <v>317</v>
      </c>
    </row>
    <row r="140" spans="1:14" s="128" customFormat="1" ht="22.5" customHeight="1" x14ac:dyDescent="0.2">
      <c r="A140" s="79">
        <v>155</v>
      </c>
      <c r="B140" s="127" t="str">
        <f t="shared" si="1"/>
        <v>800M-1-3</v>
      </c>
      <c r="C140" s="127">
        <v>92</v>
      </c>
      <c r="D140" s="127"/>
      <c r="E140" s="231">
        <v>30724</v>
      </c>
      <c r="F140" s="232" t="s">
        <v>532</v>
      </c>
      <c r="G140" s="301" t="s">
        <v>533</v>
      </c>
      <c r="H140" s="278" t="s">
        <v>313</v>
      </c>
      <c r="I140" s="179" t="s">
        <v>197</v>
      </c>
      <c r="J140" s="233"/>
      <c r="K140" s="234" t="s">
        <v>260</v>
      </c>
      <c r="L140" s="234" t="s">
        <v>262</v>
      </c>
      <c r="M140" s="235"/>
      <c r="N140" s="235" t="s">
        <v>317</v>
      </c>
    </row>
    <row r="141" spans="1:14" s="128" customFormat="1" ht="22.5" customHeight="1" x14ac:dyDescent="0.2">
      <c r="A141" s="79">
        <v>156</v>
      </c>
      <c r="B141" s="127" t="str">
        <f t="shared" si="1"/>
        <v>800M-2-1</v>
      </c>
      <c r="C141" s="127">
        <v>14</v>
      </c>
      <c r="D141" s="127"/>
      <c r="E141" s="231">
        <v>29116</v>
      </c>
      <c r="F141" s="232" t="s">
        <v>653</v>
      </c>
      <c r="G141" s="301" t="s">
        <v>654</v>
      </c>
      <c r="H141" s="278" t="s">
        <v>313</v>
      </c>
      <c r="I141" s="179" t="s">
        <v>197</v>
      </c>
      <c r="J141" s="233"/>
      <c r="K141" s="234" t="s">
        <v>261</v>
      </c>
      <c r="L141" s="234" t="s">
        <v>260</v>
      </c>
      <c r="M141" s="235"/>
      <c r="N141" s="235" t="s">
        <v>317</v>
      </c>
    </row>
    <row r="142" spans="1:14" s="128" customFormat="1" ht="22.5" customHeight="1" x14ac:dyDescent="0.2">
      <c r="A142" s="79">
        <v>157</v>
      </c>
      <c r="B142" s="127" t="str">
        <f t="shared" si="1"/>
        <v>800M-2-2</v>
      </c>
      <c r="C142" s="127">
        <v>175</v>
      </c>
      <c r="D142" s="127"/>
      <c r="E142" s="231">
        <v>24838</v>
      </c>
      <c r="F142" s="232" t="s">
        <v>648</v>
      </c>
      <c r="G142" s="301" t="s">
        <v>649</v>
      </c>
      <c r="H142" s="278" t="s">
        <v>313</v>
      </c>
      <c r="I142" s="179" t="s">
        <v>197</v>
      </c>
      <c r="J142" s="233"/>
      <c r="K142" s="234" t="s">
        <v>261</v>
      </c>
      <c r="L142" s="234" t="s">
        <v>261</v>
      </c>
      <c r="M142" s="235"/>
      <c r="N142" s="235" t="s">
        <v>317</v>
      </c>
    </row>
    <row r="143" spans="1:14" s="128" customFormat="1" ht="22.5" customHeight="1" x14ac:dyDescent="0.2">
      <c r="A143" s="79">
        <v>158</v>
      </c>
      <c r="B143" s="127" t="str">
        <f t="shared" si="1"/>
        <v>800M-2-3</v>
      </c>
      <c r="C143" s="127">
        <v>49</v>
      </c>
      <c r="D143" s="127"/>
      <c r="E143" s="231">
        <v>33348</v>
      </c>
      <c r="F143" s="232" t="s">
        <v>375</v>
      </c>
      <c r="G143" s="301" t="s">
        <v>589</v>
      </c>
      <c r="H143" s="278" t="s">
        <v>313</v>
      </c>
      <c r="I143" s="179" t="s">
        <v>197</v>
      </c>
      <c r="J143" s="233"/>
      <c r="K143" s="234" t="s">
        <v>261</v>
      </c>
      <c r="L143" s="234" t="s">
        <v>262</v>
      </c>
      <c r="M143" s="235"/>
      <c r="N143" s="235" t="s">
        <v>317</v>
      </c>
    </row>
    <row r="144" spans="1:14" s="128" customFormat="1" ht="22.5" customHeight="1" x14ac:dyDescent="0.2">
      <c r="A144" s="79">
        <v>159</v>
      </c>
      <c r="B144" s="127" t="str">
        <f t="shared" si="1"/>
        <v>800M-3-1</v>
      </c>
      <c r="C144" s="127">
        <v>146</v>
      </c>
      <c r="D144" s="127"/>
      <c r="E144" s="231">
        <v>27760</v>
      </c>
      <c r="F144" s="232" t="s">
        <v>655</v>
      </c>
      <c r="G144" s="301" t="s">
        <v>656</v>
      </c>
      <c r="H144" s="278" t="s">
        <v>313</v>
      </c>
      <c r="I144" s="179" t="s">
        <v>197</v>
      </c>
      <c r="J144" s="233"/>
      <c r="K144" s="234" t="s">
        <v>262</v>
      </c>
      <c r="L144" s="234" t="s">
        <v>260</v>
      </c>
      <c r="M144" s="235"/>
      <c r="N144" s="235" t="s">
        <v>317</v>
      </c>
    </row>
    <row r="145" spans="1:14" s="128" customFormat="1" ht="22.5" customHeight="1" x14ac:dyDescent="0.2">
      <c r="A145" s="79">
        <v>160</v>
      </c>
      <c r="B145" s="127" t="str">
        <f t="shared" si="1"/>
        <v>800M-3-2</v>
      </c>
      <c r="C145" s="127">
        <v>147</v>
      </c>
      <c r="D145" s="127"/>
      <c r="E145" s="231">
        <v>31778</v>
      </c>
      <c r="F145" s="232" t="s">
        <v>657</v>
      </c>
      <c r="G145" s="301" t="s">
        <v>656</v>
      </c>
      <c r="H145" s="278" t="s">
        <v>313</v>
      </c>
      <c r="I145" s="179" t="s">
        <v>197</v>
      </c>
      <c r="J145" s="233"/>
      <c r="K145" s="234" t="s">
        <v>262</v>
      </c>
      <c r="L145" s="234" t="s">
        <v>261</v>
      </c>
      <c r="M145" s="235"/>
      <c r="N145" s="235" t="s">
        <v>317</v>
      </c>
    </row>
    <row r="146" spans="1:14" s="128" customFormat="1" ht="22.5" customHeight="1" x14ac:dyDescent="0.2">
      <c r="A146" s="79">
        <v>161</v>
      </c>
      <c r="B146" s="127" t="str">
        <f t="shared" si="1"/>
        <v>800M-3-3</v>
      </c>
      <c r="C146" s="127">
        <v>82</v>
      </c>
      <c r="D146" s="127"/>
      <c r="E146" s="231">
        <v>34370</v>
      </c>
      <c r="F146" s="232" t="s">
        <v>651</v>
      </c>
      <c r="G146" s="301" t="s">
        <v>652</v>
      </c>
      <c r="H146" s="278" t="s">
        <v>313</v>
      </c>
      <c r="I146" s="179" t="s">
        <v>197</v>
      </c>
      <c r="J146" s="233"/>
      <c r="K146" s="234" t="s">
        <v>262</v>
      </c>
      <c r="L146" s="234" t="s">
        <v>262</v>
      </c>
      <c r="M146" s="235"/>
      <c r="N146" s="235" t="s">
        <v>317</v>
      </c>
    </row>
    <row r="147" spans="1:14" s="128" customFormat="1" ht="22.5" customHeight="1" x14ac:dyDescent="0.2">
      <c r="A147" s="79">
        <v>162</v>
      </c>
      <c r="B147" s="127" t="str">
        <f t="shared" si="1"/>
        <v>800M-4-1</v>
      </c>
      <c r="C147" s="127">
        <v>187</v>
      </c>
      <c r="D147" s="127"/>
      <c r="E147" s="231">
        <v>13</v>
      </c>
      <c r="F147" s="232" t="s">
        <v>553</v>
      </c>
      <c r="G147" s="301" t="s">
        <v>554</v>
      </c>
      <c r="H147" s="278" t="s">
        <v>313</v>
      </c>
      <c r="I147" s="179" t="s">
        <v>197</v>
      </c>
      <c r="J147" s="233"/>
      <c r="K147" s="234" t="s">
        <v>263</v>
      </c>
      <c r="L147" s="234" t="s">
        <v>260</v>
      </c>
      <c r="M147" s="235"/>
      <c r="N147" s="235" t="s">
        <v>315</v>
      </c>
    </row>
    <row r="148" spans="1:14" s="128" customFormat="1" ht="22.5" customHeight="1" x14ac:dyDescent="0.2">
      <c r="A148" s="79">
        <v>163</v>
      </c>
      <c r="B148" s="127" t="str">
        <f t="shared" si="1"/>
        <v>800M-4-2</v>
      </c>
      <c r="C148" s="127">
        <v>166</v>
      </c>
      <c r="D148" s="127"/>
      <c r="E148" s="231">
        <v>36411</v>
      </c>
      <c r="F148" s="232" t="s">
        <v>699</v>
      </c>
      <c r="G148" s="301" t="s">
        <v>700</v>
      </c>
      <c r="H148" s="278" t="s">
        <v>313</v>
      </c>
      <c r="I148" s="179" t="s">
        <v>197</v>
      </c>
      <c r="J148" s="233"/>
      <c r="K148" s="234" t="s">
        <v>263</v>
      </c>
      <c r="L148" s="234" t="s">
        <v>261</v>
      </c>
      <c r="M148" s="235"/>
      <c r="N148" s="235" t="s">
        <v>315</v>
      </c>
    </row>
    <row r="149" spans="1:14" s="128" customFormat="1" ht="22.5" customHeight="1" x14ac:dyDescent="0.2">
      <c r="A149" s="79">
        <v>164</v>
      </c>
      <c r="B149" s="127" t="str">
        <f t="shared" si="1"/>
        <v>800M-4-3</v>
      </c>
      <c r="C149" s="127">
        <v>34</v>
      </c>
      <c r="D149" s="127"/>
      <c r="E149" s="231">
        <v>36231</v>
      </c>
      <c r="F149" s="232" t="s">
        <v>660</v>
      </c>
      <c r="G149" s="301" t="s">
        <v>661</v>
      </c>
      <c r="H149" s="278" t="s">
        <v>313</v>
      </c>
      <c r="I149" s="179" t="s">
        <v>197</v>
      </c>
      <c r="J149" s="233"/>
      <c r="K149" s="234" t="s">
        <v>263</v>
      </c>
      <c r="L149" s="234" t="s">
        <v>262</v>
      </c>
      <c r="M149" s="235"/>
      <c r="N149" s="235" t="s">
        <v>315</v>
      </c>
    </row>
    <row r="150" spans="1:14" s="128" customFormat="1" ht="22.5" customHeight="1" x14ac:dyDescent="0.2">
      <c r="A150" s="79">
        <v>165</v>
      </c>
      <c r="B150" s="127" t="str">
        <f t="shared" si="1"/>
        <v>800M-5-1</v>
      </c>
      <c r="C150" s="127">
        <v>189</v>
      </c>
      <c r="D150" s="127"/>
      <c r="E150" s="231">
        <v>23703</v>
      </c>
      <c r="F150" s="232" t="s">
        <v>555</v>
      </c>
      <c r="G150" s="301" t="s">
        <v>556</v>
      </c>
      <c r="H150" s="278" t="s">
        <v>313</v>
      </c>
      <c r="I150" s="179" t="s">
        <v>197</v>
      </c>
      <c r="J150" s="233"/>
      <c r="K150" s="234" t="s">
        <v>264</v>
      </c>
      <c r="L150" s="234" t="s">
        <v>260</v>
      </c>
      <c r="M150" s="235"/>
      <c r="N150" s="235" t="s">
        <v>315</v>
      </c>
    </row>
    <row r="151" spans="1:14" s="128" customFormat="1" ht="22.5" customHeight="1" x14ac:dyDescent="0.2">
      <c r="A151" s="79">
        <v>166</v>
      </c>
      <c r="B151" s="127" t="str">
        <f t="shared" si="1"/>
        <v>800M--</v>
      </c>
      <c r="C151" s="127"/>
      <c r="D151" s="127"/>
      <c r="E151" s="231"/>
      <c r="F151" s="232"/>
      <c r="G151" s="301"/>
      <c r="H151" s="278" t="s">
        <v>313</v>
      </c>
      <c r="I151" s="179" t="s">
        <v>197</v>
      </c>
      <c r="J151" s="233"/>
      <c r="K151" s="234"/>
      <c r="L151" s="234"/>
      <c r="M151" s="235"/>
      <c r="N151" s="235"/>
    </row>
    <row r="152" spans="1:14" s="128" customFormat="1" ht="22.5" customHeight="1" x14ac:dyDescent="0.2">
      <c r="A152" s="79">
        <v>167</v>
      </c>
      <c r="B152" s="127" t="str">
        <f t="shared" si="1"/>
        <v>800M-5-3</v>
      </c>
      <c r="C152" s="127">
        <v>135</v>
      </c>
      <c r="D152" s="127"/>
      <c r="E152" s="231">
        <v>36872</v>
      </c>
      <c r="F152" s="232" t="s">
        <v>696</v>
      </c>
      <c r="G152" s="301" t="s">
        <v>583</v>
      </c>
      <c r="H152" s="278" t="s">
        <v>313</v>
      </c>
      <c r="I152" s="179" t="s">
        <v>197</v>
      </c>
      <c r="J152" s="233"/>
      <c r="K152" s="234" t="s">
        <v>264</v>
      </c>
      <c r="L152" s="234" t="s">
        <v>262</v>
      </c>
      <c r="M152" s="235"/>
      <c r="N152" s="235" t="s">
        <v>315</v>
      </c>
    </row>
    <row r="153" spans="1:14" s="128" customFormat="1" ht="22.5" customHeight="1" x14ac:dyDescent="0.2">
      <c r="A153" s="79">
        <v>168</v>
      </c>
      <c r="B153" s="127" t="str">
        <f t="shared" si="1"/>
        <v>800M-6-2</v>
      </c>
      <c r="C153" s="127">
        <v>138</v>
      </c>
      <c r="D153" s="127"/>
      <c r="E153" s="231">
        <v>36745</v>
      </c>
      <c r="F153" s="232" t="s">
        <v>706</v>
      </c>
      <c r="G153" s="301" t="s">
        <v>707</v>
      </c>
      <c r="H153" s="278" t="s">
        <v>313</v>
      </c>
      <c r="I153" s="179" t="s">
        <v>197</v>
      </c>
      <c r="J153" s="233"/>
      <c r="K153" s="234" t="s">
        <v>265</v>
      </c>
      <c r="L153" s="234" t="s">
        <v>261</v>
      </c>
      <c r="M153" s="235"/>
      <c r="N153" s="235" t="s">
        <v>316</v>
      </c>
    </row>
    <row r="154" spans="1:14" s="128" customFormat="1" ht="22.5" customHeight="1" x14ac:dyDescent="0.2">
      <c r="A154" s="79">
        <v>169</v>
      </c>
      <c r="B154" s="127" t="str">
        <f t="shared" si="1"/>
        <v>800M-6-3</v>
      </c>
      <c r="C154" s="127">
        <v>105</v>
      </c>
      <c r="D154" s="127"/>
      <c r="E154" s="231">
        <v>35247</v>
      </c>
      <c r="F154" s="232" t="s">
        <v>737</v>
      </c>
      <c r="G154" s="301" t="s">
        <v>738</v>
      </c>
      <c r="H154" s="278" t="s">
        <v>313</v>
      </c>
      <c r="I154" s="179" t="s">
        <v>197</v>
      </c>
      <c r="J154" s="233"/>
      <c r="K154" s="234" t="s">
        <v>265</v>
      </c>
      <c r="L154" s="234" t="s">
        <v>262</v>
      </c>
      <c r="M154" s="235"/>
      <c r="N154" s="235" t="s">
        <v>316</v>
      </c>
    </row>
    <row r="155" spans="1:14" s="128" customFormat="1" ht="22.5" customHeight="1" x14ac:dyDescent="0.2">
      <c r="A155" s="79">
        <v>170</v>
      </c>
      <c r="B155" s="127" t="str">
        <f t="shared" si="1"/>
        <v>800M-6-4</v>
      </c>
      <c r="C155" s="127">
        <v>173</v>
      </c>
      <c r="D155" s="127"/>
      <c r="E155" s="231">
        <v>33501</v>
      </c>
      <c r="F155" s="232" t="s">
        <v>708</v>
      </c>
      <c r="G155" s="301" t="s">
        <v>709</v>
      </c>
      <c r="H155" s="278" t="s">
        <v>313</v>
      </c>
      <c r="I155" s="179" t="s">
        <v>197</v>
      </c>
      <c r="J155" s="233"/>
      <c r="K155" s="234" t="s">
        <v>265</v>
      </c>
      <c r="L155" s="234" t="s">
        <v>263</v>
      </c>
      <c r="M155" s="235"/>
      <c r="N155" s="235" t="s">
        <v>316</v>
      </c>
    </row>
    <row r="156" spans="1:14" s="128" customFormat="1" ht="22.5" customHeight="1" x14ac:dyDescent="0.2">
      <c r="A156" s="79">
        <v>171</v>
      </c>
      <c r="B156" s="127" t="str">
        <f t="shared" si="1"/>
        <v>800M-6-5</v>
      </c>
      <c r="C156" s="127">
        <v>18</v>
      </c>
      <c r="D156" s="127"/>
      <c r="E156" s="231">
        <v>35747</v>
      </c>
      <c r="F156" s="232" t="s">
        <v>666</v>
      </c>
      <c r="G156" s="301" t="s">
        <v>667</v>
      </c>
      <c r="H156" s="278" t="s">
        <v>313</v>
      </c>
      <c r="I156" s="179" t="s">
        <v>197</v>
      </c>
      <c r="J156" s="233"/>
      <c r="K156" s="234" t="s">
        <v>265</v>
      </c>
      <c r="L156" s="234" t="s">
        <v>264</v>
      </c>
      <c r="M156" s="235"/>
      <c r="N156" s="235" t="s">
        <v>316</v>
      </c>
    </row>
    <row r="157" spans="1:14" s="128" customFormat="1" ht="22.5" customHeight="1" x14ac:dyDescent="0.2">
      <c r="A157" s="79">
        <v>172</v>
      </c>
      <c r="B157" s="127" t="str">
        <f t="shared" si="1"/>
        <v>800M-6-6</v>
      </c>
      <c r="C157" s="127">
        <v>37</v>
      </c>
      <c r="D157" s="127"/>
      <c r="E157" s="231">
        <v>26738</v>
      </c>
      <c r="F157" s="232" t="s">
        <v>867</v>
      </c>
      <c r="G157" s="301" t="s">
        <v>523</v>
      </c>
      <c r="H157" s="278" t="s">
        <v>313</v>
      </c>
      <c r="I157" s="179" t="s">
        <v>197</v>
      </c>
      <c r="J157" s="233"/>
      <c r="K157" s="234" t="s">
        <v>265</v>
      </c>
      <c r="L157" s="234" t="s">
        <v>265</v>
      </c>
      <c r="M157" s="235"/>
      <c r="N157" s="235" t="s">
        <v>316</v>
      </c>
    </row>
    <row r="158" spans="1:14" s="128" customFormat="1" ht="22.5" customHeight="1" x14ac:dyDescent="0.2">
      <c r="A158" s="79">
        <v>173</v>
      </c>
      <c r="B158" s="127" t="str">
        <f t="shared" si="1"/>
        <v>800M-6-7</v>
      </c>
      <c r="C158" s="127">
        <v>46</v>
      </c>
      <c r="D158" s="127"/>
      <c r="E158" s="231">
        <v>34926</v>
      </c>
      <c r="F158" s="232" t="s">
        <v>668</v>
      </c>
      <c r="G158" s="301" t="s">
        <v>589</v>
      </c>
      <c r="H158" s="278" t="s">
        <v>313</v>
      </c>
      <c r="I158" s="179" t="s">
        <v>197</v>
      </c>
      <c r="J158" s="233"/>
      <c r="K158" s="234" t="s">
        <v>265</v>
      </c>
      <c r="L158" s="234" t="s">
        <v>266</v>
      </c>
      <c r="M158" s="235"/>
      <c r="N158" s="235" t="s">
        <v>316</v>
      </c>
    </row>
    <row r="159" spans="1:14" s="128" customFormat="1" ht="22.5" customHeight="1" x14ac:dyDescent="0.2">
      <c r="A159" s="79">
        <v>174</v>
      </c>
      <c r="B159" s="127" t="str">
        <f t="shared" si="1"/>
        <v>800M-7-1</v>
      </c>
      <c r="C159" s="127">
        <v>60</v>
      </c>
      <c r="D159" s="127"/>
      <c r="E159" s="231">
        <v>31006</v>
      </c>
      <c r="F159" s="232" t="s">
        <v>368</v>
      </c>
      <c r="G159" s="301" t="s">
        <v>664</v>
      </c>
      <c r="H159" s="278" t="s">
        <v>313</v>
      </c>
      <c r="I159" s="179" t="s">
        <v>197</v>
      </c>
      <c r="J159" s="233"/>
      <c r="K159" s="234" t="s">
        <v>266</v>
      </c>
      <c r="L159" s="234" t="s">
        <v>260</v>
      </c>
      <c r="M159" s="235"/>
      <c r="N159" s="235" t="s">
        <v>316</v>
      </c>
    </row>
    <row r="160" spans="1:14" s="128" customFormat="1" ht="22.5" customHeight="1" x14ac:dyDescent="0.2">
      <c r="A160" s="79">
        <v>175</v>
      </c>
      <c r="B160" s="127" t="str">
        <f t="shared" si="1"/>
        <v>800M-7-2</v>
      </c>
      <c r="C160" s="127">
        <v>9</v>
      </c>
      <c r="D160" s="127"/>
      <c r="E160" s="231">
        <v>35582</v>
      </c>
      <c r="F160" s="232" t="s">
        <v>735</v>
      </c>
      <c r="G160" s="301" t="s">
        <v>736</v>
      </c>
      <c r="H160" s="278" t="s">
        <v>313</v>
      </c>
      <c r="I160" s="179" t="s">
        <v>197</v>
      </c>
      <c r="J160" s="233"/>
      <c r="K160" s="234" t="s">
        <v>266</v>
      </c>
      <c r="L160" s="234" t="s">
        <v>261</v>
      </c>
      <c r="M160" s="235"/>
      <c r="N160" s="235" t="s">
        <v>316</v>
      </c>
    </row>
    <row r="161" spans="1:14" s="128" customFormat="1" ht="22.5" customHeight="1" x14ac:dyDescent="0.2">
      <c r="A161" s="79">
        <v>176</v>
      </c>
      <c r="B161" s="127" t="str">
        <f t="shared" si="1"/>
        <v>800M-7-3</v>
      </c>
      <c r="C161" s="127">
        <v>47</v>
      </c>
      <c r="D161" s="127"/>
      <c r="E161" s="231">
        <v>35316</v>
      </c>
      <c r="F161" s="232" t="s">
        <v>588</v>
      </c>
      <c r="G161" s="301" t="s">
        <v>589</v>
      </c>
      <c r="H161" s="278" t="s">
        <v>313</v>
      </c>
      <c r="I161" s="179" t="s">
        <v>197</v>
      </c>
      <c r="J161" s="233"/>
      <c r="K161" s="234" t="s">
        <v>266</v>
      </c>
      <c r="L161" s="234" t="s">
        <v>262</v>
      </c>
      <c r="M161" s="235"/>
      <c r="N161" s="235" t="s">
        <v>316</v>
      </c>
    </row>
    <row r="162" spans="1:14" s="128" customFormat="1" ht="22.5" customHeight="1" x14ac:dyDescent="0.2">
      <c r="A162" s="79">
        <v>177</v>
      </c>
      <c r="B162" s="127" t="str">
        <f t="shared" si="1"/>
        <v>800M-7-4</v>
      </c>
      <c r="C162" s="127">
        <v>4</v>
      </c>
      <c r="D162" s="127"/>
      <c r="E162" s="231">
        <v>35371</v>
      </c>
      <c r="F162" s="232" t="s">
        <v>662</v>
      </c>
      <c r="G162" s="301" t="s">
        <v>587</v>
      </c>
      <c r="H162" s="278" t="s">
        <v>313</v>
      </c>
      <c r="I162" s="179" t="s">
        <v>197</v>
      </c>
      <c r="J162" s="233"/>
      <c r="K162" s="234" t="s">
        <v>266</v>
      </c>
      <c r="L162" s="234" t="s">
        <v>263</v>
      </c>
      <c r="M162" s="235"/>
      <c r="N162" s="235" t="s">
        <v>316</v>
      </c>
    </row>
    <row r="163" spans="1:14" s="128" customFormat="1" ht="22.5" customHeight="1" x14ac:dyDescent="0.2">
      <c r="A163" s="79">
        <v>178</v>
      </c>
      <c r="B163" s="127" t="str">
        <f t="shared" si="1"/>
        <v>800M-5-2</v>
      </c>
      <c r="C163" s="127">
        <v>171</v>
      </c>
      <c r="D163" s="127"/>
      <c r="E163" s="231">
        <v>33967</v>
      </c>
      <c r="F163" s="232" t="s">
        <v>373</v>
      </c>
      <c r="G163" s="301" t="s">
        <v>669</v>
      </c>
      <c r="H163" s="278" t="s">
        <v>313</v>
      </c>
      <c r="I163" s="179" t="s">
        <v>197</v>
      </c>
      <c r="J163" s="233"/>
      <c r="K163" s="234" t="s">
        <v>264</v>
      </c>
      <c r="L163" s="234" t="s">
        <v>261</v>
      </c>
      <c r="M163" s="235"/>
      <c r="N163" s="235" t="s">
        <v>315</v>
      </c>
    </row>
    <row r="164" spans="1:14" s="128" customFormat="1" ht="22.5" customHeight="1" x14ac:dyDescent="0.2">
      <c r="A164" s="79">
        <v>179</v>
      </c>
      <c r="B164" s="127" t="str">
        <f t="shared" si="1"/>
        <v>800M-7-5</v>
      </c>
      <c r="C164" s="127">
        <v>95</v>
      </c>
      <c r="D164" s="127"/>
      <c r="E164" s="231">
        <v>36373</v>
      </c>
      <c r="F164" s="232" t="s">
        <v>594</v>
      </c>
      <c r="G164" s="301" t="s">
        <v>533</v>
      </c>
      <c r="H164" s="278" t="s">
        <v>313</v>
      </c>
      <c r="I164" s="179" t="s">
        <v>197</v>
      </c>
      <c r="J164" s="233"/>
      <c r="K164" s="234" t="s">
        <v>266</v>
      </c>
      <c r="L164" s="234" t="s">
        <v>264</v>
      </c>
      <c r="M164" s="235"/>
      <c r="N164" s="235" t="s">
        <v>316</v>
      </c>
    </row>
    <row r="165" spans="1:14" s="128" customFormat="1" ht="22.5" customHeight="1" x14ac:dyDescent="0.2">
      <c r="A165" s="79">
        <v>180</v>
      </c>
      <c r="B165" s="127" t="str">
        <f t="shared" si="1"/>
        <v>800M-7-6</v>
      </c>
      <c r="C165" s="127">
        <v>130</v>
      </c>
      <c r="D165" s="127"/>
      <c r="E165" s="231">
        <v>34952</v>
      </c>
      <c r="F165" s="232" t="s">
        <v>702</v>
      </c>
      <c r="G165" s="301" t="s">
        <v>703</v>
      </c>
      <c r="H165" s="278" t="s">
        <v>313</v>
      </c>
      <c r="I165" s="179" t="s">
        <v>197</v>
      </c>
      <c r="J165" s="233"/>
      <c r="K165" s="234" t="s">
        <v>266</v>
      </c>
      <c r="L165" s="234" t="s">
        <v>265</v>
      </c>
      <c r="M165" s="235"/>
      <c r="N165" s="235" t="s">
        <v>316</v>
      </c>
    </row>
    <row r="166" spans="1:14" s="128" customFormat="1" ht="22.5" customHeight="1" x14ac:dyDescent="0.2">
      <c r="A166" s="79">
        <v>181</v>
      </c>
      <c r="B166" s="127" t="str">
        <f t="shared" si="1"/>
        <v>800M--</v>
      </c>
      <c r="C166" s="127"/>
      <c r="D166" s="127"/>
      <c r="E166" s="231"/>
      <c r="F166" s="232"/>
      <c r="G166" s="301"/>
      <c r="H166" s="278" t="s">
        <v>313</v>
      </c>
      <c r="I166" s="179" t="s">
        <v>197</v>
      </c>
      <c r="J166" s="233"/>
      <c r="K166" s="234"/>
      <c r="L166" s="234"/>
      <c r="M166" s="235"/>
      <c r="N166" s="235"/>
    </row>
    <row r="167" spans="1:14" s="128" customFormat="1" ht="22.5" customHeight="1" x14ac:dyDescent="0.2">
      <c r="A167" s="79">
        <v>182</v>
      </c>
      <c r="B167" s="127" t="str">
        <f t="shared" si="1"/>
        <v>800M--</v>
      </c>
      <c r="C167" s="127"/>
      <c r="D167" s="127"/>
      <c r="E167" s="231"/>
      <c r="F167" s="232"/>
      <c r="G167" s="301"/>
      <c r="H167" s="278" t="s">
        <v>313</v>
      </c>
      <c r="I167" s="179" t="s">
        <v>197</v>
      </c>
      <c r="J167" s="233"/>
      <c r="K167" s="234"/>
      <c r="L167" s="234"/>
      <c r="M167" s="235"/>
      <c r="N167" s="235"/>
    </row>
    <row r="168" spans="1:14" s="128" customFormat="1" ht="22.5" customHeight="1" x14ac:dyDescent="0.2">
      <c r="A168" s="79">
        <v>183</v>
      </c>
      <c r="B168" s="127" t="str">
        <f t="shared" si="1"/>
        <v>800M--</v>
      </c>
      <c r="C168" s="127"/>
      <c r="D168" s="127"/>
      <c r="E168" s="231"/>
      <c r="F168" s="232"/>
      <c r="G168" s="301"/>
      <c r="H168" s="278" t="s">
        <v>313</v>
      </c>
      <c r="I168" s="179" t="s">
        <v>197</v>
      </c>
      <c r="J168" s="233"/>
      <c r="K168" s="234"/>
      <c r="L168" s="234"/>
      <c r="M168" s="235"/>
      <c r="N168" s="235"/>
    </row>
    <row r="169" spans="1:14" s="128" customFormat="1" ht="22.5" customHeight="1" x14ac:dyDescent="0.2">
      <c r="A169" s="79">
        <v>184</v>
      </c>
      <c r="B169" s="127" t="str">
        <f t="shared" si="1"/>
        <v>800M--</v>
      </c>
      <c r="C169" s="127"/>
      <c r="D169" s="127"/>
      <c r="E169" s="231"/>
      <c r="F169" s="232"/>
      <c r="G169" s="301"/>
      <c r="H169" s="278" t="s">
        <v>313</v>
      </c>
      <c r="I169" s="179" t="s">
        <v>197</v>
      </c>
      <c r="J169" s="233"/>
      <c r="K169" s="234"/>
      <c r="L169" s="234"/>
      <c r="M169" s="235"/>
      <c r="N169" s="235"/>
    </row>
    <row r="170" spans="1:14" s="128" customFormat="1" ht="22.5" customHeight="1" x14ac:dyDescent="0.2">
      <c r="A170" s="79">
        <v>185</v>
      </c>
      <c r="B170" s="127" t="str">
        <f t="shared" si="1"/>
        <v>800M--</v>
      </c>
      <c r="C170" s="127"/>
      <c r="D170" s="127"/>
      <c r="E170" s="231"/>
      <c r="F170" s="232"/>
      <c r="G170" s="301"/>
      <c r="H170" s="278" t="s">
        <v>313</v>
      </c>
      <c r="I170" s="179" t="s">
        <v>197</v>
      </c>
      <c r="J170" s="233"/>
      <c r="K170" s="234"/>
      <c r="L170" s="234"/>
      <c r="M170" s="235"/>
      <c r="N170" s="235"/>
    </row>
    <row r="171" spans="1:14" s="128" customFormat="1" ht="22.5" customHeight="1" x14ac:dyDescent="0.2">
      <c r="A171" s="79">
        <v>186</v>
      </c>
      <c r="B171" s="127" t="str">
        <f t="shared" si="1"/>
        <v>800M--</v>
      </c>
      <c r="C171" s="127"/>
      <c r="D171" s="127"/>
      <c r="E171" s="231"/>
      <c r="F171" s="232"/>
      <c r="G171" s="301"/>
      <c r="H171" s="278" t="s">
        <v>313</v>
      </c>
      <c r="I171" s="179" t="s">
        <v>197</v>
      </c>
      <c r="J171" s="233"/>
      <c r="K171" s="234"/>
      <c r="L171" s="234"/>
      <c r="M171" s="235"/>
      <c r="N171" s="235"/>
    </row>
    <row r="172" spans="1:14" s="128" customFormat="1" ht="22.5" customHeight="1" x14ac:dyDescent="0.2">
      <c r="A172" s="79">
        <v>187</v>
      </c>
      <c r="B172" s="127" t="str">
        <f t="shared" si="1"/>
        <v>800M--</v>
      </c>
      <c r="C172" s="127"/>
      <c r="D172" s="127"/>
      <c r="E172" s="231"/>
      <c r="F172" s="232"/>
      <c r="G172" s="301"/>
      <c r="H172" s="278" t="s">
        <v>313</v>
      </c>
      <c r="I172" s="179" t="s">
        <v>197</v>
      </c>
      <c r="J172" s="233"/>
      <c r="K172" s="234"/>
      <c r="L172" s="234"/>
      <c r="M172" s="235"/>
      <c r="N172" s="235"/>
    </row>
    <row r="173" spans="1:14" s="128" customFormat="1" ht="22.5" customHeight="1" x14ac:dyDescent="0.2">
      <c r="A173" s="79">
        <v>188</v>
      </c>
      <c r="B173" s="127" t="str">
        <f t="shared" si="1"/>
        <v>800M--</v>
      </c>
      <c r="C173" s="127"/>
      <c r="D173" s="127"/>
      <c r="E173" s="231"/>
      <c r="F173" s="232"/>
      <c r="G173" s="301"/>
      <c r="H173" s="278" t="s">
        <v>313</v>
      </c>
      <c r="I173" s="179" t="s">
        <v>197</v>
      </c>
      <c r="J173" s="233"/>
      <c r="K173" s="234"/>
      <c r="L173" s="234"/>
      <c r="M173" s="235"/>
      <c r="N173" s="235"/>
    </row>
    <row r="174" spans="1:14" s="128" customFormat="1" ht="22.5" customHeight="1" x14ac:dyDescent="0.2">
      <c r="A174" s="79">
        <v>189</v>
      </c>
      <c r="B174" s="127" t="str">
        <f t="shared" si="1"/>
        <v>800M--</v>
      </c>
      <c r="C174" s="127"/>
      <c r="D174" s="127"/>
      <c r="E174" s="231"/>
      <c r="F174" s="232"/>
      <c r="G174" s="301"/>
      <c r="H174" s="278" t="s">
        <v>313</v>
      </c>
      <c r="I174" s="179" t="s">
        <v>197</v>
      </c>
      <c r="J174" s="233"/>
      <c r="K174" s="234"/>
      <c r="L174" s="234"/>
      <c r="M174" s="235"/>
      <c r="N174" s="235"/>
    </row>
    <row r="175" spans="1:14" s="128" customFormat="1" ht="22.5" customHeight="1" x14ac:dyDescent="0.2">
      <c r="A175" s="79">
        <v>190</v>
      </c>
      <c r="B175" s="127" t="str">
        <f t="shared" si="1"/>
        <v>800M--</v>
      </c>
      <c r="C175" s="127"/>
      <c r="D175" s="127"/>
      <c r="E175" s="231"/>
      <c r="F175" s="232"/>
      <c r="G175" s="301"/>
      <c r="H175" s="278" t="s">
        <v>313</v>
      </c>
      <c r="I175" s="179" t="s">
        <v>197</v>
      </c>
      <c r="J175" s="233"/>
      <c r="K175" s="234"/>
      <c r="L175" s="234"/>
      <c r="M175" s="235"/>
      <c r="N175" s="235"/>
    </row>
    <row r="176" spans="1:14" s="128" customFormat="1" ht="22.5" customHeight="1" x14ac:dyDescent="0.2">
      <c r="A176" s="79">
        <v>191</v>
      </c>
      <c r="B176" s="127" t="str">
        <f t="shared" si="1"/>
        <v>200M-1-1</v>
      </c>
      <c r="C176" s="127">
        <v>15</v>
      </c>
      <c r="D176" s="127"/>
      <c r="E176" s="231">
        <v>28270</v>
      </c>
      <c r="F176" s="232" t="s">
        <v>518</v>
      </c>
      <c r="G176" s="301" t="s">
        <v>519</v>
      </c>
      <c r="H176" s="278" t="s">
        <v>313</v>
      </c>
      <c r="I176" s="179" t="s">
        <v>272</v>
      </c>
      <c r="J176" s="233"/>
      <c r="K176" s="234" t="s">
        <v>260</v>
      </c>
      <c r="L176" s="234" t="s">
        <v>260</v>
      </c>
      <c r="M176" s="235"/>
      <c r="N176" s="235" t="s">
        <v>317</v>
      </c>
    </row>
    <row r="177" spans="1:14" s="128" customFormat="1" ht="22.5" customHeight="1" x14ac:dyDescent="0.2">
      <c r="A177" s="79">
        <v>192</v>
      </c>
      <c r="B177" s="127" t="str">
        <f t="shared" si="1"/>
        <v>200M-1-2</v>
      </c>
      <c r="C177" s="127">
        <v>160</v>
      </c>
      <c r="D177" s="127"/>
      <c r="E177" s="231">
        <v>24483</v>
      </c>
      <c r="F177" s="232" t="s">
        <v>547</v>
      </c>
      <c r="G177" s="301" t="s">
        <v>548</v>
      </c>
      <c r="H177" s="278" t="s">
        <v>313</v>
      </c>
      <c r="I177" s="179" t="s">
        <v>272</v>
      </c>
      <c r="J177" s="233"/>
      <c r="K177" s="234" t="s">
        <v>260</v>
      </c>
      <c r="L177" s="234" t="s">
        <v>261</v>
      </c>
      <c r="M177" s="235"/>
      <c r="N177" s="235" t="s">
        <v>317</v>
      </c>
    </row>
    <row r="178" spans="1:14" s="128" customFormat="1" ht="22.5" customHeight="1" x14ac:dyDescent="0.2">
      <c r="A178" s="79">
        <v>193</v>
      </c>
      <c r="B178" s="127" t="str">
        <f t="shared" si="1"/>
        <v>200M-1-3</v>
      </c>
      <c r="C178" s="127">
        <v>16</v>
      </c>
      <c r="D178" s="127"/>
      <c r="E178" s="231">
        <v>35083</v>
      </c>
      <c r="F178" s="232" t="s">
        <v>688</v>
      </c>
      <c r="G178" s="301" t="s">
        <v>689</v>
      </c>
      <c r="H178" s="278" t="s">
        <v>313</v>
      </c>
      <c r="I178" s="179" t="s">
        <v>272</v>
      </c>
      <c r="J178" s="233"/>
      <c r="K178" s="234" t="s">
        <v>260</v>
      </c>
      <c r="L178" s="234" t="s">
        <v>262</v>
      </c>
      <c r="M178" s="235"/>
      <c r="N178" s="235" t="s">
        <v>317</v>
      </c>
    </row>
    <row r="179" spans="1:14" s="128" customFormat="1" ht="22.5" customHeight="1" x14ac:dyDescent="0.2">
      <c r="A179" s="79">
        <v>194</v>
      </c>
      <c r="B179" s="127" t="str">
        <f t="shared" si="1"/>
        <v>200M-1-4</v>
      </c>
      <c r="C179" s="127">
        <v>118</v>
      </c>
      <c r="D179" s="127"/>
      <c r="E179" s="231">
        <v>35013</v>
      </c>
      <c r="F179" s="232" t="s">
        <v>367</v>
      </c>
      <c r="G179" s="301" t="s">
        <v>690</v>
      </c>
      <c r="H179" s="278" t="s">
        <v>313</v>
      </c>
      <c r="I179" s="179" t="s">
        <v>272</v>
      </c>
      <c r="J179" s="233"/>
      <c r="K179" s="234" t="s">
        <v>260</v>
      </c>
      <c r="L179" s="234" t="s">
        <v>263</v>
      </c>
      <c r="M179" s="235"/>
      <c r="N179" s="235" t="s">
        <v>317</v>
      </c>
    </row>
    <row r="180" spans="1:14" s="128" customFormat="1" ht="22.5" customHeight="1" x14ac:dyDescent="0.2">
      <c r="A180" s="79">
        <v>195</v>
      </c>
      <c r="B180" s="127" t="str">
        <f t="shared" si="1"/>
        <v>200M-2-1</v>
      </c>
      <c r="C180" s="127">
        <v>137</v>
      </c>
      <c r="D180" s="127"/>
      <c r="E180" s="231">
        <v>34670</v>
      </c>
      <c r="F180" s="232" t="s">
        <v>691</v>
      </c>
      <c r="G180" s="301" t="s">
        <v>692</v>
      </c>
      <c r="H180" s="278" t="s">
        <v>313</v>
      </c>
      <c r="I180" s="179" t="s">
        <v>272</v>
      </c>
      <c r="J180" s="233"/>
      <c r="K180" s="234" t="s">
        <v>261</v>
      </c>
      <c r="L180" s="234" t="s">
        <v>260</v>
      </c>
      <c r="M180" s="235"/>
      <c r="N180" s="235" t="s">
        <v>317</v>
      </c>
    </row>
    <row r="181" spans="1:14" s="128" customFormat="1" ht="22.5" customHeight="1" x14ac:dyDescent="0.2">
      <c r="A181" s="79">
        <v>196</v>
      </c>
      <c r="B181" s="127" t="str">
        <f t="shared" si="1"/>
        <v>200M-2-2</v>
      </c>
      <c r="C181" s="127">
        <v>38</v>
      </c>
      <c r="D181" s="127"/>
      <c r="E181" s="231">
        <v>27939</v>
      </c>
      <c r="F181" s="232" t="s">
        <v>522</v>
      </c>
      <c r="G181" s="301" t="s">
        <v>523</v>
      </c>
      <c r="H181" s="278" t="s">
        <v>313</v>
      </c>
      <c r="I181" s="179" t="s">
        <v>272</v>
      </c>
      <c r="J181" s="233"/>
      <c r="K181" s="234" t="s">
        <v>261</v>
      </c>
      <c r="L181" s="234" t="s">
        <v>261</v>
      </c>
      <c r="M181" s="235"/>
      <c r="N181" s="235" t="s">
        <v>317</v>
      </c>
    </row>
    <row r="182" spans="1:14" s="128" customFormat="1" ht="22.5" customHeight="1" x14ac:dyDescent="0.2">
      <c r="A182" s="79">
        <v>197</v>
      </c>
      <c r="B182" s="127" t="str">
        <f t="shared" si="1"/>
        <v>200M-2-3</v>
      </c>
      <c r="C182" s="127">
        <v>55</v>
      </c>
      <c r="D182" s="127"/>
      <c r="E182" s="231">
        <v>35034</v>
      </c>
      <c r="F182" s="232" t="s">
        <v>524</v>
      </c>
      <c r="G182" s="301" t="s">
        <v>525</v>
      </c>
      <c r="H182" s="278" t="s">
        <v>313</v>
      </c>
      <c r="I182" s="179" t="s">
        <v>272</v>
      </c>
      <c r="J182" s="233"/>
      <c r="K182" s="234" t="s">
        <v>261</v>
      </c>
      <c r="L182" s="234" t="s">
        <v>262</v>
      </c>
      <c r="M182" s="235"/>
      <c r="N182" s="235" t="s">
        <v>317</v>
      </c>
    </row>
    <row r="183" spans="1:14" s="128" customFormat="1" ht="22.5" customHeight="1" x14ac:dyDescent="0.2">
      <c r="A183" s="79">
        <v>198</v>
      </c>
      <c r="B183" s="127" t="str">
        <f t="shared" si="1"/>
        <v>200M-2-4</v>
      </c>
      <c r="C183" s="127">
        <v>56</v>
      </c>
      <c r="D183" s="127"/>
      <c r="E183" s="231">
        <v>35657</v>
      </c>
      <c r="F183" s="232" t="s">
        <v>526</v>
      </c>
      <c r="G183" s="301" t="s">
        <v>525</v>
      </c>
      <c r="H183" s="278" t="s">
        <v>313</v>
      </c>
      <c r="I183" s="179" t="s">
        <v>272</v>
      </c>
      <c r="J183" s="233"/>
      <c r="K183" s="234" t="s">
        <v>261</v>
      </c>
      <c r="L183" s="234" t="s">
        <v>263</v>
      </c>
      <c r="M183" s="235"/>
      <c r="N183" s="235" t="s">
        <v>317</v>
      </c>
    </row>
    <row r="184" spans="1:14" s="128" customFormat="1" ht="22.5" customHeight="1" x14ac:dyDescent="0.2">
      <c r="A184" s="79">
        <v>199</v>
      </c>
      <c r="B184" s="127" t="str">
        <f t="shared" si="1"/>
        <v>200M-3-1</v>
      </c>
      <c r="C184" s="127">
        <v>109</v>
      </c>
      <c r="D184" s="127"/>
      <c r="E184" s="231">
        <v>36410</v>
      </c>
      <c r="F184" s="232" t="s">
        <v>536</v>
      </c>
      <c r="G184" s="301" t="s">
        <v>537</v>
      </c>
      <c r="H184" s="278" t="s">
        <v>313</v>
      </c>
      <c r="I184" s="179" t="s">
        <v>272</v>
      </c>
      <c r="J184" s="233"/>
      <c r="K184" s="234" t="s">
        <v>262</v>
      </c>
      <c r="L184" s="234" t="s">
        <v>260</v>
      </c>
      <c r="M184" s="235"/>
      <c r="N184" s="235" t="s">
        <v>317</v>
      </c>
    </row>
    <row r="185" spans="1:14" s="128" customFormat="1" ht="22.5" customHeight="1" x14ac:dyDescent="0.2">
      <c r="A185" s="79">
        <v>200</v>
      </c>
      <c r="B185" s="127" t="str">
        <f t="shared" si="1"/>
        <v>200M-3-2</v>
      </c>
      <c r="C185" s="127">
        <v>113</v>
      </c>
      <c r="D185" s="127"/>
      <c r="E185" s="231">
        <v>36868</v>
      </c>
      <c r="F185" s="232" t="s">
        <v>538</v>
      </c>
      <c r="G185" s="301" t="s">
        <v>539</v>
      </c>
      <c r="H185" s="278" t="s">
        <v>313</v>
      </c>
      <c r="I185" s="179" t="s">
        <v>272</v>
      </c>
      <c r="J185" s="233"/>
      <c r="K185" s="234" t="s">
        <v>262</v>
      </c>
      <c r="L185" s="234" t="s">
        <v>261</v>
      </c>
      <c r="M185" s="235"/>
      <c r="N185" s="235" t="s">
        <v>317</v>
      </c>
    </row>
    <row r="186" spans="1:14" s="128" customFormat="1" ht="22.5" customHeight="1" x14ac:dyDescent="0.2">
      <c r="A186" s="79">
        <v>201</v>
      </c>
      <c r="B186" s="127" t="str">
        <f t="shared" si="1"/>
        <v>200M-3-3</v>
      </c>
      <c r="C186" s="127">
        <v>122</v>
      </c>
      <c r="D186" s="127"/>
      <c r="E186" s="231">
        <v>34382</v>
      </c>
      <c r="F186" s="232" t="s">
        <v>542</v>
      </c>
      <c r="G186" s="301" t="s">
        <v>541</v>
      </c>
      <c r="H186" s="278" t="s">
        <v>313</v>
      </c>
      <c r="I186" s="179" t="s">
        <v>272</v>
      </c>
      <c r="J186" s="233"/>
      <c r="K186" s="234" t="s">
        <v>262</v>
      </c>
      <c r="L186" s="234" t="s">
        <v>262</v>
      </c>
      <c r="M186" s="235"/>
      <c r="N186" s="235" t="s">
        <v>317</v>
      </c>
    </row>
    <row r="187" spans="1:14" s="193" customFormat="1" ht="22.5" customHeight="1" x14ac:dyDescent="0.2">
      <c r="A187" s="79">
        <v>202</v>
      </c>
      <c r="B187" s="127" t="str">
        <f t="shared" si="1"/>
        <v>200M-3-4</v>
      </c>
      <c r="C187" s="127">
        <v>129</v>
      </c>
      <c r="D187" s="127"/>
      <c r="E187" s="231">
        <v>30551</v>
      </c>
      <c r="F187" s="232" t="s">
        <v>545</v>
      </c>
      <c r="G187" s="301" t="s">
        <v>546</v>
      </c>
      <c r="H187" s="278" t="s">
        <v>313</v>
      </c>
      <c r="I187" s="179" t="s">
        <v>272</v>
      </c>
      <c r="J187" s="233"/>
      <c r="K187" s="234" t="s">
        <v>262</v>
      </c>
      <c r="L187" s="234" t="s">
        <v>263</v>
      </c>
      <c r="M187" s="235"/>
      <c r="N187" s="235" t="s">
        <v>317</v>
      </c>
    </row>
    <row r="188" spans="1:14" s="128" customFormat="1" ht="22.5" customHeight="1" x14ac:dyDescent="0.2">
      <c r="A188" s="79">
        <v>203</v>
      </c>
      <c r="B188" s="127" t="str">
        <f t="shared" si="1"/>
        <v>200M-4-1</v>
      </c>
      <c r="C188" s="127">
        <v>176</v>
      </c>
      <c r="D188" s="127"/>
      <c r="E188" s="231">
        <v>31517</v>
      </c>
      <c r="F188" s="232" t="s">
        <v>407</v>
      </c>
      <c r="G188" s="301" t="s">
        <v>549</v>
      </c>
      <c r="H188" s="278" t="s">
        <v>313</v>
      </c>
      <c r="I188" s="179" t="s">
        <v>272</v>
      </c>
      <c r="J188" s="233"/>
      <c r="K188" s="234" t="s">
        <v>263</v>
      </c>
      <c r="L188" s="234" t="s">
        <v>260</v>
      </c>
      <c r="M188" s="235"/>
      <c r="N188" s="235" t="s">
        <v>315</v>
      </c>
    </row>
    <row r="189" spans="1:14" s="128" customFormat="1" ht="22.5" customHeight="1" x14ac:dyDescent="0.2">
      <c r="A189" s="79">
        <v>204</v>
      </c>
      <c r="B189" s="127" t="str">
        <f t="shared" si="1"/>
        <v>200M-4-2</v>
      </c>
      <c r="C189" s="127">
        <v>181</v>
      </c>
      <c r="D189" s="127"/>
      <c r="E189" s="231">
        <v>34335</v>
      </c>
      <c r="F189" s="232" t="s">
        <v>550</v>
      </c>
      <c r="G189" s="301" t="s">
        <v>551</v>
      </c>
      <c r="H189" s="278" t="s">
        <v>313</v>
      </c>
      <c r="I189" s="179" t="s">
        <v>272</v>
      </c>
      <c r="J189" s="233"/>
      <c r="K189" s="234" t="s">
        <v>263</v>
      </c>
      <c r="L189" s="234" t="s">
        <v>261</v>
      </c>
      <c r="M189" s="235"/>
      <c r="N189" s="235" t="s">
        <v>315</v>
      </c>
    </row>
    <row r="190" spans="1:14" s="128" customFormat="1" ht="22.5" customHeight="1" x14ac:dyDescent="0.2">
      <c r="A190" s="79">
        <v>205</v>
      </c>
      <c r="B190" s="127" t="str">
        <f t="shared" si="1"/>
        <v>200M-4-3</v>
      </c>
      <c r="C190" s="127">
        <v>182</v>
      </c>
      <c r="D190" s="127"/>
      <c r="E190" s="231">
        <v>36526</v>
      </c>
      <c r="F190" s="232" t="s">
        <v>552</v>
      </c>
      <c r="G190" s="301" t="s">
        <v>551</v>
      </c>
      <c r="H190" s="278" t="s">
        <v>313</v>
      </c>
      <c r="I190" s="179" t="s">
        <v>272</v>
      </c>
      <c r="J190" s="233"/>
      <c r="K190" s="234" t="s">
        <v>263</v>
      </c>
      <c r="L190" s="234" t="s">
        <v>262</v>
      </c>
      <c r="M190" s="235"/>
      <c r="N190" s="235" t="s">
        <v>315</v>
      </c>
    </row>
    <row r="191" spans="1:14" s="128" customFormat="1" ht="22.5" customHeight="1" x14ac:dyDescent="0.2">
      <c r="A191" s="79">
        <v>206</v>
      </c>
      <c r="B191" s="127" t="str">
        <f t="shared" si="1"/>
        <v>200M-4-4</v>
      </c>
      <c r="C191" s="127">
        <v>187</v>
      </c>
      <c r="D191" s="127"/>
      <c r="E191" s="231">
        <v>13</v>
      </c>
      <c r="F191" s="232" t="s">
        <v>553</v>
      </c>
      <c r="G191" s="301" t="s">
        <v>554</v>
      </c>
      <c r="H191" s="278" t="s">
        <v>313</v>
      </c>
      <c r="I191" s="179" t="s">
        <v>272</v>
      </c>
      <c r="J191" s="233"/>
      <c r="K191" s="234" t="s">
        <v>263</v>
      </c>
      <c r="L191" s="234" t="s">
        <v>263</v>
      </c>
      <c r="M191" s="235"/>
      <c r="N191" s="235" t="s">
        <v>315</v>
      </c>
    </row>
    <row r="192" spans="1:14" s="128" customFormat="1" ht="22.5" customHeight="1" x14ac:dyDescent="0.2">
      <c r="A192" s="79">
        <v>207</v>
      </c>
      <c r="B192" s="127" t="str">
        <f t="shared" si="1"/>
        <v>200M-5-1</v>
      </c>
      <c r="C192" s="127">
        <v>189</v>
      </c>
      <c r="D192" s="127"/>
      <c r="E192" s="231">
        <v>23703</v>
      </c>
      <c r="F192" s="232" t="s">
        <v>555</v>
      </c>
      <c r="G192" s="301" t="s">
        <v>556</v>
      </c>
      <c r="H192" s="278" t="s">
        <v>313</v>
      </c>
      <c r="I192" s="179" t="s">
        <v>272</v>
      </c>
      <c r="J192" s="233"/>
      <c r="K192" s="234" t="s">
        <v>264</v>
      </c>
      <c r="L192" s="234" t="s">
        <v>260</v>
      </c>
      <c r="M192" s="235"/>
      <c r="N192" s="235" t="s">
        <v>315</v>
      </c>
    </row>
    <row r="193" spans="1:14" s="128" customFormat="1" ht="22.5" customHeight="1" x14ac:dyDescent="0.2">
      <c r="A193" s="79">
        <v>208</v>
      </c>
      <c r="B193" s="127" t="str">
        <f t="shared" si="1"/>
        <v>200M-5-2</v>
      </c>
      <c r="C193" s="127">
        <v>68</v>
      </c>
      <c r="D193" s="127"/>
      <c r="E193" s="231">
        <v>33918</v>
      </c>
      <c r="F193" s="232" t="s">
        <v>693</v>
      </c>
      <c r="G193" s="301" t="s">
        <v>528</v>
      </c>
      <c r="H193" s="278" t="s">
        <v>313</v>
      </c>
      <c r="I193" s="179" t="s">
        <v>272</v>
      </c>
      <c r="J193" s="233"/>
      <c r="K193" s="234" t="s">
        <v>264</v>
      </c>
      <c r="L193" s="234" t="s">
        <v>261</v>
      </c>
      <c r="M193" s="235"/>
      <c r="N193" s="235" t="s">
        <v>315</v>
      </c>
    </row>
    <row r="194" spans="1:14" s="128" customFormat="1" ht="22.5" customHeight="1" x14ac:dyDescent="0.2">
      <c r="A194" s="79">
        <v>209</v>
      </c>
      <c r="B194" s="127" t="str">
        <f t="shared" si="1"/>
        <v>200M-5-3</v>
      </c>
      <c r="C194" s="127">
        <v>75</v>
      </c>
      <c r="D194" s="127"/>
      <c r="E194" s="231">
        <v>35726</v>
      </c>
      <c r="F194" s="232" t="s">
        <v>311</v>
      </c>
      <c r="G194" s="301" t="s">
        <v>571</v>
      </c>
      <c r="H194" s="278" t="s">
        <v>313</v>
      </c>
      <c r="I194" s="179" t="s">
        <v>272</v>
      </c>
      <c r="J194" s="233"/>
      <c r="K194" s="234" t="s">
        <v>264</v>
      </c>
      <c r="L194" s="234" t="s">
        <v>262</v>
      </c>
      <c r="M194" s="235"/>
      <c r="N194" s="235" t="s">
        <v>315</v>
      </c>
    </row>
    <row r="195" spans="1:14" s="128" customFormat="1" ht="22.5" customHeight="1" x14ac:dyDescent="0.2">
      <c r="A195" s="79">
        <v>210</v>
      </c>
      <c r="B195" s="127" t="str">
        <f t="shared" si="1"/>
        <v>200M-5-4</v>
      </c>
      <c r="C195" s="127">
        <v>99</v>
      </c>
      <c r="D195" s="127"/>
      <c r="E195" s="231">
        <v>36617</v>
      </c>
      <c r="F195" s="232" t="s">
        <v>694</v>
      </c>
      <c r="G195" s="301" t="s">
        <v>535</v>
      </c>
      <c r="H195" s="278" t="s">
        <v>313</v>
      </c>
      <c r="I195" s="179" t="s">
        <v>272</v>
      </c>
      <c r="J195" s="233"/>
      <c r="K195" s="234" t="s">
        <v>264</v>
      </c>
      <c r="L195" s="234" t="s">
        <v>263</v>
      </c>
      <c r="M195" s="235"/>
      <c r="N195" s="235" t="s">
        <v>315</v>
      </c>
    </row>
    <row r="196" spans="1:14" s="128" customFormat="1" ht="22.5" customHeight="1" x14ac:dyDescent="0.2">
      <c r="A196" s="79">
        <v>211</v>
      </c>
      <c r="B196" s="127" t="str">
        <f t="shared" si="1"/>
        <v>200M-6-1</v>
      </c>
      <c r="C196" s="127">
        <v>134</v>
      </c>
      <c r="D196" s="127"/>
      <c r="E196" s="231">
        <v>27093</v>
      </c>
      <c r="F196" s="232" t="s">
        <v>695</v>
      </c>
      <c r="G196" s="301" t="s">
        <v>583</v>
      </c>
      <c r="H196" s="278" t="s">
        <v>313</v>
      </c>
      <c r="I196" s="179" t="s">
        <v>272</v>
      </c>
      <c r="J196" s="233"/>
      <c r="K196" s="234" t="s">
        <v>265</v>
      </c>
      <c r="L196" s="234" t="s">
        <v>260</v>
      </c>
      <c r="M196" s="235"/>
      <c r="N196" s="235" t="s">
        <v>315</v>
      </c>
    </row>
    <row r="197" spans="1:14" s="128" customFormat="1" ht="22.5" customHeight="1" x14ac:dyDescent="0.2">
      <c r="A197" s="79">
        <v>212</v>
      </c>
      <c r="B197" s="127" t="str">
        <f t="shared" si="1"/>
        <v>200M-6-2</v>
      </c>
      <c r="C197" s="127">
        <v>135</v>
      </c>
      <c r="D197" s="127"/>
      <c r="E197" s="231">
        <v>36872</v>
      </c>
      <c r="F197" s="232" t="s">
        <v>696</v>
      </c>
      <c r="G197" s="301" t="s">
        <v>583</v>
      </c>
      <c r="H197" s="278" t="s">
        <v>313</v>
      </c>
      <c r="I197" s="179" t="s">
        <v>272</v>
      </c>
      <c r="J197" s="233"/>
      <c r="K197" s="234" t="s">
        <v>265</v>
      </c>
      <c r="L197" s="234" t="s">
        <v>261</v>
      </c>
      <c r="M197" s="235"/>
      <c r="N197" s="235" t="s">
        <v>315</v>
      </c>
    </row>
    <row r="198" spans="1:14" s="128" customFormat="1" ht="22.5" customHeight="1" x14ac:dyDescent="0.2">
      <c r="A198" s="79">
        <v>213</v>
      </c>
      <c r="B198" s="127" t="str">
        <f t="shared" ref="B198:B319" si="2">CONCATENATE(I198,"-",K198,"-",L198)</f>
        <v>200M-6-3</v>
      </c>
      <c r="C198" s="127">
        <v>163</v>
      </c>
      <c r="D198" s="127"/>
      <c r="E198" s="231">
        <v>27378</v>
      </c>
      <c r="F198" s="232" t="s">
        <v>697</v>
      </c>
      <c r="G198" s="301" t="s">
        <v>698</v>
      </c>
      <c r="H198" s="278" t="s">
        <v>313</v>
      </c>
      <c r="I198" s="179" t="s">
        <v>272</v>
      </c>
      <c r="J198" s="233"/>
      <c r="K198" s="234" t="s">
        <v>265</v>
      </c>
      <c r="L198" s="234" t="s">
        <v>262</v>
      </c>
      <c r="M198" s="235"/>
      <c r="N198" s="235" t="s">
        <v>315</v>
      </c>
    </row>
    <row r="199" spans="1:14" s="128" customFormat="1" ht="22.5" customHeight="1" x14ac:dyDescent="0.2">
      <c r="A199" s="79">
        <v>214</v>
      </c>
      <c r="B199" s="127" t="str">
        <f t="shared" si="2"/>
        <v>200M-6-4</v>
      </c>
      <c r="C199" s="127">
        <v>166</v>
      </c>
      <c r="D199" s="127"/>
      <c r="E199" s="231">
        <v>36411</v>
      </c>
      <c r="F199" s="232" t="s">
        <v>699</v>
      </c>
      <c r="G199" s="301" t="s">
        <v>700</v>
      </c>
      <c r="H199" s="278" t="s">
        <v>313</v>
      </c>
      <c r="I199" s="179" t="s">
        <v>272</v>
      </c>
      <c r="J199" s="233"/>
      <c r="K199" s="234" t="s">
        <v>265</v>
      </c>
      <c r="L199" s="234" t="s">
        <v>263</v>
      </c>
      <c r="M199" s="235"/>
      <c r="N199" s="235" t="s">
        <v>315</v>
      </c>
    </row>
    <row r="200" spans="1:14" s="128" customFormat="1" ht="22.5" customHeight="1" x14ac:dyDescent="0.2">
      <c r="A200" s="79">
        <v>215</v>
      </c>
      <c r="B200" s="127" t="str">
        <f t="shared" si="2"/>
        <v>200M-7-1</v>
      </c>
      <c r="C200" s="127">
        <v>6</v>
      </c>
      <c r="D200" s="127"/>
      <c r="E200" s="231">
        <v>36179</v>
      </c>
      <c r="F200" s="232" t="s">
        <v>557</v>
      </c>
      <c r="G200" s="301" t="s">
        <v>558</v>
      </c>
      <c r="H200" s="278" t="s">
        <v>313</v>
      </c>
      <c r="I200" s="179" t="s">
        <v>272</v>
      </c>
      <c r="J200" s="233"/>
      <c r="K200" s="234" t="s">
        <v>266</v>
      </c>
      <c r="L200" s="234" t="s">
        <v>260</v>
      </c>
      <c r="M200" s="235"/>
      <c r="N200" s="235" t="s">
        <v>315</v>
      </c>
    </row>
    <row r="201" spans="1:14" s="128" customFormat="1" ht="22.5" customHeight="1" x14ac:dyDescent="0.2">
      <c r="A201" s="79">
        <v>216</v>
      </c>
      <c r="B201" s="127" t="str">
        <f t="shared" si="2"/>
        <v>200M-7-2</v>
      </c>
      <c r="C201" s="127">
        <v>21</v>
      </c>
      <c r="D201" s="127"/>
      <c r="E201" s="231">
        <v>31801</v>
      </c>
      <c r="F201" s="232" t="s">
        <v>561</v>
      </c>
      <c r="G201" s="301" t="s">
        <v>562</v>
      </c>
      <c r="H201" s="278" t="s">
        <v>313</v>
      </c>
      <c r="I201" s="179" t="s">
        <v>272</v>
      </c>
      <c r="J201" s="233"/>
      <c r="K201" s="234" t="s">
        <v>266</v>
      </c>
      <c r="L201" s="234" t="s">
        <v>261</v>
      </c>
      <c r="M201" s="235"/>
      <c r="N201" s="235" t="s">
        <v>315</v>
      </c>
    </row>
    <row r="202" spans="1:14" s="128" customFormat="1" ht="22.5" customHeight="1" x14ac:dyDescent="0.2">
      <c r="A202" s="79">
        <v>217</v>
      </c>
      <c r="B202" s="127" t="str">
        <f t="shared" si="2"/>
        <v>200M-7-3</v>
      </c>
      <c r="C202" s="127">
        <v>33</v>
      </c>
      <c r="D202" s="127"/>
      <c r="E202" s="231">
        <v>33831</v>
      </c>
      <c r="F202" s="232" t="s">
        <v>564</v>
      </c>
      <c r="G202" s="301" t="s">
        <v>565</v>
      </c>
      <c r="H202" s="278" t="s">
        <v>313</v>
      </c>
      <c r="I202" s="179" t="s">
        <v>272</v>
      </c>
      <c r="J202" s="233"/>
      <c r="K202" s="234" t="s">
        <v>266</v>
      </c>
      <c r="L202" s="234" t="s">
        <v>262</v>
      </c>
      <c r="M202" s="235"/>
      <c r="N202" s="235" t="s">
        <v>315</v>
      </c>
    </row>
    <row r="203" spans="1:14" s="128" customFormat="1" ht="22.5" customHeight="1" x14ac:dyDescent="0.2">
      <c r="A203" s="79">
        <v>218</v>
      </c>
      <c r="B203" s="127" t="str">
        <f t="shared" si="2"/>
        <v>200M-7-4</v>
      </c>
      <c r="C203" s="127">
        <v>39</v>
      </c>
      <c r="D203" s="127"/>
      <c r="E203" s="231">
        <v>33762</v>
      </c>
      <c r="F203" s="232" t="s">
        <v>566</v>
      </c>
      <c r="G203" s="301" t="s">
        <v>567</v>
      </c>
      <c r="H203" s="278" t="s">
        <v>313</v>
      </c>
      <c r="I203" s="179" t="s">
        <v>272</v>
      </c>
      <c r="J203" s="233"/>
      <c r="K203" s="234" t="s">
        <v>266</v>
      </c>
      <c r="L203" s="234" t="s">
        <v>263</v>
      </c>
      <c r="M203" s="235"/>
      <c r="N203" s="235" t="s">
        <v>315</v>
      </c>
    </row>
    <row r="204" spans="1:14" s="128" customFormat="1" ht="22.5" customHeight="1" x14ac:dyDescent="0.2">
      <c r="A204" s="79">
        <v>219</v>
      </c>
      <c r="B204" s="127" t="str">
        <f t="shared" si="2"/>
        <v>200M-8-1</v>
      </c>
      <c r="C204" s="127">
        <v>43</v>
      </c>
      <c r="D204" s="127"/>
      <c r="E204" s="231">
        <v>36434</v>
      </c>
      <c r="F204" s="232" t="s">
        <v>568</v>
      </c>
      <c r="G204" s="301" t="s">
        <v>567</v>
      </c>
      <c r="H204" s="278" t="s">
        <v>313</v>
      </c>
      <c r="I204" s="179" t="s">
        <v>272</v>
      </c>
      <c r="J204" s="233"/>
      <c r="K204" s="234" t="s">
        <v>267</v>
      </c>
      <c r="L204" s="234" t="s">
        <v>260</v>
      </c>
      <c r="M204" s="235"/>
      <c r="N204" s="235" t="s">
        <v>315</v>
      </c>
    </row>
    <row r="205" spans="1:14" s="128" customFormat="1" ht="22.5" customHeight="1" x14ac:dyDescent="0.2">
      <c r="A205" s="79">
        <v>220</v>
      </c>
      <c r="B205" s="127" t="str">
        <f t="shared" si="2"/>
        <v>200M-8-2</v>
      </c>
      <c r="C205" s="127">
        <v>57</v>
      </c>
      <c r="D205" s="127"/>
      <c r="E205" s="231">
        <v>36421</v>
      </c>
      <c r="F205" s="232" t="s">
        <v>569</v>
      </c>
      <c r="G205" s="301" t="s">
        <v>525</v>
      </c>
      <c r="H205" s="278" t="s">
        <v>313</v>
      </c>
      <c r="I205" s="179" t="s">
        <v>272</v>
      </c>
      <c r="J205" s="233"/>
      <c r="K205" s="234" t="s">
        <v>267</v>
      </c>
      <c r="L205" s="234" t="s">
        <v>261</v>
      </c>
      <c r="M205" s="235"/>
      <c r="N205" s="235" t="s">
        <v>315</v>
      </c>
    </row>
    <row r="206" spans="1:14" s="128" customFormat="1" ht="22.5" customHeight="1" x14ac:dyDescent="0.2">
      <c r="A206" s="79">
        <v>221</v>
      </c>
      <c r="B206" s="127" t="str">
        <f t="shared" si="2"/>
        <v>200M-8-3</v>
      </c>
      <c r="C206" s="127">
        <v>72</v>
      </c>
      <c r="D206" s="127"/>
      <c r="E206" s="231">
        <v>30814</v>
      </c>
      <c r="F206" s="232" t="s">
        <v>308</v>
      </c>
      <c r="G206" s="301" t="s">
        <v>528</v>
      </c>
      <c r="H206" s="278" t="s">
        <v>313</v>
      </c>
      <c r="I206" s="179" t="s">
        <v>272</v>
      </c>
      <c r="J206" s="233"/>
      <c r="K206" s="234" t="s">
        <v>267</v>
      </c>
      <c r="L206" s="234" t="s">
        <v>262</v>
      </c>
      <c r="M206" s="235"/>
      <c r="N206" s="235" t="s">
        <v>315</v>
      </c>
    </row>
    <row r="207" spans="1:14" s="128" customFormat="1" ht="22.5" customHeight="1" x14ac:dyDescent="0.2">
      <c r="A207" s="79">
        <v>222</v>
      </c>
      <c r="B207" s="127" t="str">
        <f t="shared" si="2"/>
        <v>200M-8-4</v>
      </c>
      <c r="C207" s="127">
        <v>77</v>
      </c>
      <c r="D207" s="127"/>
      <c r="E207" s="231">
        <v>35552</v>
      </c>
      <c r="F207" s="232" t="s">
        <v>570</v>
      </c>
      <c r="G207" s="301" t="s">
        <v>571</v>
      </c>
      <c r="H207" s="278" t="s">
        <v>313</v>
      </c>
      <c r="I207" s="179" t="s">
        <v>272</v>
      </c>
      <c r="J207" s="233"/>
      <c r="K207" s="234" t="s">
        <v>267</v>
      </c>
      <c r="L207" s="234" t="s">
        <v>263</v>
      </c>
      <c r="M207" s="235"/>
      <c r="N207" s="235" t="s">
        <v>315</v>
      </c>
    </row>
    <row r="208" spans="1:14" s="128" customFormat="1" ht="22.5" customHeight="1" x14ac:dyDescent="0.2">
      <c r="A208" s="79">
        <v>223</v>
      </c>
      <c r="B208" s="127" t="str">
        <f t="shared" si="2"/>
        <v>200M-9-1</v>
      </c>
      <c r="C208" s="127">
        <v>79</v>
      </c>
      <c r="D208" s="127"/>
      <c r="E208" s="231">
        <v>32469</v>
      </c>
      <c r="F208" s="232" t="s">
        <v>572</v>
      </c>
      <c r="G208" s="301" t="s">
        <v>573</v>
      </c>
      <c r="H208" s="278" t="s">
        <v>313</v>
      </c>
      <c r="I208" s="179" t="s">
        <v>272</v>
      </c>
      <c r="J208" s="233"/>
      <c r="K208" s="234" t="s">
        <v>268</v>
      </c>
      <c r="L208" s="234" t="s">
        <v>260</v>
      </c>
      <c r="M208" s="235"/>
      <c r="N208" s="235" t="s">
        <v>315</v>
      </c>
    </row>
    <row r="209" spans="1:14" s="128" customFormat="1" ht="22.5" customHeight="1" x14ac:dyDescent="0.2">
      <c r="A209" s="79">
        <v>224</v>
      </c>
      <c r="B209" s="127" t="str">
        <f t="shared" si="2"/>
        <v>200M-9-2</v>
      </c>
      <c r="C209" s="127">
        <v>87</v>
      </c>
      <c r="D209" s="127"/>
      <c r="E209" s="231">
        <v>36569</v>
      </c>
      <c r="F209" s="232" t="s">
        <v>574</v>
      </c>
      <c r="G209" s="301" t="s">
        <v>530</v>
      </c>
      <c r="H209" s="278" t="s">
        <v>313</v>
      </c>
      <c r="I209" s="179" t="s">
        <v>272</v>
      </c>
      <c r="J209" s="233"/>
      <c r="K209" s="234" t="s">
        <v>268</v>
      </c>
      <c r="L209" s="234" t="s">
        <v>261</v>
      </c>
      <c r="M209" s="235"/>
      <c r="N209" s="235" t="s">
        <v>315</v>
      </c>
    </row>
    <row r="210" spans="1:14" s="128" customFormat="1" ht="22.5" customHeight="1" x14ac:dyDescent="0.2">
      <c r="A210" s="79">
        <v>225</v>
      </c>
      <c r="B210" s="127" t="str">
        <f t="shared" si="2"/>
        <v>200M-9-3</v>
      </c>
      <c r="C210" s="127">
        <v>90</v>
      </c>
      <c r="D210" s="127"/>
      <c r="E210" s="231">
        <v>34759</v>
      </c>
      <c r="F210" s="232" t="s">
        <v>575</v>
      </c>
      <c r="G210" s="301" t="s">
        <v>533</v>
      </c>
      <c r="H210" s="278" t="s">
        <v>313</v>
      </c>
      <c r="I210" s="179" t="s">
        <v>272</v>
      </c>
      <c r="J210" s="233"/>
      <c r="K210" s="234" t="s">
        <v>268</v>
      </c>
      <c r="L210" s="234" t="s">
        <v>262</v>
      </c>
      <c r="M210" s="235"/>
      <c r="N210" s="235" t="s">
        <v>315</v>
      </c>
    </row>
    <row r="211" spans="1:14" s="128" customFormat="1" ht="22.5" customHeight="1" x14ac:dyDescent="0.2">
      <c r="A211" s="79">
        <v>226</v>
      </c>
      <c r="B211" s="127" t="str">
        <f t="shared" si="2"/>
        <v>200M-9-4</v>
      </c>
      <c r="C211" s="127">
        <v>116</v>
      </c>
      <c r="D211" s="127"/>
      <c r="E211" s="231">
        <v>36103</v>
      </c>
      <c r="F211" s="232" t="s">
        <v>579</v>
      </c>
      <c r="G211" s="301" t="s">
        <v>539</v>
      </c>
      <c r="H211" s="278" t="s">
        <v>313</v>
      </c>
      <c r="I211" s="179" t="s">
        <v>272</v>
      </c>
      <c r="J211" s="233"/>
      <c r="K211" s="234" t="s">
        <v>268</v>
      </c>
      <c r="L211" s="234" t="s">
        <v>263</v>
      </c>
      <c r="M211" s="235"/>
      <c r="N211" s="235" t="s">
        <v>315</v>
      </c>
    </row>
    <row r="212" spans="1:14" s="128" customFormat="1" ht="22.5" customHeight="1" x14ac:dyDescent="0.2">
      <c r="A212" s="79">
        <v>227</v>
      </c>
      <c r="B212" s="127" t="str">
        <f t="shared" si="2"/>
        <v>200M-10-1</v>
      </c>
      <c r="C212" s="127">
        <v>128</v>
      </c>
      <c r="D212" s="127"/>
      <c r="E212" s="231">
        <v>36077</v>
      </c>
      <c r="F212" s="232" t="s">
        <v>580</v>
      </c>
      <c r="G212" s="301" t="s">
        <v>581</v>
      </c>
      <c r="H212" s="278" t="s">
        <v>313</v>
      </c>
      <c r="I212" s="179" t="s">
        <v>272</v>
      </c>
      <c r="J212" s="233"/>
      <c r="K212" s="234" t="s">
        <v>269</v>
      </c>
      <c r="L212" s="234" t="s">
        <v>260</v>
      </c>
      <c r="M212" s="235"/>
      <c r="N212" s="235" t="s">
        <v>315</v>
      </c>
    </row>
    <row r="213" spans="1:14" s="128" customFormat="1" ht="22.5" customHeight="1" x14ac:dyDescent="0.2">
      <c r="A213" s="79">
        <v>228</v>
      </c>
      <c r="B213" s="127" t="str">
        <f t="shared" si="2"/>
        <v>200M-10-2</v>
      </c>
      <c r="C213" s="127">
        <v>133</v>
      </c>
      <c r="D213" s="127"/>
      <c r="E213" s="231">
        <v>35211</v>
      </c>
      <c r="F213" s="232" t="s">
        <v>582</v>
      </c>
      <c r="G213" s="301" t="s">
        <v>583</v>
      </c>
      <c r="H213" s="278" t="s">
        <v>313</v>
      </c>
      <c r="I213" s="179" t="s">
        <v>272</v>
      </c>
      <c r="J213" s="233"/>
      <c r="K213" s="234" t="s">
        <v>269</v>
      </c>
      <c r="L213" s="234" t="s">
        <v>261</v>
      </c>
      <c r="M213" s="235"/>
      <c r="N213" s="235" t="s">
        <v>315</v>
      </c>
    </row>
    <row r="214" spans="1:14" s="128" customFormat="1" ht="22.5" customHeight="1" x14ac:dyDescent="0.2">
      <c r="A214" s="79">
        <v>229</v>
      </c>
      <c r="B214" s="127" t="str">
        <f t="shared" si="2"/>
        <v>200M-10-3</v>
      </c>
      <c r="C214" s="127">
        <v>97</v>
      </c>
      <c r="D214" s="127"/>
      <c r="E214" s="231">
        <v>32401</v>
      </c>
      <c r="F214" s="232" t="s">
        <v>370</v>
      </c>
      <c r="G214" s="301" t="s">
        <v>535</v>
      </c>
      <c r="H214" s="278" t="s">
        <v>313</v>
      </c>
      <c r="I214" s="179" t="s">
        <v>272</v>
      </c>
      <c r="J214" s="233"/>
      <c r="K214" s="234" t="s">
        <v>269</v>
      </c>
      <c r="L214" s="234" t="s">
        <v>262</v>
      </c>
      <c r="M214" s="235"/>
      <c r="N214" s="235" t="s">
        <v>315</v>
      </c>
    </row>
    <row r="215" spans="1:14" s="128" customFormat="1" ht="22.5" customHeight="1" x14ac:dyDescent="0.2">
      <c r="A215" s="79">
        <v>230</v>
      </c>
      <c r="B215" s="127" t="str">
        <f t="shared" si="2"/>
        <v>200M-11-1</v>
      </c>
      <c r="C215" s="127">
        <v>164</v>
      </c>
      <c r="D215" s="127"/>
      <c r="E215" s="231">
        <v>34669</v>
      </c>
      <c r="F215" s="232" t="s">
        <v>604</v>
      </c>
      <c r="G215" s="301" t="s">
        <v>605</v>
      </c>
      <c r="H215" s="278" t="s">
        <v>313</v>
      </c>
      <c r="I215" s="179" t="s">
        <v>272</v>
      </c>
      <c r="J215" s="233"/>
      <c r="K215" s="234" t="s">
        <v>606</v>
      </c>
      <c r="L215" s="234" t="s">
        <v>260</v>
      </c>
      <c r="M215" s="235"/>
      <c r="N215" s="235" t="s">
        <v>316</v>
      </c>
    </row>
    <row r="216" spans="1:14" s="128" customFormat="1" ht="22.5" customHeight="1" x14ac:dyDescent="0.2">
      <c r="A216" s="79">
        <v>231</v>
      </c>
      <c r="B216" s="127" t="str">
        <f t="shared" si="2"/>
        <v>200M-11-2</v>
      </c>
      <c r="C216" s="127">
        <v>35</v>
      </c>
      <c r="D216" s="127"/>
      <c r="E216" s="231">
        <v>35676</v>
      </c>
      <c r="F216" s="232" t="s">
        <v>701</v>
      </c>
      <c r="G216" s="301" t="s">
        <v>661</v>
      </c>
      <c r="H216" s="278" t="s">
        <v>313</v>
      </c>
      <c r="I216" s="179" t="s">
        <v>272</v>
      </c>
      <c r="J216" s="233"/>
      <c r="K216" s="234" t="s">
        <v>606</v>
      </c>
      <c r="L216" s="234" t="s">
        <v>261</v>
      </c>
      <c r="M216" s="235"/>
      <c r="N216" s="235" t="s">
        <v>316</v>
      </c>
    </row>
    <row r="217" spans="1:14" s="128" customFormat="1" ht="22.5" customHeight="1" x14ac:dyDescent="0.2">
      <c r="A217" s="79">
        <v>232</v>
      </c>
      <c r="B217" s="127" t="str">
        <f t="shared" si="2"/>
        <v>200M-11-3</v>
      </c>
      <c r="C217" s="127">
        <v>130</v>
      </c>
      <c r="D217" s="127"/>
      <c r="E217" s="231">
        <v>34952</v>
      </c>
      <c r="F217" s="232" t="s">
        <v>702</v>
      </c>
      <c r="G217" s="301" t="s">
        <v>703</v>
      </c>
      <c r="H217" s="278" t="s">
        <v>313</v>
      </c>
      <c r="I217" s="179" t="s">
        <v>272</v>
      </c>
      <c r="J217" s="233"/>
      <c r="K217" s="234" t="s">
        <v>606</v>
      </c>
      <c r="L217" s="234" t="s">
        <v>262</v>
      </c>
      <c r="M217" s="235"/>
      <c r="N217" s="235" t="s">
        <v>316</v>
      </c>
    </row>
    <row r="218" spans="1:14" s="128" customFormat="1" ht="22.5" customHeight="1" x14ac:dyDescent="0.2">
      <c r="A218" s="79">
        <v>233</v>
      </c>
      <c r="B218" s="127" t="str">
        <f t="shared" si="2"/>
        <v>200M-11-4</v>
      </c>
      <c r="C218" s="127">
        <v>131</v>
      </c>
      <c r="D218" s="127"/>
      <c r="E218" s="231">
        <v>32004</v>
      </c>
      <c r="F218" s="232" t="s">
        <v>704</v>
      </c>
      <c r="G218" s="301" t="s">
        <v>705</v>
      </c>
      <c r="H218" s="278" t="s">
        <v>313</v>
      </c>
      <c r="I218" s="179" t="s">
        <v>272</v>
      </c>
      <c r="J218" s="233"/>
      <c r="K218" s="234" t="s">
        <v>606</v>
      </c>
      <c r="L218" s="234" t="s">
        <v>263</v>
      </c>
      <c r="M218" s="235"/>
      <c r="N218" s="235" t="s">
        <v>316</v>
      </c>
    </row>
    <row r="219" spans="1:14" s="128" customFormat="1" ht="22.5" customHeight="1" x14ac:dyDescent="0.2">
      <c r="A219" s="79">
        <v>234</v>
      </c>
      <c r="B219" s="127" t="str">
        <f t="shared" si="2"/>
        <v>200M-11-5</v>
      </c>
      <c r="C219" s="127">
        <v>138</v>
      </c>
      <c r="D219" s="127"/>
      <c r="E219" s="231">
        <v>36745</v>
      </c>
      <c r="F219" s="232" t="s">
        <v>706</v>
      </c>
      <c r="G219" s="301" t="s">
        <v>707</v>
      </c>
      <c r="H219" s="278" t="s">
        <v>313</v>
      </c>
      <c r="I219" s="179" t="s">
        <v>272</v>
      </c>
      <c r="J219" s="233"/>
      <c r="K219" s="234" t="s">
        <v>606</v>
      </c>
      <c r="L219" s="234" t="s">
        <v>264</v>
      </c>
      <c r="M219" s="235"/>
      <c r="N219" s="235" t="s">
        <v>316</v>
      </c>
    </row>
    <row r="220" spans="1:14" s="128" customFormat="1" ht="22.5" customHeight="1" x14ac:dyDescent="0.2">
      <c r="A220" s="79">
        <v>235</v>
      </c>
      <c r="B220" s="127" t="str">
        <f t="shared" si="2"/>
        <v>200M-11-6</v>
      </c>
      <c r="C220" s="127">
        <v>173</v>
      </c>
      <c r="D220" s="127"/>
      <c r="E220" s="231">
        <v>33501</v>
      </c>
      <c r="F220" s="232" t="s">
        <v>708</v>
      </c>
      <c r="G220" s="301" t="s">
        <v>709</v>
      </c>
      <c r="H220" s="278" t="s">
        <v>313</v>
      </c>
      <c r="I220" s="179" t="s">
        <v>272</v>
      </c>
      <c r="J220" s="233"/>
      <c r="K220" s="234" t="s">
        <v>606</v>
      </c>
      <c r="L220" s="234" t="s">
        <v>265</v>
      </c>
      <c r="M220" s="235"/>
      <c r="N220" s="235" t="s">
        <v>316</v>
      </c>
    </row>
    <row r="221" spans="1:14" s="128" customFormat="1" ht="22.5" customHeight="1" x14ac:dyDescent="0.2">
      <c r="A221" s="79">
        <v>236</v>
      </c>
      <c r="B221" s="127" t="str">
        <f t="shared" si="2"/>
        <v>200M-11-7</v>
      </c>
      <c r="C221" s="127">
        <v>5</v>
      </c>
      <c r="D221" s="127"/>
      <c r="E221" s="231">
        <v>34641</v>
      </c>
      <c r="F221" s="232" t="s">
        <v>586</v>
      </c>
      <c r="G221" s="301" t="s">
        <v>587</v>
      </c>
      <c r="H221" s="278" t="s">
        <v>313</v>
      </c>
      <c r="I221" s="179" t="s">
        <v>272</v>
      </c>
      <c r="J221" s="233"/>
      <c r="K221" s="234" t="s">
        <v>606</v>
      </c>
      <c r="L221" s="234" t="s">
        <v>266</v>
      </c>
      <c r="M221" s="235"/>
      <c r="N221" s="235" t="s">
        <v>316</v>
      </c>
    </row>
    <row r="222" spans="1:14" s="128" customFormat="1" ht="22.5" customHeight="1" x14ac:dyDescent="0.2">
      <c r="A222" s="79">
        <v>237</v>
      </c>
      <c r="B222" s="127" t="str">
        <f t="shared" si="2"/>
        <v>200M--</v>
      </c>
      <c r="C222" s="127"/>
      <c r="D222" s="127"/>
      <c r="E222" s="231"/>
      <c r="F222" s="232"/>
      <c r="G222" s="301"/>
      <c r="H222" s="278" t="s">
        <v>313</v>
      </c>
      <c r="I222" s="179" t="s">
        <v>272</v>
      </c>
      <c r="J222" s="233"/>
      <c r="K222" s="234"/>
      <c r="L222" s="234"/>
      <c r="M222" s="235"/>
      <c r="N222" s="235"/>
    </row>
    <row r="223" spans="1:14" s="128" customFormat="1" ht="22.5" customHeight="1" x14ac:dyDescent="0.2">
      <c r="A223" s="79">
        <v>238</v>
      </c>
      <c r="B223" s="127" t="str">
        <f t="shared" si="2"/>
        <v>200M-12-1</v>
      </c>
      <c r="C223" s="127">
        <v>47</v>
      </c>
      <c r="D223" s="127"/>
      <c r="E223" s="231">
        <v>35316</v>
      </c>
      <c r="F223" s="232" t="s">
        <v>588</v>
      </c>
      <c r="G223" s="301" t="s">
        <v>589</v>
      </c>
      <c r="H223" s="278" t="s">
        <v>313</v>
      </c>
      <c r="I223" s="179" t="s">
        <v>272</v>
      </c>
      <c r="J223" s="233"/>
      <c r="K223" s="234" t="s">
        <v>607</v>
      </c>
      <c r="L223" s="234" t="s">
        <v>260</v>
      </c>
      <c r="M223" s="235"/>
      <c r="N223" s="235" t="s">
        <v>316</v>
      </c>
    </row>
    <row r="224" spans="1:14" s="128" customFormat="1" ht="22.5" customHeight="1" x14ac:dyDescent="0.2">
      <c r="A224" s="79">
        <v>239</v>
      </c>
      <c r="B224" s="127" t="str">
        <f t="shared" si="2"/>
        <v>200M-12-2</v>
      </c>
      <c r="C224" s="127">
        <v>70</v>
      </c>
      <c r="D224" s="127"/>
      <c r="E224" s="231">
        <v>30965</v>
      </c>
      <c r="F224" s="232" t="s">
        <v>309</v>
      </c>
      <c r="G224" s="301" t="s">
        <v>528</v>
      </c>
      <c r="H224" s="278" t="s">
        <v>313</v>
      </c>
      <c r="I224" s="179" t="s">
        <v>272</v>
      </c>
      <c r="J224" s="233"/>
      <c r="K224" s="234" t="s">
        <v>607</v>
      </c>
      <c r="L224" s="234" t="s">
        <v>261</v>
      </c>
      <c r="M224" s="235"/>
      <c r="N224" s="235" t="s">
        <v>316</v>
      </c>
    </row>
    <row r="225" spans="1:14" s="128" customFormat="1" ht="22.5" customHeight="1" x14ac:dyDescent="0.2">
      <c r="A225" s="79">
        <v>240</v>
      </c>
      <c r="B225" s="127" t="str">
        <f t="shared" si="2"/>
        <v>200M-12-3</v>
      </c>
      <c r="C225" s="127">
        <v>103</v>
      </c>
      <c r="D225" s="127"/>
      <c r="E225" s="231">
        <v>34900</v>
      </c>
      <c r="F225" s="232" t="s">
        <v>597</v>
      </c>
      <c r="G225" s="301" t="s">
        <v>598</v>
      </c>
      <c r="H225" s="278" t="s">
        <v>313</v>
      </c>
      <c r="I225" s="179" t="s">
        <v>272</v>
      </c>
      <c r="J225" s="233"/>
      <c r="K225" s="234" t="s">
        <v>607</v>
      </c>
      <c r="L225" s="234" t="s">
        <v>262</v>
      </c>
      <c r="M225" s="235"/>
      <c r="N225" s="235" t="s">
        <v>316</v>
      </c>
    </row>
    <row r="226" spans="1:14" s="128" customFormat="1" ht="22.5" customHeight="1" x14ac:dyDescent="0.2">
      <c r="A226" s="79">
        <v>241</v>
      </c>
      <c r="B226" s="127" t="str">
        <f t="shared" si="2"/>
        <v>200M-12-4</v>
      </c>
      <c r="C226" s="127">
        <v>104</v>
      </c>
      <c r="D226" s="127"/>
      <c r="E226" s="231">
        <v>35195</v>
      </c>
      <c r="F226" s="232" t="s">
        <v>599</v>
      </c>
      <c r="G226" s="301" t="s">
        <v>598</v>
      </c>
      <c r="H226" s="278" t="s">
        <v>313</v>
      </c>
      <c r="I226" s="179" t="s">
        <v>272</v>
      </c>
      <c r="J226" s="233"/>
      <c r="K226" s="234" t="s">
        <v>607</v>
      </c>
      <c r="L226" s="234" t="s">
        <v>263</v>
      </c>
      <c r="M226" s="235"/>
      <c r="N226" s="235" t="s">
        <v>316</v>
      </c>
    </row>
    <row r="227" spans="1:14" s="128" customFormat="1" ht="22.5" customHeight="1" x14ac:dyDescent="0.2">
      <c r="A227" s="79">
        <v>242</v>
      </c>
      <c r="B227" s="127" t="str">
        <f t="shared" si="2"/>
        <v>200M-12-5</v>
      </c>
      <c r="C227" s="127">
        <v>114</v>
      </c>
      <c r="D227" s="127"/>
      <c r="E227" s="231">
        <v>35674</v>
      </c>
      <c r="F227" s="232" t="s">
        <v>600</v>
      </c>
      <c r="G227" s="301" t="s">
        <v>539</v>
      </c>
      <c r="H227" s="278" t="s">
        <v>313</v>
      </c>
      <c r="I227" s="179" t="s">
        <v>272</v>
      </c>
      <c r="J227" s="233"/>
      <c r="K227" s="234" t="s">
        <v>607</v>
      </c>
      <c r="L227" s="234" t="s">
        <v>264</v>
      </c>
      <c r="M227" s="235"/>
      <c r="N227" s="235" t="s">
        <v>316</v>
      </c>
    </row>
    <row r="228" spans="1:14" s="128" customFormat="1" ht="22.5" customHeight="1" x14ac:dyDescent="0.2">
      <c r="A228" s="79">
        <v>243</v>
      </c>
      <c r="B228" s="127" t="str">
        <f t="shared" si="2"/>
        <v>200M-12-6</v>
      </c>
      <c r="C228" s="127">
        <v>115</v>
      </c>
      <c r="D228" s="127"/>
      <c r="E228" s="231">
        <v>35065</v>
      </c>
      <c r="F228" s="232" t="s">
        <v>601</v>
      </c>
      <c r="G228" s="301" t="s">
        <v>539</v>
      </c>
      <c r="H228" s="278" t="s">
        <v>313</v>
      </c>
      <c r="I228" s="179" t="s">
        <v>272</v>
      </c>
      <c r="J228" s="233"/>
      <c r="K228" s="234" t="s">
        <v>607</v>
      </c>
      <c r="L228" s="234" t="s">
        <v>265</v>
      </c>
      <c r="M228" s="235"/>
      <c r="N228" s="235" t="s">
        <v>316</v>
      </c>
    </row>
    <row r="229" spans="1:14" s="128" customFormat="1" ht="22.5" customHeight="1" x14ac:dyDescent="0.2">
      <c r="A229" s="79">
        <v>244</v>
      </c>
      <c r="B229" s="127" t="str">
        <f t="shared" si="2"/>
        <v>200M-12-7</v>
      </c>
      <c r="C229" s="127">
        <v>153</v>
      </c>
      <c r="D229" s="127"/>
      <c r="E229" s="231">
        <v>34059</v>
      </c>
      <c r="F229" s="232" t="s">
        <v>602</v>
      </c>
      <c r="G229" s="301" t="s">
        <v>603</v>
      </c>
      <c r="H229" s="278" t="s">
        <v>313</v>
      </c>
      <c r="I229" s="179" t="s">
        <v>272</v>
      </c>
      <c r="J229" s="233"/>
      <c r="K229" s="234" t="s">
        <v>607</v>
      </c>
      <c r="L229" s="234" t="s">
        <v>266</v>
      </c>
      <c r="M229" s="235"/>
      <c r="N229" s="235" t="s">
        <v>316</v>
      </c>
    </row>
    <row r="230" spans="1:14" s="128" customFormat="1" ht="22.5" customHeight="1" x14ac:dyDescent="0.2">
      <c r="A230" s="79">
        <v>245</v>
      </c>
      <c r="B230" s="127" t="str">
        <f t="shared" si="2"/>
        <v>200M--</v>
      </c>
      <c r="C230" s="127"/>
      <c r="D230" s="127"/>
      <c r="E230" s="231"/>
      <c r="F230" s="232"/>
      <c r="G230" s="301"/>
      <c r="H230" s="278" t="s">
        <v>313</v>
      </c>
      <c r="I230" s="179" t="s">
        <v>272</v>
      </c>
      <c r="J230" s="233"/>
      <c r="K230" s="234"/>
      <c r="L230" s="234"/>
      <c r="M230" s="235"/>
      <c r="N230" s="235"/>
    </row>
    <row r="231" spans="1:14" s="128" customFormat="1" ht="22.5" customHeight="1" x14ac:dyDescent="0.2">
      <c r="A231" s="79">
        <v>246</v>
      </c>
      <c r="B231" s="127" t="str">
        <f t="shared" si="2"/>
        <v>200M--</v>
      </c>
      <c r="C231" s="127"/>
      <c r="D231" s="127"/>
      <c r="E231" s="231"/>
      <c r="F231" s="232"/>
      <c r="G231" s="301"/>
      <c r="H231" s="278" t="s">
        <v>313</v>
      </c>
      <c r="I231" s="179" t="s">
        <v>272</v>
      </c>
      <c r="J231" s="233"/>
      <c r="K231" s="234"/>
      <c r="L231" s="234"/>
      <c r="M231" s="235"/>
      <c r="N231" s="235"/>
    </row>
    <row r="232" spans="1:14" s="128" customFormat="1" ht="22.5" customHeight="1" x14ac:dyDescent="0.2">
      <c r="A232" s="79">
        <v>247</v>
      </c>
      <c r="B232" s="127" t="str">
        <f t="shared" si="2"/>
        <v>200M--</v>
      </c>
      <c r="C232" s="127"/>
      <c r="D232" s="127"/>
      <c r="E232" s="231"/>
      <c r="F232" s="232"/>
      <c r="G232" s="301"/>
      <c r="H232" s="278" t="s">
        <v>313</v>
      </c>
      <c r="I232" s="179" t="s">
        <v>272</v>
      </c>
      <c r="J232" s="233"/>
      <c r="K232" s="234"/>
      <c r="L232" s="234"/>
      <c r="M232" s="235"/>
      <c r="N232" s="235"/>
    </row>
    <row r="233" spans="1:14" s="128" customFormat="1" ht="22.5" customHeight="1" x14ac:dyDescent="0.2">
      <c r="A233" s="79">
        <v>248</v>
      </c>
      <c r="B233" s="127" t="str">
        <f t="shared" si="2"/>
        <v>200M--</v>
      </c>
      <c r="C233" s="127"/>
      <c r="D233" s="127"/>
      <c r="E233" s="231"/>
      <c r="F233" s="232"/>
      <c r="G233" s="301"/>
      <c r="H233" s="278" t="s">
        <v>313</v>
      </c>
      <c r="I233" s="179" t="s">
        <v>272</v>
      </c>
      <c r="J233" s="233"/>
      <c r="K233" s="234"/>
      <c r="L233" s="234"/>
      <c r="M233" s="235"/>
      <c r="N233" s="235"/>
    </row>
    <row r="234" spans="1:14" s="128" customFormat="1" ht="22.5" customHeight="1" x14ac:dyDescent="0.2">
      <c r="A234" s="79">
        <v>249</v>
      </c>
      <c r="B234" s="127" t="str">
        <f t="shared" si="2"/>
        <v>200M--</v>
      </c>
      <c r="C234" s="127"/>
      <c r="D234" s="127"/>
      <c r="E234" s="231"/>
      <c r="F234" s="232"/>
      <c r="G234" s="301"/>
      <c r="H234" s="278" t="s">
        <v>313</v>
      </c>
      <c r="I234" s="179" t="s">
        <v>272</v>
      </c>
      <c r="J234" s="233"/>
      <c r="K234" s="234"/>
      <c r="L234" s="234"/>
      <c r="M234" s="235"/>
      <c r="N234" s="235"/>
    </row>
    <row r="235" spans="1:14" s="128" customFormat="1" ht="22.5" customHeight="1" x14ac:dyDescent="0.2">
      <c r="A235" s="79">
        <v>250</v>
      </c>
      <c r="B235" s="127" t="str">
        <f t="shared" si="2"/>
        <v>200M--</v>
      </c>
      <c r="C235" s="127"/>
      <c r="D235" s="127"/>
      <c r="E235" s="231"/>
      <c r="F235" s="232"/>
      <c r="G235" s="301"/>
      <c r="H235" s="278" t="s">
        <v>313</v>
      </c>
      <c r="I235" s="179" t="s">
        <v>272</v>
      </c>
      <c r="J235" s="233"/>
      <c r="K235" s="234"/>
      <c r="L235" s="234"/>
      <c r="M235" s="235"/>
      <c r="N235" s="235"/>
    </row>
    <row r="236" spans="1:14" s="128" customFormat="1" ht="22.5" customHeight="1" x14ac:dyDescent="0.2">
      <c r="A236" s="79">
        <v>251</v>
      </c>
      <c r="B236" s="127" t="str">
        <f t="shared" si="2"/>
        <v>200M--</v>
      </c>
      <c r="C236" s="127"/>
      <c r="D236" s="127"/>
      <c r="E236" s="231"/>
      <c r="F236" s="232"/>
      <c r="G236" s="301"/>
      <c r="H236" s="278" t="s">
        <v>313</v>
      </c>
      <c r="I236" s="179" t="s">
        <v>272</v>
      </c>
      <c r="J236" s="233"/>
      <c r="K236" s="234"/>
      <c r="L236" s="234"/>
      <c r="M236" s="235"/>
      <c r="N236" s="235"/>
    </row>
    <row r="237" spans="1:14" s="128" customFormat="1" ht="22.5" customHeight="1" x14ac:dyDescent="0.2">
      <c r="A237" s="79">
        <v>252</v>
      </c>
      <c r="B237" s="127" t="str">
        <f t="shared" si="2"/>
        <v>200M--</v>
      </c>
      <c r="C237" s="127"/>
      <c r="D237" s="127"/>
      <c r="E237" s="231"/>
      <c r="F237" s="232"/>
      <c r="G237" s="301"/>
      <c r="H237" s="278" t="s">
        <v>313</v>
      </c>
      <c r="I237" s="179" t="s">
        <v>272</v>
      </c>
      <c r="J237" s="233"/>
      <c r="K237" s="234"/>
      <c r="L237" s="234"/>
      <c r="M237" s="235"/>
      <c r="N237" s="235"/>
    </row>
    <row r="238" spans="1:14" s="128" customFormat="1" ht="22.5" customHeight="1" x14ac:dyDescent="0.2">
      <c r="A238" s="79">
        <v>253</v>
      </c>
      <c r="B238" s="127" t="str">
        <f t="shared" si="2"/>
        <v>200M--</v>
      </c>
      <c r="C238" s="127"/>
      <c r="D238" s="127"/>
      <c r="E238" s="231"/>
      <c r="F238" s="232"/>
      <c r="G238" s="301"/>
      <c r="H238" s="278" t="s">
        <v>313</v>
      </c>
      <c r="I238" s="179" t="s">
        <v>272</v>
      </c>
      <c r="J238" s="233"/>
      <c r="K238" s="234"/>
      <c r="L238" s="234"/>
      <c r="M238" s="235"/>
      <c r="N238" s="235"/>
    </row>
    <row r="239" spans="1:14" s="128" customFormat="1" ht="22.5" customHeight="1" x14ac:dyDescent="0.2">
      <c r="A239" s="79">
        <v>254</v>
      </c>
      <c r="B239" s="127" t="str">
        <f t="shared" si="2"/>
        <v>200M--</v>
      </c>
      <c r="C239" s="127"/>
      <c r="D239" s="127"/>
      <c r="E239" s="231"/>
      <c r="F239" s="232"/>
      <c r="G239" s="301"/>
      <c r="H239" s="278" t="s">
        <v>313</v>
      </c>
      <c r="I239" s="179" t="s">
        <v>272</v>
      </c>
      <c r="J239" s="233"/>
      <c r="K239" s="234"/>
      <c r="L239" s="234"/>
      <c r="M239" s="235"/>
      <c r="N239" s="235"/>
    </row>
    <row r="240" spans="1:14" s="128" customFormat="1" ht="22.5" customHeight="1" x14ac:dyDescent="0.2">
      <c r="A240" s="79">
        <v>255</v>
      </c>
      <c r="B240" s="127" t="str">
        <f t="shared" si="2"/>
        <v>200M--</v>
      </c>
      <c r="C240" s="127"/>
      <c r="D240" s="127"/>
      <c r="E240" s="231"/>
      <c r="F240" s="232"/>
      <c r="G240" s="301"/>
      <c r="H240" s="278" t="s">
        <v>313</v>
      </c>
      <c r="I240" s="179" t="s">
        <v>272</v>
      </c>
      <c r="J240" s="233"/>
      <c r="K240" s="234"/>
      <c r="L240" s="234"/>
      <c r="M240" s="235"/>
      <c r="N240" s="235"/>
    </row>
    <row r="241" spans="1:14" s="128" customFormat="1" ht="22.5" customHeight="1" x14ac:dyDescent="0.2">
      <c r="A241" s="79">
        <v>256</v>
      </c>
      <c r="B241" s="127" t="str">
        <f t="shared" si="2"/>
        <v>200M--</v>
      </c>
      <c r="C241" s="127"/>
      <c r="D241" s="127"/>
      <c r="E241" s="231"/>
      <c r="F241" s="232"/>
      <c r="G241" s="301"/>
      <c r="H241" s="278" t="s">
        <v>313</v>
      </c>
      <c r="I241" s="179" t="s">
        <v>272</v>
      </c>
      <c r="J241" s="233"/>
      <c r="K241" s="234"/>
      <c r="L241" s="234"/>
      <c r="M241" s="235"/>
      <c r="N241" s="235"/>
    </row>
    <row r="242" spans="1:14" s="128" customFormat="1" ht="22.5" customHeight="1" x14ac:dyDescent="0.2">
      <c r="A242" s="79">
        <v>257</v>
      </c>
      <c r="B242" s="127" t="str">
        <f t="shared" si="2"/>
        <v>200M--</v>
      </c>
      <c r="C242" s="127"/>
      <c r="D242" s="127"/>
      <c r="E242" s="231"/>
      <c r="F242" s="232"/>
      <c r="G242" s="301"/>
      <c r="H242" s="278" t="s">
        <v>313</v>
      </c>
      <c r="I242" s="179" t="s">
        <v>272</v>
      </c>
      <c r="J242" s="233"/>
      <c r="K242" s="234"/>
      <c r="L242" s="234"/>
      <c r="M242" s="235"/>
      <c r="N242" s="235"/>
    </row>
    <row r="243" spans="1:14" s="128" customFormat="1" ht="22.5" customHeight="1" x14ac:dyDescent="0.2">
      <c r="A243" s="79">
        <v>258</v>
      </c>
      <c r="B243" s="127" t="str">
        <f t="shared" si="2"/>
        <v>200M--</v>
      </c>
      <c r="C243" s="127"/>
      <c r="D243" s="127"/>
      <c r="E243" s="231"/>
      <c r="F243" s="232"/>
      <c r="G243" s="301"/>
      <c r="H243" s="278" t="s">
        <v>313</v>
      </c>
      <c r="I243" s="179" t="s">
        <v>272</v>
      </c>
      <c r="J243" s="233"/>
      <c r="K243" s="234"/>
      <c r="L243" s="234"/>
      <c r="M243" s="235"/>
      <c r="N243" s="235"/>
    </row>
    <row r="244" spans="1:14" s="128" customFormat="1" ht="22.5" customHeight="1" x14ac:dyDescent="0.2">
      <c r="A244" s="79">
        <v>259</v>
      </c>
      <c r="B244" s="127" t="str">
        <f t="shared" si="2"/>
        <v>200M--</v>
      </c>
      <c r="C244" s="127"/>
      <c r="D244" s="127"/>
      <c r="E244" s="231"/>
      <c r="F244" s="232"/>
      <c r="G244" s="301"/>
      <c r="H244" s="278" t="s">
        <v>313</v>
      </c>
      <c r="I244" s="179" t="s">
        <v>272</v>
      </c>
      <c r="J244" s="233"/>
      <c r="K244" s="234"/>
      <c r="L244" s="234"/>
      <c r="M244" s="235"/>
      <c r="N244" s="235"/>
    </row>
    <row r="245" spans="1:14" s="128" customFormat="1" ht="22.5" customHeight="1" x14ac:dyDescent="0.2">
      <c r="A245" s="79">
        <v>260</v>
      </c>
      <c r="B245" s="127" t="str">
        <f t="shared" si="2"/>
        <v>200M--</v>
      </c>
      <c r="C245" s="127"/>
      <c r="D245" s="127"/>
      <c r="E245" s="231"/>
      <c r="F245" s="232"/>
      <c r="G245" s="301"/>
      <c r="H245" s="278" t="s">
        <v>313</v>
      </c>
      <c r="I245" s="179" t="s">
        <v>272</v>
      </c>
      <c r="J245" s="233"/>
      <c r="K245" s="234"/>
      <c r="L245" s="234"/>
      <c r="M245" s="235"/>
      <c r="N245" s="235"/>
    </row>
    <row r="246" spans="1:14" s="128" customFormat="1" ht="22.5" customHeight="1" x14ac:dyDescent="0.2">
      <c r="A246" s="79">
        <v>261</v>
      </c>
      <c r="B246" s="127" t="str">
        <f t="shared" si="2"/>
        <v>200M--</v>
      </c>
      <c r="C246" s="127"/>
      <c r="D246" s="127"/>
      <c r="E246" s="231"/>
      <c r="F246" s="232"/>
      <c r="G246" s="301"/>
      <c r="H246" s="278" t="s">
        <v>313</v>
      </c>
      <c r="I246" s="179" t="s">
        <v>272</v>
      </c>
      <c r="J246" s="233"/>
      <c r="K246" s="234"/>
      <c r="L246" s="234"/>
      <c r="M246" s="235"/>
      <c r="N246" s="235"/>
    </row>
    <row r="247" spans="1:14" s="128" customFormat="1" ht="22.5" customHeight="1" x14ac:dyDescent="0.2">
      <c r="A247" s="79">
        <v>262</v>
      </c>
      <c r="B247" s="127" t="str">
        <f t="shared" si="2"/>
        <v>200M--</v>
      </c>
      <c r="C247" s="127"/>
      <c r="D247" s="127"/>
      <c r="E247" s="231"/>
      <c r="F247" s="232"/>
      <c r="G247" s="301"/>
      <c r="H247" s="278" t="s">
        <v>313</v>
      </c>
      <c r="I247" s="179" t="s">
        <v>272</v>
      </c>
      <c r="J247" s="233"/>
      <c r="K247" s="234"/>
      <c r="L247" s="234"/>
      <c r="M247" s="235"/>
      <c r="N247" s="235"/>
    </row>
    <row r="248" spans="1:14" s="128" customFormat="1" ht="22.5" customHeight="1" x14ac:dyDescent="0.2">
      <c r="A248" s="79">
        <v>263</v>
      </c>
      <c r="B248" s="127" t="str">
        <f t="shared" si="2"/>
        <v>200M--</v>
      </c>
      <c r="C248" s="127"/>
      <c r="D248" s="127"/>
      <c r="E248" s="231"/>
      <c r="F248" s="232"/>
      <c r="G248" s="301"/>
      <c r="H248" s="278" t="s">
        <v>313</v>
      </c>
      <c r="I248" s="179" t="s">
        <v>272</v>
      </c>
      <c r="J248" s="233"/>
      <c r="K248" s="234"/>
      <c r="L248" s="234"/>
      <c r="M248" s="235"/>
      <c r="N248" s="235"/>
    </row>
    <row r="249" spans="1:14" s="128" customFormat="1" ht="22.5" customHeight="1" x14ac:dyDescent="0.2">
      <c r="A249" s="79">
        <v>264</v>
      </c>
      <c r="B249" s="127" t="str">
        <f t="shared" si="2"/>
        <v>200M--</v>
      </c>
      <c r="C249" s="127"/>
      <c r="D249" s="127"/>
      <c r="E249" s="231"/>
      <c r="F249" s="232"/>
      <c r="G249" s="301"/>
      <c r="H249" s="278" t="s">
        <v>313</v>
      </c>
      <c r="I249" s="179" t="s">
        <v>272</v>
      </c>
      <c r="J249" s="233"/>
      <c r="K249" s="234"/>
      <c r="L249" s="234"/>
      <c r="M249" s="235"/>
      <c r="N249" s="235"/>
    </row>
    <row r="250" spans="1:14" s="128" customFormat="1" ht="22.5" customHeight="1" x14ac:dyDescent="0.2">
      <c r="A250" s="79">
        <v>265</v>
      </c>
      <c r="B250" s="127" t="str">
        <f t="shared" si="2"/>
        <v>200M--</v>
      </c>
      <c r="C250" s="127"/>
      <c r="D250" s="127"/>
      <c r="E250" s="231"/>
      <c r="F250" s="232"/>
      <c r="G250" s="301"/>
      <c r="H250" s="278" t="s">
        <v>313</v>
      </c>
      <c r="I250" s="179" t="s">
        <v>272</v>
      </c>
      <c r="J250" s="233"/>
      <c r="K250" s="234"/>
      <c r="L250" s="234"/>
      <c r="M250" s="235"/>
      <c r="N250" s="235"/>
    </row>
    <row r="251" spans="1:14" s="128" customFormat="1" ht="22.5" customHeight="1" x14ac:dyDescent="0.2">
      <c r="A251" s="79">
        <v>266</v>
      </c>
      <c r="B251" s="127" t="str">
        <f t="shared" si="2"/>
        <v>200M--</v>
      </c>
      <c r="C251" s="127"/>
      <c r="D251" s="127"/>
      <c r="E251" s="231"/>
      <c r="F251" s="232"/>
      <c r="G251" s="301"/>
      <c r="H251" s="278" t="s">
        <v>313</v>
      </c>
      <c r="I251" s="179" t="s">
        <v>272</v>
      </c>
      <c r="J251" s="233"/>
      <c r="K251" s="234"/>
      <c r="L251" s="234"/>
      <c r="M251" s="235"/>
      <c r="N251" s="235"/>
    </row>
    <row r="252" spans="1:14" s="128" customFormat="1" ht="22.5" customHeight="1" x14ac:dyDescent="0.2">
      <c r="A252" s="79">
        <v>267</v>
      </c>
      <c r="B252" s="127" t="str">
        <f t="shared" si="2"/>
        <v>200M--</v>
      </c>
      <c r="C252" s="127"/>
      <c r="D252" s="127"/>
      <c r="E252" s="231"/>
      <c r="F252" s="232"/>
      <c r="G252" s="301"/>
      <c r="H252" s="278" t="s">
        <v>313</v>
      </c>
      <c r="I252" s="179" t="s">
        <v>272</v>
      </c>
      <c r="J252" s="233"/>
      <c r="K252" s="234"/>
      <c r="L252" s="234"/>
      <c r="M252" s="235"/>
      <c r="N252" s="235"/>
    </row>
    <row r="253" spans="1:14" s="128" customFormat="1" ht="22.5" customHeight="1" x14ac:dyDescent="0.2">
      <c r="A253" s="79">
        <v>268</v>
      </c>
      <c r="B253" s="127" t="str">
        <f t="shared" si="2"/>
        <v>200M--</v>
      </c>
      <c r="C253" s="127"/>
      <c r="D253" s="127"/>
      <c r="E253" s="231"/>
      <c r="F253" s="232"/>
      <c r="G253" s="301"/>
      <c r="H253" s="278" t="s">
        <v>313</v>
      </c>
      <c r="I253" s="179" t="s">
        <v>272</v>
      </c>
      <c r="J253" s="233"/>
      <c r="K253" s="234"/>
      <c r="L253" s="234"/>
      <c r="M253" s="235"/>
      <c r="N253" s="235"/>
    </row>
    <row r="254" spans="1:14" s="128" customFormat="1" ht="22.5" customHeight="1" x14ac:dyDescent="0.2">
      <c r="A254" s="79">
        <v>269</v>
      </c>
      <c r="B254" s="127" t="str">
        <f t="shared" si="2"/>
        <v>200M--</v>
      </c>
      <c r="C254" s="127"/>
      <c r="D254" s="127"/>
      <c r="E254" s="231"/>
      <c r="F254" s="232"/>
      <c r="G254" s="301"/>
      <c r="H254" s="278" t="s">
        <v>313</v>
      </c>
      <c r="I254" s="179" t="s">
        <v>272</v>
      </c>
      <c r="J254" s="233"/>
      <c r="K254" s="234"/>
      <c r="L254" s="234"/>
      <c r="M254" s="235"/>
      <c r="N254" s="235"/>
    </row>
    <row r="255" spans="1:14" s="128" customFormat="1" ht="22.5" customHeight="1" x14ac:dyDescent="0.2">
      <c r="A255" s="79">
        <v>270</v>
      </c>
      <c r="B255" s="127" t="str">
        <f t="shared" si="2"/>
        <v>200M--</v>
      </c>
      <c r="C255" s="127"/>
      <c r="D255" s="127"/>
      <c r="E255" s="231"/>
      <c r="F255" s="232"/>
      <c r="G255" s="301"/>
      <c r="H255" s="278" t="s">
        <v>313</v>
      </c>
      <c r="I255" s="179" t="s">
        <v>272</v>
      </c>
      <c r="J255" s="233"/>
      <c r="K255" s="234"/>
      <c r="L255" s="234"/>
      <c r="M255" s="235"/>
      <c r="N255" s="235"/>
    </row>
    <row r="256" spans="1:14" s="128" customFormat="1" ht="22.5" customHeight="1" x14ac:dyDescent="0.2">
      <c r="A256" s="79">
        <v>271</v>
      </c>
      <c r="B256" s="127" t="str">
        <f t="shared" si="2"/>
        <v>200M--</v>
      </c>
      <c r="C256" s="127"/>
      <c r="D256" s="127"/>
      <c r="E256" s="231"/>
      <c r="F256" s="232"/>
      <c r="G256" s="301"/>
      <c r="H256" s="278" t="s">
        <v>313</v>
      </c>
      <c r="I256" s="179" t="s">
        <v>272</v>
      </c>
      <c r="J256" s="233"/>
      <c r="K256" s="234"/>
      <c r="L256" s="234"/>
      <c r="M256" s="235"/>
      <c r="N256" s="235"/>
    </row>
    <row r="257" spans="1:14" s="128" customFormat="1" ht="22.5" customHeight="1" x14ac:dyDescent="0.2">
      <c r="A257" s="79">
        <v>272</v>
      </c>
      <c r="B257" s="127" t="str">
        <f t="shared" si="2"/>
        <v>200M--</v>
      </c>
      <c r="C257" s="127"/>
      <c r="D257" s="127"/>
      <c r="E257" s="231"/>
      <c r="F257" s="232"/>
      <c r="G257" s="301"/>
      <c r="H257" s="278" t="s">
        <v>313</v>
      </c>
      <c r="I257" s="179" t="s">
        <v>272</v>
      </c>
      <c r="J257" s="233"/>
      <c r="K257" s="234"/>
      <c r="L257" s="234"/>
      <c r="M257" s="235"/>
      <c r="N257" s="235"/>
    </row>
    <row r="258" spans="1:14" s="128" customFormat="1" ht="22.5" customHeight="1" x14ac:dyDescent="0.2">
      <c r="A258" s="79">
        <v>273</v>
      </c>
      <c r="B258" s="127" t="str">
        <f t="shared" si="2"/>
        <v>200M--</v>
      </c>
      <c r="C258" s="127"/>
      <c r="D258" s="127"/>
      <c r="E258" s="231"/>
      <c r="F258" s="232"/>
      <c r="G258" s="301"/>
      <c r="H258" s="278" t="s">
        <v>313</v>
      </c>
      <c r="I258" s="179" t="s">
        <v>272</v>
      </c>
      <c r="J258" s="233"/>
      <c r="K258" s="234"/>
      <c r="L258" s="234"/>
      <c r="M258" s="235"/>
      <c r="N258" s="235"/>
    </row>
    <row r="259" spans="1:14" s="128" customFormat="1" ht="22.5" customHeight="1" x14ac:dyDescent="0.2">
      <c r="A259" s="79">
        <v>274</v>
      </c>
      <c r="B259" s="127" t="str">
        <f t="shared" si="2"/>
        <v>200M--</v>
      </c>
      <c r="C259" s="127"/>
      <c r="D259" s="127"/>
      <c r="E259" s="231"/>
      <c r="F259" s="232"/>
      <c r="G259" s="301"/>
      <c r="H259" s="278" t="s">
        <v>313</v>
      </c>
      <c r="I259" s="179" t="s">
        <v>272</v>
      </c>
      <c r="J259" s="233"/>
      <c r="K259" s="234"/>
      <c r="L259" s="234"/>
      <c r="M259" s="235"/>
      <c r="N259" s="235"/>
    </row>
    <row r="260" spans="1:14" s="128" customFormat="1" ht="22.5" customHeight="1" x14ac:dyDescent="0.2">
      <c r="A260" s="79">
        <v>275</v>
      </c>
      <c r="B260" s="127" t="str">
        <f t="shared" si="2"/>
        <v>200M--</v>
      </c>
      <c r="C260" s="127"/>
      <c r="D260" s="127"/>
      <c r="E260" s="231"/>
      <c r="F260" s="232"/>
      <c r="G260" s="301"/>
      <c r="H260" s="278" t="s">
        <v>313</v>
      </c>
      <c r="I260" s="179" t="s">
        <v>272</v>
      </c>
      <c r="J260" s="233"/>
      <c r="K260" s="234"/>
      <c r="L260" s="234"/>
      <c r="M260" s="235"/>
      <c r="N260" s="235"/>
    </row>
    <row r="261" spans="1:14" s="128" customFormat="1" ht="22.5" customHeight="1" x14ac:dyDescent="0.2">
      <c r="A261" s="79">
        <v>276</v>
      </c>
      <c r="B261" s="127" t="str">
        <f t="shared" si="2"/>
        <v>200M--</v>
      </c>
      <c r="C261" s="127"/>
      <c r="D261" s="127"/>
      <c r="E261" s="231"/>
      <c r="F261" s="232"/>
      <c r="G261" s="301"/>
      <c r="H261" s="278" t="s">
        <v>313</v>
      </c>
      <c r="I261" s="179" t="s">
        <v>272</v>
      </c>
      <c r="J261" s="233"/>
      <c r="K261" s="234"/>
      <c r="L261" s="234"/>
      <c r="M261" s="235"/>
      <c r="N261" s="235"/>
    </row>
    <row r="262" spans="1:14" s="128" customFormat="1" ht="22.5" customHeight="1" x14ac:dyDescent="0.2">
      <c r="A262" s="79">
        <v>277</v>
      </c>
      <c r="B262" s="127" t="str">
        <f t="shared" si="2"/>
        <v>200M--</v>
      </c>
      <c r="C262" s="127"/>
      <c r="D262" s="127"/>
      <c r="E262" s="231"/>
      <c r="F262" s="232"/>
      <c r="G262" s="301"/>
      <c r="H262" s="278" t="s">
        <v>313</v>
      </c>
      <c r="I262" s="179" t="s">
        <v>272</v>
      </c>
      <c r="J262" s="233"/>
      <c r="K262" s="234"/>
      <c r="L262" s="234"/>
      <c r="M262" s="235"/>
      <c r="N262" s="235"/>
    </row>
    <row r="263" spans="1:14" s="128" customFormat="1" ht="22.5" customHeight="1" x14ac:dyDescent="0.2">
      <c r="A263" s="79">
        <v>278</v>
      </c>
      <c r="B263" s="127" t="str">
        <f t="shared" si="2"/>
        <v>200M--</v>
      </c>
      <c r="C263" s="127"/>
      <c r="D263" s="127"/>
      <c r="E263" s="231"/>
      <c r="F263" s="232"/>
      <c r="G263" s="301"/>
      <c r="H263" s="278" t="s">
        <v>313</v>
      </c>
      <c r="I263" s="179" t="s">
        <v>272</v>
      </c>
      <c r="J263" s="233"/>
      <c r="K263" s="234"/>
      <c r="L263" s="234"/>
      <c r="M263" s="235"/>
      <c r="N263" s="235"/>
    </row>
    <row r="264" spans="1:14" s="128" customFormat="1" ht="22.5" customHeight="1" x14ac:dyDescent="0.2">
      <c r="A264" s="79">
        <v>279</v>
      </c>
      <c r="B264" s="127" t="str">
        <f t="shared" si="2"/>
        <v>200M--</v>
      </c>
      <c r="C264" s="127"/>
      <c r="D264" s="127"/>
      <c r="E264" s="231"/>
      <c r="F264" s="232"/>
      <c r="G264" s="301"/>
      <c r="H264" s="278" t="s">
        <v>313</v>
      </c>
      <c r="I264" s="179" t="s">
        <v>272</v>
      </c>
      <c r="J264" s="233"/>
      <c r="K264" s="234"/>
      <c r="L264" s="234"/>
      <c r="M264" s="235"/>
      <c r="N264" s="235"/>
    </row>
    <row r="265" spans="1:14" s="128" customFormat="1" ht="22.5" customHeight="1" x14ac:dyDescent="0.2">
      <c r="A265" s="79">
        <v>280</v>
      </c>
      <c r="B265" s="127" t="str">
        <f t="shared" si="2"/>
        <v>200M--</v>
      </c>
      <c r="C265" s="127"/>
      <c r="D265" s="127"/>
      <c r="E265" s="231"/>
      <c r="F265" s="232"/>
      <c r="G265" s="301"/>
      <c r="H265" s="278" t="s">
        <v>313</v>
      </c>
      <c r="I265" s="179" t="s">
        <v>272</v>
      </c>
      <c r="J265" s="233"/>
      <c r="K265" s="234"/>
      <c r="L265" s="234"/>
      <c r="M265" s="235"/>
      <c r="N265" s="235"/>
    </row>
    <row r="266" spans="1:14" s="128" customFormat="1" ht="22.5" customHeight="1" x14ac:dyDescent="0.2">
      <c r="A266" s="79">
        <v>281</v>
      </c>
      <c r="B266" s="127" t="str">
        <f t="shared" si="2"/>
        <v>5000M-1-1</v>
      </c>
      <c r="C266" s="127">
        <v>27</v>
      </c>
      <c r="D266" s="127"/>
      <c r="E266" s="231">
        <v>32335</v>
      </c>
      <c r="F266" s="232" t="s">
        <v>650</v>
      </c>
      <c r="G266" s="301" t="s">
        <v>563</v>
      </c>
      <c r="H266" s="278" t="s">
        <v>313</v>
      </c>
      <c r="I266" s="179" t="s">
        <v>432</v>
      </c>
      <c r="J266" s="233"/>
      <c r="K266" s="234" t="s">
        <v>260</v>
      </c>
      <c r="L266" s="234" t="s">
        <v>260</v>
      </c>
      <c r="M266" s="235"/>
      <c r="N266" s="235" t="s">
        <v>317</v>
      </c>
    </row>
    <row r="267" spans="1:14" s="128" customFormat="1" ht="22.5" customHeight="1" x14ac:dyDescent="0.2">
      <c r="A267" s="79">
        <v>282</v>
      </c>
      <c r="B267" s="127" t="str">
        <f t="shared" si="2"/>
        <v>5000M-1-2</v>
      </c>
      <c r="C267" s="127">
        <v>49</v>
      </c>
      <c r="D267" s="127"/>
      <c r="E267" s="231">
        <v>33348</v>
      </c>
      <c r="F267" s="232" t="s">
        <v>375</v>
      </c>
      <c r="G267" s="301" t="s">
        <v>589</v>
      </c>
      <c r="H267" s="278" t="s">
        <v>313</v>
      </c>
      <c r="I267" s="179" t="s">
        <v>432</v>
      </c>
      <c r="J267" s="233"/>
      <c r="K267" s="234" t="s">
        <v>260</v>
      </c>
      <c r="L267" s="234" t="s">
        <v>261</v>
      </c>
      <c r="M267" s="235"/>
      <c r="N267" s="235" t="s">
        <v>317</v>
      </c>
    </row>
    <row r="268" spans="1:14" s="128" customFormat="1" ht="22.5" customHeight="1" x14ac:dyDescent="0.2">
      <c r="A268" s="79">
        <v>283</v>
      </c>
      <c r="B268" s="127" t="str">
        <f t="shared" si="2"/>
        <v>5000M-1-3</v>
      </c>
      <c r="C268" s="127">
        <v>120</v>
      </c>
      <c r="D268" s="127"/>
      <c r="E268" s="231">
        <v>31413</v>
      </c>
      <c r="F268" s="232" t="s">
        <v>540</v>
      </c>
      <c r="G268" s="301" t="s">
        <v>541</v>
      </c>
      <c r="H268" s="278" t="s">
        <v>313</v>
      </c>
      <c r="I268" s="179" t="s">
        <v>432</v>
      </c>
      <c r="J268" s="233"/>
      <c r="K268" s="234" t="s">
        <v>260</v>
      </c>
      <c r="L268" s="234" t="s">
        <v>262</v>
      </c>
      <c r="M268" s="235"/>
      <c r="N268" s="235" t="s">
        <v>317</v>
      </c>
    </row>
    <row r="269" spans="1:14" s="128" customFormat="1" ht="22.5" customHeight="1" x14ac:dyDescent="0.2">
      <c r="A269" s="79">
        <v>284</v>
      </c>
      <c r="B269" s="127" t="str">
        <f t="shared" si="2"/>
        <v>5000M-1-4</v>
      </c>
      <c r="C269" s="127">
        <v>146</v>
      </c>
      <c r="D269" s="127"/>
      <c r="E269" s="231">
        <v>27760</v>
      </c>
      <c r="F269" s="232" t="s">
        <v>655</v>
      </c>
      <c r="G269" s="301" t="s">
        <v>656</v>
      </c>
      <c r="H269" s="278" t="s">
        <v>313</v>
      </c>
      <c r="I269" s="179" t="s">
        <v>432</v>
      </c>
      <c r="J269" s="233"/>
      <c r="K269" s="234" t="s">
        <v>260</v>
      </c>
      <c r="L269" s="234" t="s">
        <v>263</v>
      </c>
      <c r="M269" s="235"/>
      <c r="N269" s="235" t="s">
        <v>317</v>
      </c>
    </row>
    <row r="270" spans="1:14" s="128" customFormat="1" ht="22.5" customHeight="1" x14ac:dyDescent="0.2">
      <c r="A270" s="79">
        <v>285</v>
      </c>
      <c r="B270" s="127" t="str">
        <f t="shared" si="2"/>
        <v>5000M-2-1</v>
      </c>
      <c r="C270" s="127">
        <v>183</v>
      </c>
      <c r="D270" s="127"/>
      <c r="E270" s="231">
        <v>35885</v>
      </c>
      <c r="F270" s="232" t="s">
        <v>658</v>
      </c>
      <c r="G270" s="301" t="s">
        <v>551</v>
      </c>
      <c r="H270" s="278" t="s">
        <v>313</v>
      </c>
      <c r="I270" s="179" t="s">
        <v>432</v>
      </c>
      <c r="J270" s="233"/>
      <c r="K270" s="234" t="s">
        <v>261</v>
      </c>
      <c r="L270" s="234" t="s">
        <v>260</v>
      </c>
      <c r="M270" s="235"/>
      <c r="N270" s="235" t="s">
        <v>315</v>
      </c>
    </row>
    <row r="271" spans="1:14" s="128" customFormat="1" ht="22.5" customHeight="1" x14ac:dyDescent="0.2">
      <c r="A271" s="79">
        <v>286</v>
      </c>
      <c r="B271" s="127" t="str">
        <f t="shared" si="2"/>
        <v>5000M-2-2</v>
      </c>
      <c r="C271" s="127">
        <v>165</v>
      </c>
      <c r="D271" s="127"/>
      <c r="E271" s="231">
        <v>30442</v>
      </c>
      <c r="F271" s="232" t="s">
        <v>759</v>
      </c>
      <c r="G271" s="301" t="s">
        <v>605</v>
      </c>
      <c r="H271" s="278" t="s">
        <v>313</v>
      </c>
      <c r="I271" s="179" t="s">
        <v>432</v>
      </c>
      <c r="J271" s="233"/>
      <c r="K271" s="234" t="s">
        <v>261</v>
      </c>
      <c r="L271" s="234" t="s">
        <v>261</v>
      </c>
      <c r="M271" s="235"/>
      <c r="N271" s="235" t="s">
        <v>315</v>
      </c>
    </row>
    <row r="272" spans="1:14" s="128" customFormat="1" ht="22.5" customHeight="1" x14ac:dyDescent="0.2">
      <c r="A272" s="79">
        <v>287</v>
      </c>
      <c r="B272" s="127" t="str">
        <f t="shared" si="2"/>
        <v>5000M-2-3</v>
      </c>
      <c r="C272" s="127">
        <v>142</v>
      </c>
      <c r="D272" s="127"/>
      <c r="E272" s="231">
        <v>32676</v>
      </c>
      <c r="F272" s="232" t="s">
        <v>369</v>
      </c>
      <c r="G272" s="301" t="s">
        <v>659</v>
      </c>
      <c r="H272" s="278" t="s">
        <v>313</v>
      </c>
      <c r="I272" s="179" t="s">
        <v>432</v>
      </c>
      <c r="J272" s="233"/>
      <c r="K272" s="234" t="s">
        <v>261</v>
      </c>
      <c r="L272" s="234" t="s">
        <v>262</v>
      </c>
      <c r="M272" s="235"/>
      <c r="N272" s="235" t="s">
        <v>315</v>
      </c>
    </row>
    <row r="273" spans="1:14" s="128" customFormat="1" ht="22.5" customHeight="1" x14ac:dyDescent="0.2">
      <c r="A273" s="79">
        <v>288</v>
      </c>
      <c r="B273" s="127" t="str">
        <f t="shared" si="2"/>
        <v>5000M-2-4</v>
      </c>
      <c r="C273" s="127">
        <v>4</v>
      </c>
      <c r="D273" s="127"/>
      <c r="E273" s="231">
        <v>35371</v>
      </c>
      <c r="F273" s="232" t="s">
        <v>662</v>
      </c>
      <c r="G273" s="301" t="s">
        <v>587</v>
      </c>
      <c r="H273" s="278" t="s">
        <v>313</v>
      </c>
      <c r="I273" s="179" t="s">
        <v>432</v>
      </c>
      <c r="J273" s="233"/>
      <c r="K273" s="234" t="s">
        <v>261</v>
      </c>
      <c r="L273" s="234" t="s">
        <v>263</v>
      </c>
      <c r="M273" s="235"/>
      <c r="N273" s="235" t="s">
        <v>316</v>
      </c>
    </row>
    <row r="274" spans="1:14" s="128" customFormat="1" ht="22.5" customHeight="1" x14ac:dyDescent="0.2">
      <c r="A274" s="79">
        <v>289</v>
      </c>
      <c r="B274" s="127" t="str">
        <f t="shared" si="2"/>
        <v>5000M-2-5</v>
      </c>
      <c r="C274" s="127">
        <v>59</v>
      </c>
      <c r="D274" s="127"/>
      <c r="E274" s="231">
        <v>34473</v>
      </c>
      <c r="F274" s="232" t="s">
        <v>663</v>
      </c>
      <c r="G274" s="301" t="s">
        <v>664</v>
      </c>
      <c r="H274" s="278" t="s">
        <v>313</v>
      </c>
      <c r="I274" s="179" t="s">
        <v>432</v>
      </c>
      <c r="J274" s="233"/>
      <c r="K274" s="234" t="s">
        <v>261</v>
      </c>
      <c r="L274" s="234" t="s">
        <v>264</v>
      </c>
      <c r="M274" s="235"/>
      <c r="N274" s="235" t="s">
        <v>316</v>
      </c>
    </row>
    <row r="275" spans="1:14" s="128" customFormat="1" ht="22.5" customHeight="1" x14ac:dyDescent="0.2">
      <c r="A275" s="79">
        <v>290</v>
      </c>
      <c r="B275" s="127" t="str">
        <f t="shared" si="2"/>
        <v>5000M-2-6</v>
      </c>
      <c r="C275" s="127">
        <v>100</v>
      </c>
      <c r="D275" s="127"/>
      <c r="E275" s="231">
        <v>31659</v>
      </c>
      <c r="F275" s="232" t="s">
        <v>595</v>
      </c>
      <c r="G275" s="301" t="s">
        <v>535</v>
      </c>
      <c r="H275" s="278" t="s">
        <v>313</v>
      </c>
      <c r="I275" s="179" t="s">
        <v>432</v>
      </c>
      <c r="J275" s="233"/>
      <c r="K275" s="234" t="s">
        <v>261</v>
      </c>
      <c r="L275" s="234" t="s">
        <v>265</v>
      </c>
      <c r="M275" s="235"/>
      <c r="N275" s="235" t="s">
        <v>316</v>
      </c>
    </row>
    <row r="276" spans="1:14" s="128" customFormat="1" ht="22.5" customHeight="1" x14ac:dyDescent="0.2">
      <c r="A276" s="79">
        <v>291</v>
      </c>
      <c r="B276" s="127" t="str">
        <f t="shared" si="2"/>
        <v>5000M-2-7</v>
      </c>
      <c r="C276" s="127">
        <v>169</v>
      </c>
      <c r="D276" s="127"/>
      <c r="E276" s="231">
        <v>32581</v>
      </c>
      <c r="F276" s="232" t="s">
        <v>377</v>
      </c>
      <c r="G276" s="301" t="s">
        <v>665</v>
      </c>
      <c r="H276" s="278" t="s">
        <v>313</v>
      </c>
      <c r="I276" s="179" t="s">
        <v>432</v>
      </c>
      <c r="J276" s="233"/>
      <c r="K276" s="234" t="s">
        <v>261</v>
      </c>
      <c r="L276" s="234" t="s">
        <v>266</v>
      </c>
      <c r="M276" s="235"/>
      <c r="N276" s="235" t="s">
        <v>316</v>
      </c>
    </row>
    <row r="277" spans="1:14" s="128" customFormat="1" ht="22.5" customHeight="1" x14ac:dyDescent="0.2">
      <c r="A277" s="79">
        <v>292</v>
      </c>
      <c r="B277" s="127" t="str">
        <f t="shared" si="2"/>
        <v>5000M-2-8</v>
      </c>
      <c r="C277" s="127">
        <v>46</v>
      </c>
      <c r="D277" s="127"/>
      <c r="E277" s="231">
        <v>34926</v>
      </c>
      <c r="F277" s="232" t="s">
        <v>668</v>
      </c>
      <c r="G277" s="301" t="s">
        <v>589</v>
      </c>
      <c r="H277" s="278" t="s">
        <v>313</v>
      </c>
      <c r="I277" s="179" t="s">
        <v>432</v>
      </c>
      <c r="J277" s="233"/>
      <c r="K277" s="234" t="s">
        <v>261</v>
      </c>
      <c r="L277" s="234" t="s">
        <v>267</v>
      </c>
      <c r="M277" s="235"/>
      <c r="N277" s="235" t="s">
        <v>316</v>
      </c>
    </row>
    <row r="278" spans="1:14" s="128" customFormat="1" ht="22.5" customHeight="1" x14ac:dyDescent="0.2">
      <c r="A278" s="79">
        <v>293</v>
      </c>
      <c r="B278" s="127" t="str">
        <f t="shared" si="2"/>
        <v>5000M--</v>
      </c>
      <c r="C278" s="127"/>
      <c r="D278" s="127"/>
      <c r="E278" s="231"/>
      <c r="F278" s="232"/>
      <c r="G278" s="301"/>
      <c r="H278" s="278" t="s">
        <v>313</v>
      </c>
      <c r="I278" s="179" t="s">
        <v>432</v>
      </c>
      <c r="J278" s="233"/>
      <c r="K278" s="234"/>
      <c r="L278" s="234"/>
      <c r="M278" s="235"/>
      <c r="N278" s="235"/>
    </row>
    <row r="279" spans="1:14" s="128" customFormat="1" ht="22.5" customHeight="1" x14ac:dyDescent="0.2">
      <c r="A279" s="79">
        <v>294</v>
      </c>
      <c r="B279" s="127" t="str">
        <f t="shared" si="2"/>
        <v>5000M--</v>
      </c>
      <c r="C279" s="127"/>
      <c r="D279" s="127"/>
      <c r="E279" s="231"/>
      <c r="F279" s="232"/>
      <c r="G279" s="301"/>
      <c r="H279" s="278" t="s">
        <v>313</v>
      </c>
      <c r="I279" s="179" t="s">
        <v>432</v>
      </c>
      <c r="J279" s="233"/>
      <c r="K279" s="234"/>
      <c r="L279" s="234"/>
      <c r="M279" s="235"/>
      <c r="N279" s="235"/>
    </row>
    <row r="280" spans="1:14" s="128" customFormat="1" ht="22.5" customHeight="1" x14ac:dyDescent="0.2">
      <c r="A280" s="79">
        <v>295</v>
      </c>
      <c r="B280" s="127" t="str">
        <f t="shared" si="2"/>
        <v>5000M--</v>
      </c>
      <c r="C280" s="127"/>
      <c r="D280" s="127"/>
      <c r="E280" s="231"/>
      <c r="F280" s="232"/>
      <c r="G280" s="301"/>
      <c r="H280" s="278" t="s">
        <v>313</v>
      </c>
      <c r="I280" s="179" t="s">
        <v>432</v>
      </c>
      <c r="J280" s="233"/>
      <c r="K280" s="234"/>
      <c r="L280" s="234"/>
      <c r="M280" s="235"/>
      <c r="N280" s="235"/>
    </row>
    <row r="281" spans="1:14" s="128" customFormat="1" ht="22.5" customHeight="1" x14ac:dyDescent="0.2">
      <c r="A281" s="79">
        <v>296</v>
      </c>
      <c r="B281" s="127" t="str">
        <f t="shared" si="2"/>
        <v>5000M--</v>
      </c>
      <c r="C281" s="127"/>
      <c r="D281" s="127"/>
      <c r="E281" s="231"/>
      <c r="F281" s="232"/>
      <c r="G281" s="301"/>
      <c r="H281" s="278" t="s">
        <v>313</v>
      </c>
      <c r="I281" s="179" t="s">
        <v>432</v>
      </c>
      <c r="J281" s="233"/>
      <c r="K281" s="234"/>
      <c r="L281" s="234"/>
      <c r="M281" s="235"/>
      <c r="N281" s="235"/>
    </row>
    <row r="282" spans="1:14" s="128" customFormat="1" ht="22.5" customHeight="1" x14ac:dyDescent="0.2">
      <c r="A282" s="79">
        <v>297</v>
      </c>
      <c r="B282" s="127" t="str">
        <f t="shared" ref="B282:B310" si="3">CONCATENATE(I282,"-",K282,"-",L282)</f>
        <v>5000M--</v>
      </c>
      <c r="C282" s="127"/>
      <c r="D282" s="127"/>
      <c r="E282" s="231"/>
      <c r="F282" s="232"/>
      <c r="G282" s="301"/>
      <c r="H282" s="278" t="s">
        <v>313</v>
      </c>
      <c r="I282" s="179" t="s">
        <v>432</v>
      </c>
      <c r="J282" s="233"/>
      <c r="K282" s="234"/>
      <c r="L282" s="234"/>
      <c r="M282" s="235"/>
      <c r="N282" s="235"/>
    </row>
    <row r="283" spans="1:14" s="128" customFormat="1" ht="22.5" customHeight="1" x14ac:dyDescent="0.2">
      <c r="A283" s="79">
        <v>298</v>
      </c>
      <c r="B283" s="127" t="str">
        <f t="shared" si="3"/>
        <v>5000M--</v>
      </c>
      <c r="C283" s="127"/>
      <c r="D283" s="127"/>
      <c r="E283" s="231"/>
      <c r="F283" s="232"/>
      <c r="G283" s="301"/>
      <c r="H283" s="278" t="s">
        <v>313</v>
      </c>
      <c r="I283" s="179" t="s">
        <v>432</v>
      </c>
      <c r="J283" s="233"/>
      <c r="K283" s="234"/>
      <c r="L283" s="234"/>
      <c r="M283" s="235"/>
      <c r="N283" s="235"/>
    </row>
    <row r="284" spans="1:14" s="128" customFormat="1" ht="22.5" customHeight="1" x14ac:dyDescent="0.2">
      <c r="A284" s="79">
        <v>299</v>
      </c>
      <c r="B284" s="127" t="str">
        <f t="shared" si="3"/>
        <v>5000M--</v>
      </c>
      <c r="C284" s="127"/>
      <c r="D284" s="127"/>
      <c r="E284" s="231"/>
      <c r="F284" s="232"/>
      <c r="G284" s="301"/>
      <c r="H284" s="278" t="s">
        <v>313</v>
      </c>
      <c r="I284" s="179" t="s">
        <v>432</v>
      </c>
      <c r="J284" s="233"/>
      <c r="K284" s="234"/>
      <c r="L284" s="234"/>
      <c r="M284" s="235"/>
      <c r="N284" s="235"/>
    </row>
    <row r="285" spans="1:14" s="128" customFormat="1" ht="22.5" customHeight="1" x14ac:dyDescent="0.2">
      <c r="A285" s="79">
        <v>300</v>
      </c>
      <c r="B285" s="127" t="str">
        <f t="shared" si="3"/>
        <v>5000M--</v>
      </c>
      <c r="C285" s="127"/>
      <c r="D285" s="127"/>
      <c r="E285" s="231"/>
      <c r="F285" s="232"/>
      <c r="G285" s="301"/>
      <c r="H285" s="278" t="s">
        <v>313</v>
      </c>
      <c r="I285" s="179" t="s">
        <v>432</v>
      </c>
      <c r="J285" s="233"/>
      <c r="K285" s="234"/>
      <c r="L285" s="234"/>
      <c r="M285" s="235"/>
      <c r="N285" s="235"/>
    </row>
    <row r="286" spans="1:14" s="128" customFormat="1" ht="22.5" customHeight="1" x14ac:dyDescent="0.2">
      <c r="A286" s="79">
        <v>301</v>
      </c>
      <c r="B286" s="127" t="str">
        <f t="shared" si="3"/>
        <v>5000M--</v>
      </c>
      <c r="C286" s="127"/>
      <c r="D286" s="127"/>
      <c r="E286" s="231"/>
      <c r="F286" s="232"/>
      <c r="G286" s="301"/>
      <c r="H286" s="278" t="s">
        <v>313</v>
      </c>
      <c r="I286" s="179" t="s">
        <v>432</v>
      </c>
      <c r="J286" s="233"/>
      <c r="K286" s="234"/>
      <c r="L286" s="234"/>
      <c r="M286" s="235"/>
      <c r="N286" s="235"/>
    </row>
    <row r="287" spans="1:14" s="128" customFormat="1" ht="22.5" customHeight="1" x14ac:dyDescent="0.2">
      <c r="A287" s="79">
        <v>302</v>
      </c>
      <c r="B287" s="127" t="str">
        <f t="shared" si="3"/>
        <v>5000M--</v>
      </c>
      <c r="C287" s="127"/>
      <c r="D287" s="127"/>
      <c r="E287" s="231"/>
      <c r="F287" s="232"/>
      <c r="G287" s="301"/>
      <c r="H287" s="278" t="s">
        <v>313</v>
      </c>
      <c r="I287" s="179" t="s">
        <v>432</v>
      </c>
      <c r="J287" s="233"/>
      <c r="K287" s="234"/>
      <c r="L287" s="234"/>
      <c r="M287" s="235"/>
      <c r="N287" s="235"/>
    </row>
    <row r="288" spans="1:14" s="128" customFormat="1" ht="22.5" customHeight="1" x14ac:dyDescent="0.2">
      <c r="A288" s="79">
        <v>303</v>
      </c>
      <c r="B288" s="127" t="str">
        <f t="shared" si="3"/>
        <v>5000M--</v>
      </c>
      <c r="C288" s="127"/>
      <c r="D288" s="127"/>
      <c r="E288" s="231"/>
      <c r="F288" s="232"/>
      <c r="G288" s="301"/>
      <c r="H288" s="278" t="s">
        <v>313</v>
      </c>
      <c r="I288" s="179" t="s">
        <v>432</v>
      </c>
      <c r="J288" s="233"/>
      <c r="K288" s="234"/>
      <c r="L288" s="234"/>
      <c r="M288" s="235"/>
      <c r="N288" s="235"/>
    </row>
    <row r="289" spans="1:14" s="128" customFormat="1" ht="22.5" customHeight="1" x14ac:dyDescent="0.2">
      <c r="A289" s="79">
        <v>304</v>
      </c>
      <c r="B289" s="127" t="str">
        <f t="shared" si="3"/>
        <v>5000M--</v>
      </c>
      <c r="C289" s="127"/>
      <c r="D289" s="127"/>
      <c r="E289" s="231"/>
      <c r="F289" s="232"/>
      <c r="G289" s="301"/>
      <c r="H289" s="278" t="s">
        <v>313</v>
      </c>
      <c r="I289" s="179" t="s">
        <v>432</v>
      </c>
      <c r="J289" s="233"/>
      <c r="K289" s="234"/>
      <c r="L289" s="234"/>
      <c r="M289" s="235"/>
      <c r="N289" s="235"/>
    </row>
    <row r="290" spans="1:14" s="128" customFormat="1" ht="22.5" customHeight="1" x14ac:dyDescent="0.2">
      <c r="A290" s="79">
        <v>305</v>
      </c>
      <c r="B290" s="127" t="str">
        <f t="shared" si="3"/>
        <v>5000M--</v>
      </c>
      <c r="C290" s="127"/>
      <c r="D290" s="127"/>
      <c r="E290" s="231"/>
      <c r="F290" s="232"/>
      <c r="G290" s="301"/>
      <c r="H290" s="278" t="s">
        <v>313</v>
      </c>
      <c r="I290" s="179" t="s">
        <v>432</v>
      </c>
      <c r="J290" s="233"/>
      <c r="K290" s="234"/>
      <c r="L290" s="234"/>
      <c r="M290" s="235"/>
      <c r="N290" s="235"/>
    </row>
    <row r="291" spans="1:14" s="128" customFormat="1" ht="22.5" customHeight="1" x14ac:dyDescent="0.2">
      <c r="A291" s="79">
        <v>306</v>
      </c>
      <c r="B291" s="127" t="str">
        <f t="shared" si="3"/>
        <v>5000M--</v>
      </c>
      <c r="C291" s="127"/>
      <c r="D291" s="127"/>
      <c r="E291" s="231"/>
      <c r="F291" s="232"/>
      <c r="G291" s="301"/>
      <c r="H291" s="278" t="s">
        <v>313</v>
      </c>
      <c r="I291" s="179" t="s">
        <v>432</v>
      </c>
      <c r="J291" s="233"/>
      <c r="K291" s="234"/>
      <c r="L291" s="234"/>
      <c r="M291" s="235"/>
      <c r="N291" s="235"/>
    </row>
    <row r="292" spans="1:14" s="128" customFormat="1" ht="22.5" customHeight="1" x14ac:dyDescent="0.2">
      <c r="A292" s="79">
        <v>307</v>
      </c>
      <c r="B292" s="127" t="str">
        <f t="shared" si="3"/>
        <v>5000M--</v>
      </c>
      <c r="C292" s="127"/>
      <c r="D292" s="127"/>
      <c r="E292" s="231"/>
      <c r="F292" s="232"/>
      <c r="G292" s="301"/>
      <c r="H292" s="278" t="s">
        <v>313</v>
      </c>
      <c r="I292" s="179" t="s">
        <v>432</v>
      </c>
      <c r="J292" s="233"/>
      <c r="K292" s="234"/>
      <c r="L292" s="234"/>
      <c r="M292" s="235"/>
      <c r="N292" s="235"/>
    </row>
    <row r="293" spans="1:14" s="128" customFormat="1" ht="22.5" customHeight="1" x14ac:dyDescent="0.2">
      <c r="A293" s="79">
        <v>308</v>
      </c>
      <c r="B293" s="127" t="str">
        <f t="shared" si="3"/>
        <v>5000M--</v>
      </c>
      <c r="C293" s="127"/>
      <c r="D293" s="127"/>
      <c r="E293" s="231"/>
      <c r="F293" s="232"/>
      <c r="G293" s="301"/>
      <c r="H293" s="278" t="s">
        <v>313</v>
      </c>
      <c r="I293" s="179" t="s">
        <v>432</v>
      </c>
      <c r="J293" s="233"/>
      <c r="K293" s="234"/>
      <c r="L293" s="234"/>
      <c r="M293" s="235"/>
      <c r="N293" s="235"/>
    </row>
    <row r="294" spans="1:14" s="128" customFormat="1" ht="22.5" customHeight="1" x14ac:dyDescent="0.2">
      <c r="A294" s="79">
        <v>309</v>
      </c>
      <c r="B294" s="127" t="str">
        <f t="shared" si="3"/>
        <v>5000M--</v>
      </c>
      <c r="C294" s="127"/>
      <c r="D294" s="127"/>
      <c r="E294" s="231"/>
      <c r="F294" s="232"/>
      <c r="G294" s="301"/>
      <c r="H294" s="278" t="s">
        <v>313</v>
      </c>
      <c r="I294" s="179" t="s">
        <v>432</v>
      </c>
      <c r="J294" s="233"/>
      <c r="K294" s="234"/>
      <c r="L294" s="234"/>
      <c r="M294" s="235"/>
      <c r="N294" s="235"/>
    </row>
    <row r="295" spans="1:14" s="128" customFormat="1" ht="22.5" customHeight="1" x14ac:dyDescent="0.2">
      <c r="A295" s="79">
        <v>310</v>
      </c>
      <c r="B295" s="127" t="str">
        <f t="shared" si="3"/>
        <v>5000M--</v>
      </c>
      <c r="C295" s="127"/>
      <c r="D295" s="127"/>
      <c r="E295" s="231"/>
      <c r="F295" s="232"/>
      <c r="G295" s="301"/>
      <c r="H295" s="278" t="s">
        <v>313</v>
      </c>
      <c r="I295" s="179" t="s">
        <v>432</v>
      </c>
      <c r="J295" s="233"/>
      <c r="K295" s="234"/>
      <c r="L295" s="234"/>
      <c r="M295" s="235"/>
      <c r="N295" s="235"/>
    </row>
    <row r="296" spans="1:14" s="128" customFormat="1" ht="22.5" customHeight="1" x14ac:dyDescent="0.2">
      <c r="A296" s="79">
        <v>311</v>
      </c>
      <c r="B296" s="127" t="str">
        <f t="shared" si="3"/>
        <v>5000M--</v>
      </c>
      <c r="C296" s="127"/>
      <c r="D296" s="127"/>
      <c r="E296" s="231"/>
      <c r="F296" s="232"/>
      <c r="G296" s="301"/>
      <c r="H296" s="278" t="s">
        <v>313</v>
      </c>
      <c r="I296" s="179" t="s">
        <v>432</v>
      </c>
      <c r="J296" s="233"/>
      <c r="K296" s="234"/>
      <c r="L296" s="234"/>
      <c r="M296" s="235"/>
      <c r="N296" s="235"/>
    </row>
    <row r="297" spans="1:14" s="128" customFormat="1" ht="22.5" customHeight="1" x14ac:dyDescent="0.2">
      <c r="A297" s="79">
        <v>312</v>
      </c>
      <c r="B297" s="127" t="str">
        <f t="shared" si="3"/>
        <v>5000M--</v>
      </c>
      <c r="C297" s="127"/>
      <c r="D297" s="127"/>
      <c r="E297" s="231"/>
      <c r="F297" s="232"/>
      <c r="G297" s="301"/>
      <c r="H297" s="278" t="s">
        <v>313</v>
      </c>
      <c r="I297" s="179" t="s">
        <v>432</v>
      </c>
      <c r="J297" s="233"/>
      <c r="K297" s="234"/>
      <c r="L297" s="234"/>
      <c r="M297" s="235"/>
      <c r="N297" s="235"/>
    </row>
    <row r="298" spans="1:14" s="128" customFormat="1" ht="22.5" customHeight="1" x14ac:dyDescent="0.2">
      <c r="A298" s="79">
        <v>313</v>
      </c>
      <c r="B298" s="127" t="str">
        <f t="shared" si="3"/>
        <v>5000M--</v>
      </c>
      <c r="C298" s="127"/>
      <c r="D298" s="127"/>
      <c r="E298" s="231"/>
      <c r="F298" s="232"/>
      <c r="G298" s="301"/>
      <c r="H298" s="278" t="s">
        <v>313</v>
      </c>
      <c r="I298" s="179" t="s">
        <v>432</v>
      </c>
      <c r="J298" s="233"/>
      <c r="K298" s="234"/>
      <c r="L298" s="234"/>
      <c r="M298" s="235"/>
      <c r="N298" s="235"/>
    </row>
    <row r="299" spans="1:14" s="128" customFormat="1" ht="22.5" customHeight="1" x14ac:dyDescent="0.2">
      <c r="A299" s="79"/>
      <c r="B299" s="127" t="str">
        <f t="shared" si="3"/>
        <v>5000M--</v>
      </c>
      <c r="C299" s="127"/>
      <c r="D299" s="127"/>
      <c r="E299" s="231"/>
      <c r="F299" s="232"/>
      <c r="G299" s="301"/>
      <c r="H299" s="278" t="s">
        <v>313</v>
      </c>
      <c r="I299" s="179" t="s">
        <v>432</v>
      </c>
      <c r="J299" s="233"/>
      <c r="K299" s="234"/>
      <c r="L299" s="234"/>
      <c r="M299" s="235"/>
      <c r="N299" s="235"/>
    </row>
    <row r="300" spans="1:14" s="128" customFormat="1" ht="22.5" customHeight="1" x14ac:dyDescent="0.2">
      <c r="A300" s="79"/>
      <c r="B300" s="127" t="str">
        <f t="shared" si="3"/>
        <v>5000M--</v>
      </c>
      <c r="C300" s="127"/>
      <c r="D300" s="127"/>
      <c r="E300" s="231"/>
      <c r="F300" s="232"/>
      <c r="G300" s="301"/>
      <c r="H300" s="278" t="s">
        <v>313</v>
      </c>
      <c r="I300" s="179" t="s">
        <v>432</v>
      </c>
      <c r="J300" s="233"/>
      <c r="K300" s="234"/>
      <c r="L300" s="234"/>
      <c r="M300" s="235"/>
      <c r="N300" s="235"/>
    </row>
    <row r="301" spans="1:14" s="128" customFormat="1" ht="22.5" customHeight="1" x14ac:dyDescent="0.2">
      <c r="A301" s="79"/>
      <c r="B301" s="127" t="str">
        <f t="shared" si="3"/>
        <v>5000M--</v>
      </c>
      <c r="C301" s="127"/>
      <c r="D301" s="127"/>
      <c r="E301" s="231"/>
      <c r="F301" s="232"/>
      <c r="G301" s="301"/>
      <c r="H301" s="278" t="s">
        <v>313</v>
      </c>
      <c r="I301" s="179" t="s">
        <v>432</v>
      </c>
      <c r="J301" s="233"/>
      <c r="K301" s="234"/>
      <c r="L301" s="234"/>
      <c r="M301" s="235"/>
      <c r="N301" s="235"/>
    </row>
    <row r="302" spans="1:14" s="128" customFormat="1" ht="22.5" customHeight="1" x14ac:dyDescent="0.2">
      <c r="A302" s="79"/>
      <c r="B302" s="127" t="str">
        <f t="shared" si="3"/>
        <v>5000M--</v>
      </c>
      <c r="C302" s="127"/>
      <c r="D302" s="127"/>
      <c r="E302" s="231"/>
      <c r="F302" s="232"/>
      <c r="G302" s="301"/>
      <c r="H302" s="278" t="s">
        <v>313</v>
      </c>
      <c r="I302" s="179" t="s">
        <v>432</v>
      </c>
      <c r="J302" s="233"/>
      <c r="K302" s="234"/>
      <c r="L302" s="234"/>
      <c r="M302" s="235"/>
      <c r="N302" s="235"/>
    </row>
    <row r="303" spans="1:14" s="128" customFormat="1" ht="22.5" customHeight="1" x14ac:dyDescent="0.2">
      <c r="A303" s="79"/>
      <c r="B303" s="127" t="str">
        <f t="shared" si="3"/>
        <v>5000M--</v>
      </c>
      <c r="C303" s="127"/>
      <c r="D303" s="127"/>
      <c r="E303" s="231"/>
      <c r="F303" s="232"/>
      <c r="G303" s="301"/>
      <c r="H303" s="278" t="s">
        <v>313</v>
      </c>
      <c r="I303" s="179" t="s">
        <v>432</v>
      </c>
      <c r="J303" s="233"/>
      <c r="K303" s="234"/>
      <c r="L303" s="234"/>
      <c r="M303" s="235"/>
      <c r="N303" s="235"/>
    </row>
    <row r="304" spans="1:14" s="128" customFormat="1" ht="22.5" customHeight="1" x14ac:dyDescent="0.2">
      <c r="A304" s="79"/>
      <c r="B304" s="127" t="str">
        <f t="shared" si="3"/>
        <v>5000M--</v>
      </c>
      <c r="C304" s="127"/>
      <c r="D304" s="127"/>
      <c r="E304" s="231"/>
      <c r="F304" s="232"/>
      <c r="G304" s="301"/>
      <c r="H304" s="278" t="s">
        <v>313</v>
      </c>
      <c r="I304" s="179" t="s">
        <v>432</v>
      </c>
      <c r="J304" s="233"/>
      <c r="K304" s="234"/>
      <c r="L304" s="234"/>
      <c r="M304" s="235"/>
      <c r="N304" s="235"/>
    </row>
    <row r="305" spans="1:14" s="128" customFormat="1" ht="22.5" customHeight="1" x14ac:dyDescent="0.2">
      <c r="A305" s="79"/>
      <c r="B305" s="127" t="str">
        <f t="shared" si="3"/>
        <v>5000M--</v>
      </c>
      <c r="C305" s="127"/>
      <c r="D305" s="127"/>
      <c r="E305" s="231"/>
      <c r="F305" s="232"/>
      <c r="G305" s="301"/>
      <c r="H305" s="278" t="s">
        <v>313</v>
      </c>
      <c r="I305" s="179" t="s">
        <v>432</v>
      </c>
      <c r="J305" s="233"/>
      <c r="K305" s="234"/>
      <c r="L305" s="234"/>
      <c r="M305" s="235"/>
      <c r="N305" s="235"/>
    </row>
    <row r="306" spans="1:14" s="128" customFormat="1" ht="22.5" customHeight="1" x14ac:dyDescent="0.2">
      <c r="A306" s="79"/>
      <c r="B306" s="127" t="str">
        <f t="shared" si="3"/>
        <v>5000M--</v>
      </c>
      <c r="C306" s="127"/>
      <c r="D306" s="127"/>
      <c r="E306" s="231"/>
      <c r="F306" s="232"/>
      <c r="G306" s="301"/>
      <c r="H306" s="278" t="s">
        <v>313</v>
      </c>
      <c r="I306" s="179" t="s">
        <v>432</v>
      </c>
      <c r="J306" s="233"/>
      <c r="K306" s="234"/>
      <c r="L306" s="234"/>
      <c r="M306" s="235"/>
      <c r="N306" s="235"/>
    </row>
    <row r="307" spans="1:14" s="128" customFormat="1" ht="22.5" customHeight="1" x14ac:dyDescent="0.2">
      <c r="A307" s="79">
        <v>314</v>
      </c>
      <c r="B307" s="127" t="str">
        <f t="shared" si="3"/>
        <v>5000M--</v>
      </c>
      <c r="C307" s="127"/>
      <c r="D307" s="127"/>
      <c r="E307" s="231"/>
      <c r="F307" s="232"/>
      <c r="G307" s="301"/>
      <c r="H307" s="278" t="s">
        <v>313</v>
      </c>
      <c r="I307" s="179" t="s">
        <v>432</v>
      </c>
      <c r="J307" s="233"/>
      <c r="K307" s="234"/>
      <c r="L307" s="234"/>
      <c r="M307" s="235"/>
      <c r="N307" s="235"/>
    </row>
    <row r="308" spans="1:14" s="128" customFormat="1" ht="22.5" customHeight="1" x14ac:dyDescent="0.2">
      <c r="A308" s="79">
        <v>315</v>
      </c>
      <c r="B308" s="127" t="str">
        <f t="shared" si="3"/>
        <v>5000M--</v>
      </c>
      <c r="C308" s="127"/>
      <c r="D308" s="127"/>
      <c r="E308" s="231"/>
      <c r="F308" s="232"/>
      <c r="G308" s="301"/>
      <c r="H308" s="278" t="s">
        <v>313</v>
      </c>
      <c r="I308" s="179" t="s">
        <v>432</v>
      </c>
      <c r="J308" s="233"/>
      <c r="K308" s="234"/>
      <c r="L308" s="234"/>
      <c r="M308" s="235"/>
      <c r="N308" s="235"/>
    </row>
    <row r="309" spans="1:14" s="128" customFormat="1" ht="22.5" customHeight="1" x14ac:dyDescent="0.2">
      <c r="A309" s="79">
        <v>316</v>
      </c>
      <c r="B309" s="127" t="str">
        <f t="shared" si="3"/>
        <v>5000M--</v>
      </c>
      <c r="C309" s="127"/>
      <c r="D309" s="127"/>
      <c r="E309" s="231"/>
      <c r="F309" s="232"/>
      <c r="G309" s="301"/>
      <c r="H309" s="278" t="s">
        <v>313</v>
      </c>
      <c r="I309" s="179" t="s">
        <v>432</v>
      </c>
      <c r="J309" s="233"/>
      <c r="K309" s="234"/>
      <c r="L309" s="234"/>
      <c r="M309" s="235"/>
      <c r="N309" s="235"/>
    </row>
    <row r="310" spans="1:14" s="128" customFormat="1" ht="22.5" customHeight="1" x14ac:dyDescent="0.2">
      <c r="A310" s="79">
        <v>317</v>
      </c>
      <c r="B310" s="127" t="str">
        <f t="shared" si="3"/>
        <v>3000M.Y.--</v>
      </c>
      <c r="C310" s="127"/>
      <c r="D310" s="127"/>
      <c r="E310" s="231"/>
      <c r="F310" s="232"/>
      <c r="G310" s="301"/>
      <c r="H310" s="278" t="s">
        <v>313</v>
      </c>
      <c r="I310" s="179" t="s">
        <v>270</v>
      </c>
      <c r="J310" s="233"/>
      <c r="K310" s="234"/>
      <c r="L310" s="234"/>
      <c r="M310" s="235"/>
      <c r="N310" s="235"/>
    </row>
    <row r="311" spans="1:14" s="128" customFormat="1" ht="22.5" customHeight="1" x14ac:dyDescent="0.2">
      <c r="A311" s="79">
        <v>318</v>
      </c>
      <c r="B311" s="127" t="str">
        <f t="shared" si="2"/>
        <v>3000M.Y.--</v>
      </c>
      <c r="C311" s="127"/>
      <c r="D311" s="127"/>
      <c r="E311" s="231"/>
      <c r="F311" s="232"/>
      <c r="G311" s="301"/>
      <c r="H311" s="278" t="s">
        <v>313</v>
      </c>
      <c r="I311" s="179" t="s">
        <v>270</v>
      </c>
      <c r="J311" s="233"/>
      <c r="K311" s="234"/>
      <c r="L311" s="234"/>
      <c r="M311" s="235"/>
      <c r="N311" s="235"/>
    </row>
    <row r="312" spans="1:14" s="128" customFormat="1" ht="22.5" customHeight="1" x14ac:dyDescent="0.2">
      <c r="A312" s="79">
        <v>319</v>
      </c>
      <c r="B312" s="127" t="str">
        <f t="shared" si="2"/>
        <v>3000M.Y.--</v>
      </c>
      <c r="C312" s="127"/>
      <c r="D312" s="127"/>
      <c r="E312" s="231"/>
      <c r="F312" s="232"/>
      <c r="G312" s="301"/>
      <c r="H312" s="278" t="s">
        <v>313</v>
      </c>
      <c r="I312" s="179" t="s">
        <v>270</v>
      </c>
      <c r="J312" s="233"/>
      <c r="K312" s="234"/>
      <c r="L312" s="234"/>
      <c r="M312" s="235"/>
      <c r="N312" s="235"/>
    </row>
    <row r="313" spans="1:14" s="128" customFormat="1" ht="22.5" customHeight="1" x14ac:dyDescent="0.2">
      <c r="A313" s="79">
        <v>320</v>
      </c>
      <c r="B313" s="127" t="str">
        <f t="shared" si="2"/>
        <v>3000M.Y.--</v>
      </c>
      <c r="C313" s="127"/>
      <c r="D313" s="127"/>
      <c r="E313" s="231"/>
      <c r="F313" s="232"/>
      <c r="G313" s="301"/>
      <c r="H313" s="278" t="s">
        <v>313</v>
      </c>
      <c r="I313" s="179" t="s">
        <v>270</v>
      </c>
      <c r="J313" s="233"/>
      <c r="K313" s="234"/>
      <c r="L313" s="234"/>
      <c r="M313" s="235"/>
      <c r="N313" s="235"/>
    </row>
    <row r="314" spans="1:14" s="128" customFormat="1" ht="22.5" customHeight="1" x14ac:dyDescent="0.2">
      <c r="A314" s="79">
        <v>321</v>
      </c>
      <c r="B314" s="127" t="str">
        <f t="shared" si="2"/>
        <v>3000M.Y.--</v>
      </c>
      <c r="C314" s="127"/>
      <c r="D314" s="127"/>
      <c r="E314" s="231"/>
      <c r="F314" s="232"/>
      <c r="G314" s="301"/>
      <c r="H314" s="278" t="s">
        <v>313</v>
      </c>
      <c r="I314" s="179" t="s">
        <v>270</v>
      </c>
      <c r="J314" s="233"/>
      <c r="K314" s="234"/>
      <c r="L314" s="234"/>
      <c r="M314" s="235"/>
      <c r="N314" s="235"/>
    </row>
    <row r="315" spans="1:14" s="128" customFormat="1" ht="22.5" customHeight="1" x14ac:dyDescent="0.2">
      <c r="A315" s="79">
        <v>322</v>
      </c>
      <c r="B315" s="127" t="str">
        <f t="shared" si="2"/>
        <v>60M.ENG--</v>
      </c>
      <c r="C315" s="127"/>
      <c r="D315" s="127"/>
      <c r="E315" s="231"/>
      <c r="F315" s="232"/>
      <c r="G315" s="301"/>
      <c r="H315" s="278" t="s">
        <v>313</v>
      </c>
      <c r="I315" s="179" t="s">
        <v>209</v>
      </c>
      <c r="J315" s="233"/>
      <c r="K315" s="234"/>
      <c r="L315" s="234"/>
      <c r="M315" s="235"/>
      <c r="N315" s="235"/>
    </row>
    <row r="316" spans="1:14" s="128" customFormat="1" ht="22.5" customHeight="1" x14ac:dyDescent="0.2">
      <c r="A316" s="79">
        <v>323</v>
      </c>
      <c r="B316" s="127" t="str">
        <f t="shared" si="2"/>
        <v>60M.ENG--</v>
      </c>
      <c r="C316" s="127"/>
      <c r="D316" s="127"/>
      <c r="E316" s="231"/>
      <c r="F316" s="232"/>
      <c r="G316" s="301"/>
      <c r="H316" s="278" t="s">
        <v>313</v>
      </c>
      <c r="I316" s="179" t="s">
        <v>209</v>
      </c>
      <c r="J316" s="233"/>
      <c r="K316" s="234"/>
      <c r="L316" s="234"/>
      <c r="M316" s="235"/>
      <c r="N316" s="235"/>
    </row>
    <row r="317" spans="1:14" s="128" customFormat="1" ht="22.5" customHeight="1" x14ac:dyDescent="0.2">
      <c r="A317" s="79">
        <v>324</v>
      </c>
      <c r="B317" s="127" t="str">
        <f t="shared" si="2"/>
        <v>60M.ENG--</v>
      </c>
      <c r="C317" s="127"/>
      <c r="D317" s="127"/>
      <c r="E317" s="231"/>
      <c r="F317" s="232"/>
      <c r="G317" s="301"/>
      <c r="H317" s="278" t="s">
        <v>313</v>
      </c>
      <c r="I317" s="179" t="s">
        <v>209</v>
      </c>
      <c r="J317" s="233"/>
      <c r="K317" s="234"/>
      <c r="L317" s="234"/>
      <c r="M317" s="235"/>
      <c r="N317" s="235"/>
    </row>
    <row r="318" spans="1:14" s="128" customFormat="1" ht="22.5" customHeight="1" x14ac:dyDescent="0.2">
      <c r="A318" s="79">
        <v>325</v>
      </c>
      <c r="B318" s="127" t="str">
        <f t="shared" si="2"/>
        <v>60M.ENG--</v>
      </c>
      <c r="C318" s="127"/>
      <c r="D318" s="127"/>
      <c r="E318" s="231"/>
      <c r="F318" s="232"/>
      <c r="G318" s="301"/>
      <c r="H318" s="278" t="s">
        <v>313</v>
      </c>
      <c r="I318" s="179" t="s">
        <v>209</v>
      </c>
      <c r="J318" s="233"/>
      <c r="K318" s="234"/>
      <c r="L318" s="234"/>
      <c r="M318" s="235"/>
      <c r="N318" s="235"/>
    </row>
    <row r="319" spans="1:14" s="128" customFormat="1" ht="22.5" customHeight="1" x14ac:dyDescent="0.2">
      <c r="A319" s="79">
        <v>326</v>
      </c>
      <c r="B319" s="127" t="str">
        <f t="shared" si="2"/>
        <v>60M.ENG--</v>
      </c>
      <c r="C319" s="127"/>
      <c r="D319" s="127"/>
      <c r="E319" s="231"/>
      <c r="F319" s="232"/>
      <c r="G319" s="301"/>
      <c r="H319" s="278" t="s">
        <v>313</v>
      </c>
      <c r="I319" s="179" t="s">
        <v>209</v>
      </c>
      <c r="J319" s="233"/>
      <c r="K319" s="234"/>
      <c r="L319" s="234"/>
      <c r="M319" s="235"/>
      <c r="N319" s="235"/>
    </row>
    <row r="320" spans="1:14" s="128" customFormat="1" ht="22.5" customHeight="1" x14ac:dyDescent="0.2">
      <c r="A320" s="79">
        <v>327</v>
      </c>
      <c r="B320" s="127" t="str">
        <f t="shared" ref="B320:B380" si="4">CONCATENATE(I320,"-",K320,"-",L320)</f>
        <v>60M.ENG--</v>
      </c>
      <c r="C320" s="127"/>
      <c r="D320" s="127"/>
      <c r="E320" s="231"/>
      <c r="F320" s="232"/>
      <c r="G320" s="301"/>
      <c r="H320" s="278" t="s">
        <v>313</v>
      </c>
      <c r="I320" s="179" t="s">
        <v>209</v>
      </c>
      <c r="J320" s="233"/>
      <c r="K320" s="234"/>
      <c r="L320" s="234"/>
      <c r="M320" s="235"/>
      <c r="N320" s="235"/>
    </row>
    <row r="321" spans="1:14" s="128" customFormat="1" ht="22.5" customHeight="1" x14ac:dyDescent="0.2">
      <c r="A321" s="79">
        <v>328</v>
      </c>
      <c r="B321" s="127" t="str">
        <f t="shared" si="4"/>
        <v>60M.ENG--</v>
      </c>
      <c r="C321" s="127"/>
      <c r="D321" s="127"/>
      <c r="E321" s="231"/>
      <c r="F321" s="232"/>
      <c r="G321" s="301"/>
      <c r="H321" s="278" t="s">
        <v>313</v>
      </c>
      <c r="I321" s="179" t="s">
        <v>209</v>
      </c>
      <c r="J321" s="233"/>
      <c r="K321" s="234"/>
      <c r="L321" s="234"/>
      <c r="M321" s="235"/>
      <c r="N321" s="235"/>
    </row>
    <row r="322" spans="1:14" s="128" customFormat="1" ht="22.5" customHeight="1" x14ac:dyDescent="0.2">
      <c r="A322" s="79">
        <v>329</v>
      </c>
      <c r="B322" s="127" t="str">
        <f t="shared" si="4"/>
        <v>60M.ENG--</v>
      </c>
      <c r="C322" s="127"/>
      <c r="D322" s="127"/>
      <c r="E322" s="231"/>
      <c r="F322" s="232"/>
      <c r="G322" s="301"/>
      <c r="H322" s="278" t="s">
        <v>313</v>
      </c>
      <c r="I322" s="179" t="s">
        <v>209</v>
      </c>
      <c r="J322" s="233"/>
      <c r="K322" s="234"/>
      <c r="L322" s="234"/>
      <c r="M322" s="235"/>
      <c r="N322" s="235"/>
    </row>
    <row r="323" spans="1:14" s="128" customFormat="1" ht="22.5" customHeight="1" x14ac:dyDescent="0.2">
      <c r="A323" s="79">
        <v>330</v>
      </c>
      <c r="B323" s="127" t="str">
        <f t="shared" si="4"/>
        <v>200M--</v>
      </c>
      <c r="C323" s="127"/>
      <c r="D323" s="127"/>
      <c r="E323" s="231"/>
      <c r="F323" s="232"/>
      <c r="G323" s="301"/>
      <c r="H323" s="278" t="s">
        <v>313</v>
      </c>
      <c r="I323" s="179" t="s">
        <v>272</v>
      </c>
      <c r="J323" s="233"/>
      <c r="K323" s="234"/>
      <c r="L323" s="234"/>
      <c r="M323" s="235"/>
      <c r="N323" s="235"/>
    </row>
    <row r="324" spans="1:14" s="128" customFormat="1" ht="22.5" customHeight="1" x14ac:dyDescent="0.2">
      <c r="A324" s="79">
        <v>331</v>
      </c>
      <c r="B324" s="127" t="str">
        <f t="shared" si="4"/>
        <v>200M--</v>
      </c>
      <c r="C324" s="127"/>
      <c r="D324" s="127"/>
      <c r="E324" s="231"/>
      <c r="F324" s="232"/>
      <c r="G324" s="301"/>
      <c r="H324" s="278" t="s">
        <v>313</v>
      </c>
      <c r="I324" s="179" t="s">
        <v>272</v>
      </c>
      <c r="J324" s="233"/>
      <c r="K324" s="234"/>
      <c r="L324" s="234"/>
      <c r="M324" s="235"/>
      <c r="N324" s="235"/>
    </row>
    <row r="325" spans="1:14" s="128" customFormat="1" ht="22.5" customHeight="1" x14ac:dyDescent="0.2">
      <c r="A325" s="79">
        <v>332</v>
      </c>
      <c r="B325" s="127" t="str">
        <f t="shared" si="4"/>
        <v>200M--</v>
      </c>
      <c r="C325" s="127"/>
      <c r="D325" s="127"/>
      <c r="E325" s="231"/>
      <c r="F325" s="232"/>
      <c r="G325" s="301"/>
      <c r="H325" s="278" t="s">
        <v>313</v>
      </c>
      <c r="I325" s="179" t="s">
        <v>272</v>
      </c>
      <c r="J325" s="233"/>
      <c r="K325" s="234"/>
      <c r="L325" s="234"/>
      <c r="M325" s="235"/>
      <c r="N325" s="235"/>
    </row>
    <row r="326" spans="1:14" s="128" customFormat="1" ht="22.5" customHeight="1" x14ac:dyDescent="0.2">
      <c r="A326" s="79">
        <v>333</v>
      </c>
      <c r="B326" s="127" t="str">
        <f t="shared" si="4"/>
        <v>200M--</v>
      </c>
      <c r="C326" s="127"/>
      <c r="D326" s="127"/>
      <c r="E326" s="231"/>
      <c r="F326" s="232"/>
      <c r="G326" s="301"/>
      <c r="H326" s="278" t="s">
        <v>313</v>
      </c>
      <c r="I326" s="179" t="s">
        <v>272</v>
      </c>
      <c r="J326" s="233"/>
      <c r="K326" s="234"/>
      <c r="L326" s="234"/>
      <c r="M326" s="235"/>
      <c r="N326" s="235"/>
    </row>
    <row r="327" spans="1:14" s="128" customFormat="1" ht="22.5" customHeight="1" x14ac:dyDescent="0.2">
      <c r="A327" s="79">
        <v>334</v>
      </c>
      <c r="B327" s="127" t="str">
        <f t="shared" si="4"/>
        <v>200M--</v>
      </c>
      <c r="C327" s="127"/>
      <c r="D327" s="127"/>
      <c r="E327" s="231"/>
      <c r="F327" s="232"/>
      <c r="G327" s="301"/>
      <c r="H327" s="278" t="s">
        <v>313</v>
      </c>
      <c r="I327" s="179" t="s">
        <v>272</v>
      </c>
      <c r="J327" s="233"/>
      <c r="K327" s="234"/>
      <c r="L327" s="234"/>
      <c r="M327" s="235"/>
      <c r="N327" s="235"/>
    </row>
    <row r="328" spans="1:14" s="128" customFormat="1" ht="22.5" customHeight="1" x14ac:dyDescent="0.2">
      <c r="A328" s="79">
        <v>335</v>
      </c>
      <c r="B328" s="127" t="str">
        <f t="shared" si="4"/>
        <v>200M--</v>
      </c>
      <c r="C328" s="127"/>
      <c r="D328" s="127"/>
      <c r="E328" s="231"/>
      <c r="F328" s="232"/>
      <c r="G328" s="301"/>
      <c r="H328" s="278" t="s">
        <v>313</v>
      </c>
      <c r="I328" s="179" t="s">
        <v>272</v>
      </c>
      <c r="J328" s="233"/>
      <c r="K328" s="234"/>
      <c r="L328" s="234"/>
      <c r="M328" s="235"/>
      <c r="N328" s="235"/>
    </row>
    <row r="329" spans="1:14" s="128" customFormat="1" ht="22.5" customHeight="1" x14ac:dyDescent="0.2">
      <c r="A329" s="79">
        <v>336</v>
      </c>
      <c r="B329" s="127" t="str">
        <f t="shared" si="4"/>
        <v>200M--</v>
      </c>
      <c r="C329" s="127"/>
      <c r="D329" s="127"/>
      <c r="E329" s="231"/>
      <c r="F329" s="232"/>
      <c r="G329" s="301"/>
      <c r="H329" s="278" t="s">
        <v>313</v>
      </c>
      <c r="I329" s="179" t="s">
        <v>272</v>
      </c>
      <c r="J329" s="233"/>
      <c r="K329" s="234"/>
      <c r="L329" s="234"/>
      <c r="M329" s="235"/>
      <c r="N329" s="235"/>
    </row>
    <row r="330" spans="1:14" s="128" customFormat="1" ht="22.5" customHeight="1" x14ac:dyDescent="0.2">
      <c r="A330" s="79">
        <v>337</v>
      </c>
      <c r="B330" s="127" t="str">
        <f t="shared" si="4"/>
        <v>200M--</v>
      </c>
      <c r="C330" s="127"/>
      <c r="D330" s="127"/>
      <c r="E330" s="231"/>
      <c r="F330" s="232"/>
      <c r="G330" s="301"/>
      <c r="H330" s="278" t="s">
        <v>313</v>
      </c>
      <c r="I330" s="179" t="s">
        <v>272</v>
      </c>
      <c r="J330" s="233"/>
      <c r="K330" s="234"/>
      <c r="L330" s="234"/>
      <c r="M330" s="235"/>
      <c r="N330" s="235"/>
    </row>
    <row r="331" spans="1:14" s="128" customFormat="1" ht="22.5" customHeight="1" x14ac:dyDescent="0.2">
      <c r="A331" s="79">
        <v>338</v>
      </c>
      <c r="B331" s="127" t="str">
        <f t="shared" si="4"/>
        <v>200M--</v>
      </c>
      <c r="C331" s="127"/>
      <c r="D331" s="127"/>
      <c r="E331" s="231"/>
      <c r="F331" s="232"/>
      <c r="G331" s="301"/>
      <c r="H331" s="278" t="s">
        <v>313</v>
      </c>
      <c r="I331" s="179" t="s">
        <v>272</v>
      </c>
      <c r="J331" s="233"/>
      <c r="K331" s="234"/>
      <c r="L331" s="234"/>
      <c r="M331" s="235"/>
      <c r="N331" s="235"/>
    </row>
    <row r="332" spans="1:14" s="128" customFormat="1" ht="22.5" customHeight="1" x14ac:dyDescent="0.2">
      <c r="A332" s="79">
        <v>339</v>
      </c>
      <c r="B332" s="127" t="str">
        <f t="shared" si="4"/>
        <v>200M--</v>
      </c>
      <c r="C332" s="127"/>
      <c r="D332" s="127"/>
      <c r="E332" s="231"/>
      <c r="F332" s="232"/>
      <c r="G332" s="301"/>
      <c r="H332" s="278" t="s">
        <v>313</v>
      </c>
      <c r="I332" s="179" t="s">
        <v>272</v>
      </c>
      <c r="J332" s="233"/>
      <c r="K332" s="234"/>
      <c r="L332" s="234"/>
      <c r="M332" s="235"/>
      <c r="N332" s="235"/>
    </row>
    <row r="333" spans="1:14" s="128" customFormat="1" ht="22.5" customHeight="1" x14ac:dyDescent="0.2">
      <c r="A333" s="79">
        <v>340</v>
      </c>
      <c r="B333" s="127" t="str">
        <f t="shared" si="4"/>
        <v>200M--</v>
      </c>
      <c r="C333" s="127"/>
      <c r="D333" s="127"/>
      <c r="E333" s="231"/>
      <c r="F333" s="232"/>
      <c r="G333" s="301"/>
      <c r="H333" s="278" t="s">
        <v>313</v>
      </c>
      <c r="I333" s="179" t="s">
        <v>272</v>
      </c>
      <c r="J333" s="233"/>
      <c r="K333" s="234"/>
      <c r="L333" s="234"/>
      <c r="M333" s="235"/>
      <c r="N333" s="235"/>
    </row>
    <row r="334" spans="1:14" s="128" customFormat="1" ht="22.5" customHeight="1" x14ac:dyDescent="0.2">
      <c r="A334" s="79">
        <v>341</v>
      </c>
      <c r="B334" s="127" t="str">
        <f t="shared" si="4"/>
        <v>200M--</v>
      </c>
      <c r="C334" s="127"/>
      <c r="D334" s="127"/>
      <c r="E334" s="231"/>
      <c r="F334" s="232"/>
      <c r="G334" s="301"/>
      <c r="H334" s="278" t="s">
        <v>313</v>
      </c>
      <c r="I334" s="179" t="s">
        <v>272</v>
      </c>
      <c r="J334" s="233"/>
      <c r="K334" s="234"/>
      <c r="L334" s="234"/>
      <c r="M334" s="235"/>
      <c r="N334" s="235"/>
    </row>
    <row r="335" spans="1:14" s="128" customFormat="1" ht="22.5" customHeight="1" x14ac:dyDescent="0.2">
      <c r="A335" s="79">
        <v>342</v>
      </c>
      <c r="B335" s="127" t="str">
        <f t="shared" si="4"/>
        <v>200M--</v>
      </c>
      <c r="C335" s="127"/>
      <c r="D335" s="127"/>
      <c r="E335" s="231"/>
      <c r="F335" s="232"/>
      <c r="G335" s="301"/>
      <c r="H335" s="278" t="s">
        <v>313</v>
      </c>
      <c r="I335" s="179" t="s">
        <v>272</v>
      </c>
      <c r="J335" s="233"/>
      <c r="K335" s="234"/>
      <c r="L335" s="234"/>
      <c r="M335" s="235"/>
      <c r="N335" s="235"/>
    </row>
    <row r="336" spans="1:14" s="128" customFormat="1" ht="22.5" customHeight="1" x14ac:dyDescent="0.2">
      <c r="A336" s="79">
        <v>343</v>
      </c>
      <c r="B336" s="127" t="str">
        <f t="shared" si="4"/>
        <v>200M--</v>
      </c>
      <c r="C336" s="127"/>
      <c r="D336" s="127"/>
      <c r="E336" s="231"/>
      <c r="F336" s="232"/>
      <c r="G336" s="301"/>
      <c r="H336" s="278" t="s">
        <v>313</v>
      </c>
      <c r="I336" s="179" t="s">
        <v>272</v>
      </c>
      <c r="J336" s="233"/>
      <c r="K336" s="234"/>
      <c r="L336" s="234"/>
      <c r="M336" s="235"/>
      <c r="N336" s="235"/>
    </row>
    <row r="337" spans="1:14" s="128" customFormat="1" ht="22.5" customHeight="1" x14ac:dyDescent="0.2">
      <c r="A337" s="79">
        <v>344</v>
      </c>
      <c r="B337" s="127" t="str">
        <f t="shared" si="4"/>
        <v>200M--</v>
      </c>
      <c r="C337" s="127"/>
      <c r="D337" s="127"/>
      <c r="E337" s="231"/>
      <c r="F337" s="232"/>
      <c r="G337" s="301"/>
      <c r="H337" s="278" t="s">
        <v>313</v>
      </c>
      <c r="I337" s="179" t="s">
        <v>272</v>
      </c>
      <c r="J337" s="233"/>
      <c r="K337" s="234"/>
      <c r="L337" s="234"/>
      <c r="M337" s="235"/>
      <c r="N337" s="235"/>
    </row>
    <row r="338" spans="1:14" s="128" customFormat="1" ht="22.5" customHeight="1" x14ac:dyDescent="0.2">
      <c r="A338" s="79">
        <v>345</v>
      </c>
      <c r="B338" s="127" t="str">
        <f t="shared" si="4"/>
        <v>200M--</v>
      </c>
      <c r="C338" s="127"/>
      <c r="D338" s="127"/>
      <c r="E338" s="231"/>
      <c r="F338" s="232"/>
      <c r="G338" s="301"/>
      <c r="H338" s="278" t="s">
        <v>313</v>
      </c>
      <c r="I338" s="179" t="s">
        <v>272</v>
      </c>
      <c r="J338" s="233"/>
      <c r="K338" s="234"/>
      <c r="L338" s="234"/>
      <c r="M338" s="235"/>
      <c r="N338" s="235"/>
    </row>
    <row r="339" spans="1:14" s="128" customFormat="1" ht="22.5" customHeight="1" x14ac:dyDescent="0.2">
      <c r="A339" s="79">
        <v>346</v>
      </c>
      <c r="B339" s="127" t="str">
        <f t="shared" si="4"/>
        <v>200M--</v>
      </c>
      <c r="C339" s="127"/>
      <c r="D339" s="127"/>
      <c r="E339" s="231"/>
      <c r="F339" s="232"/>
      <c r="G339" s="301"/>
      <c r="H339" s="278" t="s">
        <v>313</v>
      </c>
      <c r="I339" s="179" t="s">
        <v>272</v>
      </c>
      <c r="J339" s="233"/>
      <c r="K339" s="234"/>
      <c r="L339" s="234"/>
      <c r="M339" s="235"/>
      <c r="N339" s="235"/>
    </row>
    <row r="340" spans="1:14" s="128" customFormat="1" ht="22.5" customHeight="1" x14ac:dyDescent="0.2">
      <c r="A340" s="79">
        <v>347</v>
      </c>
      <c r="B340" s="127" t="str">
        <f t="shared" si="4"/>
        <v>200M--</v>
      </c>
      <c r="C340" s="127"/>
      <c r="D340" s="127"/>
      <c r="E340" s="231"/>
      <c r="F340" s="232"/>
      <c r="G340" s="301"/>
      <c r="H340" s="278" t="s">
        <v>313</v>
      </c>
      <c r="I340" s="179" t="s">
        <v>272</v>
      </c>
      <c r="J340" s="233"/>
      <c r="K340" s="234"/>
      <c r="L340" s="234"/>
      <c r="M340" s="235"/>
      <c r="N340" s="235"/>
    </row>
    <row r="341" spans="1:14" s="128" customFormat="1" ht="22.5" customHeight="1" x14ac:dyDescent="0.2">
      <c r="A341" s="79">
        <v>348</v>
      </c>
      <c r="B341" s="127" t="str">
        <f t="shared" si="4"/>
        <v>200M--</v>
      </c>
      <c r="C341" s="127"/>
      <c r="D341" s="127"/>
      <c r="E341" s="231"/>
      <c r="F341" s="232"/>
      <c r="G341" s="301"/>
      <c r="H341" s="278" t="s">
        <v>313</v>
      </c>
      <c r="I341" s="179" t="s">
        <v>272</v>
      </c>
      <c r="J341" s="233"/>
      <c r="K341" s="234"/>
      <c r="L341" s="234"/>
      <c r="M341" s="235"/>
      <c r="N341" s="235"/>
    </row>
    <row r="342" spans="1:14" s="128" customFormat="1" ht="22.5" customHeight="1" x14ac:dyDescent="0.2">
      <c r="A342" s="79">
        <v>349</v>
      </c>
      <c r="B342" s="127" t="str">
        <f t="shared" si="4"/>
        <v>200M--</v>
      </c>
      <c r="C342" s="127"/>
      <c r="D342" s="127"/>
      <c r="E342" s="231"/>
      <c r="F342" s="232"/>
      <c r="G342" s="301"/>
      <c r="H342" s="278" t="s">
        <v>313</v>
      </c>
      <c r="I342" s="179" t="s">
        <v>272</v>
      </c>
      <c r="J342" s="233"/>
      <c r="K342" s="234"/>
      <c r="L342" s="234"/>
      <c r="M342" s="235"/>
      <c r="N342" s="235"/>
    </row>
    <row r="343" spans="1:14" s="128" customFormat="1" ht="22.5" customHeight="1" x14ac:dyDescent="0.2">
      <c r="A343" s="79">
        <v>350</v>
      </c>
      <c r="B343" s="127" t="str">
        <f t="shared" si="4"/>
        <v>200M--</v>
      </c>
      <c r="C343" s="127"/>
      <c r="D343" s="127"/>
      <c r="E343" s="231"/>
      <c r="F343" s="232"/>
      <c r="G343" s="301"/>
      <c r="H343" s="278" t="s">
        <v>313</v>
      </c>
      <c r="I343" s="179" t="s">
        <v>272</v>
      </c>
      <c r="J343" s="233"/>
      <c r="K343" s="234"/>
      <c r="L343" s="234"/>
      <c r="M343" s="235"/>
      <c r="N343" s="235"/>
    </row>
    <row r="344" spans="1:14" s="128" customFormat="1" ht="22.5" customHeight="1" x14ac:dyDescent="0.2">
      <c r="A344" s="79">
        <v>351</v>
      </c>
      <c r="B344" s="127" t="str">
        <f t="shared" si="4"/>
        <v>200M--</v>
      </c>
      <c r="C344" s="127"/>
      <c r="D344" s="127"/>
      <c r="E344" s="231"/>
      <c r="F344" s="232"/>
      <c r="G344" s="301"/>
      <c r="H344" s="278" t="s">
        <v>313</v>
      </c>
      <c r="I344" s="179" t="s">
        <v>272</v>
      </c>
      <c r="J344" s="233"/>
      <c r="K344" s="234"/>
      <c r="L344" s="234"/>
      <c r="M344" s="235"/>
      <c r="N344" s="235"/>
    </row>
    <row r="345" spans="1:14" s="128" customFormat="1" ht="22.5" customHeight="1" x14ac:dyDescent="0.2">
      <c r="A345" s="79">
        <v>352</v>
      </c>
      <c r="B345" s="127" t="str">
        <f t="shared" si="4"/>
        <v>200M--</v>
      </c>
      <c r="C345" s="127"/>
      <c r="D345" s="127"/>
      <c r="E345" s="231"/>
      <c r="F345" s="232"/>
      <c r="G345" s="301"/>
      <c r="H345" s="278" t="s">
        <v>313</v>
      </c>
      <c r="I345" s="179" t="s">
        <v>272</v>
      </c>
      <c r="J345" s="233"/>
      <c r="K345" s="234"/>
      <c r="L345" s="234"/>
      <c r="M345" s="235"/>
      <c r="N345" s="235"/>
    </row>
    <row r="346" spans="1:14" s="128" customFormat="1" ht="22.5" customHeight="1" x14ac:dyDescent="0.2">
      <c r="A346" s="79">
        <v>353</v>
      </c>
      <c r="B346" s="127" t="str">
        <f t="shared" si="4"/>
        <v>200M--</v>
      </c>
      <c r="C346" s="127"/>
      <c r="D346" s="127"/>
      <c r="E346" s="231"/>
      <c r="F346" s="232"/>
      <c r="G346" s="301"/>
      <c r="H346" s="278" t="s">
        <v>313</v>
      </c>
      <c r="I346" s="179" t="s">
        <v>272</v>
      </c>
      <c r="J346" s="233"/>
      <c r="K346" s="234"/>
      <c r="L346" s="234"/>
      <c r="M346" s="235"/>
      <c r="N346" s="235"/>
    </row>
    <row r="347" spans="1:14" s="128" customFormat="1" ht="22.5" customHeight="1" x14ac:dyDescent="0.2">
      <c r="A347" s="79">
        <v>354</v>
      </c>
      <c r="B347" s="127" t="str">
        <f t="shared" si="4"/>
        <v>200M--</v>
      </c>
      <c r="C347" s="127"/>
      <c r="D347" s="127"/>
      <c r="E347" s="231"/>
      <c r="F347" s="232"/>
      <c r="G347" s="301"/>
      <c r="H347" s="278" t="s">
        <v>313</v>
      </c>
      <c r="I347" s="179" t="s">
        <v>272</v>
      </c>
      <c r="J347" s="233"/>
      <c r="K347" s="234"/>
      <c r="L347" s="234"/>
      <c r="M347" s="235"/>
      <c r="N347" s="235"/>
    </row>
    <row r="348" spans="1:14" s="128" customFormat="1" ht="22.5" customHeight="1" x14ac:dyDescent="0.2">
      <c r="A348" s="79">
        <v>355</v>
      </c>
      <c r="B348" s="127" t="str">
        <f t="shared" si="4"/>
        <v>200M--</v>
      </c>
      <c r="C348" s="127"/>
      <c r="D348" s="127"/>
      <c r="E348" s="231"/>
      <c r="F348" s="232"/>
      <c r="G348" s="301"/>
      <c r="H348" s="278" t="s">
        <v>313</v>
      </c>
      <c r="I348" s="179" t="s">
        <v>272</v>
      </c>
      <c r="J348" s="233"/>
      <c r="K348" s="234"/>
      <c r="L348" s="234"/>
      <c r="M348" s="235"/>
      <c r="N348" s="235"/>
    </row>
    <row r="349" spans="1:14" s="128" customFormat="1" ht="22.5" customHeight="1" x14ac:dyDescent="0.2">
      <c r="A349" s="79">
        <v>356</v>
      </c>
      <c r="B349" s="127" t="str">
        <f t="shared" si="4"/>
        <v>200M--</v>
      </c>
      <c r="C349" s="127"/>
      <c r="D349" s="127"/>
      <c r="E349" s="231"/>
      <c r="F349" s="232"/>
      <c r="G349" s="301"/>
      <c r="H349" s="278" t="s">
        <v>313</v>
      </c>
      <c r="I349" s="179" t="s">
        <v>272</v>
      </c>
      <c r="J349" s="233"/>
      <c r="K349" s="234"/>
      <c r="L349" s="234"/>
      <c r="M349" s="235"/>
      <c r="N349" s="235"/>
    </row>
    <row r="350" spans="1:14" s="128" customFormat="1" ht="22.5" customHeight="1" x14ac:dyDescent="0.2">
      <c r="A350" s="79">
        <v>357</v>
      </c>
      <c r="B350" s="127" t="str">
        <f t="shared" si="4"/>
        <v>200M--</v>
      </c>
      <c r="C350" s="127"/>
      <c r="D350" s="127"/>
      <c r="E350" s="231"/>
      <c r="F350" s="232"/>
      <c r="G350" s="301"/>
      <c r="H350" s="278" t="s">
        <v>313</v>
      </c>
      <c r="I350" s="179" t="s">
        <v>272</v>
      </c>
      <c r="J350" s="233"/>
      <c r="K350" s="234"/>
      <c r="L350" s="234"/>
      <c r="M350" s="235"/>
      <c r="N350" s="235"/>
    </row>
    <row r="351" spans="1:14" s="128" customFormat="1" ht="22.5" customHeight="1" x14ac:dyDescent="0.2">
      <c r="A351" s="79">
        <v>358</v>
      </c>
      <c r="B351" s="127" t="str">
        <f t="shared" si="4"/>
        <v>200M--</v>
      </c>
      <c r="C351" s="127"/>
      <c r="D351" s="127"/>
      <c r="E351" s="231"/>
      <c r="F351" s="232"/>
      <c r="G351" s="301"/>
      <c r="H351" s="278" t="s">
        <v>313</v>
      </c>
      <c r="I351" s="179" t="s">
        <v>272</v>
      </c>
      <c r="J351" s="233"/>
      <c r="K351" s="234"/>
      <c r="L351" s="234"/>
      <c r="M351" s="235"/>
      <c r="N351" s="235"/>
    </row>
    <row r="352" spans="1:14" s="128" customFormat="1" ht="22.5" customHeight="1" x14ac:dyDescent="0.2">
      <c r="A352" s="79">
        <v>359</v>
      </c>
      <c r="B352" s="127" t="str">
        <f t="shared" si="4"/>
        <v>200M--</v>
      </c>
      <c r="C352" s="127"/>
      <c r="D352" s="127"/>
      <c r="E352" s="231"/>
      <c r="F352" s="232"/>
      <c r="G352" s="301"/>
      <c r="H352" s="278" t="s">
        <v>313</v>
      </c>
      <c r="I352" s="179" t="s">
        <v>272</v>
      </c>
      <c r="J352" s="233"/>
      <c r="K352" s="234"/>
      <c r="L352" s="234"/>
      <c r="M352" s="235"/>
      <c r="N352" s="235"/>
    </row>
    <row r="353" spans="1:14" s="128" customFormat="1" ht="22.5" customHeight="1" x14ac:dyDescent="0.2">
      <c r="A353" s="79">
        <v>360</v>
      </c>
      <c r="B353" s="127" t="str">
        <f t="shared" si="4"/>
        <v>200M--</v>
      </c>
      <c r="C353" s="127"/>
      <c r="D353" s="127"/>
      <c r="E353" s="231"/>
      <c r="F353" s="232"/>
      <c r="G353" s="301"/>
      <c r="H353" s="278" t="s">
        <v>313</v>
      </c>
      <c r="I353" s="179" t="s">
        <v>272</v>
      </c>
      <c r="J353" s="233"/>
      <c r="K353" s="234"/>
      <c r="L353" s="234"/>
      <c r="M353" s="235"/>
      <c r="N353" s="235"/>
    </row>
    <row r="354" spans="1:14" s="128" customFormat="1" ht="22.5" customHeight="1" x14ac:dyDescent="0.2">
      <c r="A354" s="79">
        <v>361</v>
      </c>
      <c r="B354" s="127" t="str">
        <f t="shared" si="4"/>
        <v>200M--</v>
      </c>
      <c r="C354" s="127"/>
      <c r="D354" s="127"/>
      <c r="E354" s="231"/>
      <c r="F354" s="232"/>
      <c r="G354" s="301"/>
      <c r="H354" s="278" t="s">
        <v>313</v>
      </c>
      <c r="I354" s="179" t="s">
        <v>272</v>
      </c>
      <c r="J354" s="233"/>
      <c r="K354" s="234"/>
      <c r="L354" s="234"/>
      <c r="M354" s="235"/>
      <c r="N354" s="235"/>
    </row>
    <row r="355" spans="1:14" s="128" customFormat="1" ht="22.5" customHeight="1" x14ac:dyDescent="0.2">
      <c r="A355" s="79">
        <v>362</v>
      </c>
      <c r="B355" s="127" t="str">
        <f t="shared" si="4"/>
        <v>200M--</v>
      </c>
      <c r="C355" s="127"/>
      <c r="D355" s="127"/>
      <c r="E355" s="231"/>
      <c r="F355" s="232"/>
      <c r="G355" s="301"/>
      <c r="H355" s="278" t="s">
        <v>313</v>
      </c>
      <c r="I355" s="179" t="s">
        <v>272</v>
      </c>
      <c r="J355" s="233"/>
      <c r="K355" s="234"/>
      <c r="L355" s="234"/>
      <c r="M355" s="235"/>
      <c r="N355" s="235"/>
    </row>
    <row r="356" spans="1:14" s="128" customFormat="1" ht="22.5" customHeight="1" x14ac:dyDescent="0.2">
      <c r="A356" s="79">
        <v>363</v>
      </c>
      <c r="B356" s="127" t="str">
        <f t="shared" si="4"/>
        <v>200M--</v>
      </c>
      <c r="C356" s="127"/>
      <c r="D356" s="127"/>
      <c r="E356" s="231"/>
      <c r="F356" s="232"/>
      <c r="G356" s="301"/>
      <c r="H356" s="278" t="s">
        <v>313</v>
      </c>
      <c r="I356" s="179" t="s">
        <v>272</v>
      </c>
      <c r="J356" s="233"/>
      <c r="K356" s="234"/>
      <c r="L356" s="234"/>
      <c r="M356" s="235"/>
      <c r="N356" s="235"/>
    </row>
    <row r="357" spans="1:14" s="128" customFormat="1" ht="22.5" customHeight="1" x14ac:dyDescent="0.2">
      <c r="A357" s="79">
        <v>364</v>
      </c>
      <c r="B357" s="127" t="str">
        <f t="shared" si="4"/>
        <v>200M--</v>
      </c>
      <c r="C357" s="127"/>
      <c r="D357" s="127"/>
      <c r="E357" s="231"/>
      <c r="F357" s="232"/>
      <c r="G357" s="301"/>
      <c r="H357" s="278" t="s">
        <v>313</v>
      </c>
      <c r="I357" s="179" t="s">
        <v>272</v>
      </c>
      <c r="J357" s="233"/>
      <c r="K357" s="234"/>
      <c r="L357" s="234"/>
      <c r="M357" s="235"/>
      <c r="N357" s="235"/>
    </row>
    <row r="358" spans="1:14" s="128" customFormat="1" ht="22.5" customHeight="1" x14ac:dyDescent="0.2">
      <c r="A358" s="79">
        <v>365</v>
      </c>
      <c r="B358" s="127" t="str">
        <f t="shared" si="4"/>
        <v>200M--</v>
      </c>
      <c r="C358" s="127"/>
      <c r="D358" s="127"/>
      <c r="E358" s="231"/>
      <c r="F358" s="232"/>
      <c r="G358" s="301"/>
      <c r="H358" s="278" t="s">
        <v>313</v>
      </c>
      <c r="I358" s="179" t="s">
        <v>272</v>
      </c>
      <c r="J358" s="233"/>
      <c r="K358" s="234"/>
      <c r="L358" s="234"/>
      <c r="M358" s="235"/>
      <c r="N358" s="235"/>
    </row>
    <row r="359" spans="1:14" s="128" customFormat="1" ht="22.5" customHeight="1" x14ac:dyDescent="0.2">
      <c r="A359" s="79">
        <v>366</v>
      </c>
      <c r="B359" s="127" t="str">
        <f t="shared" si="4"/>
        <v>200M--</v>
      </c>
      <c r="C359" s="127"/>
      <c r="D359" s="127"/>
      <c r="E359" s="231"/>
      <c r="F359" s="232"/>
      <c r="G359" s="301"/>
      <c r="H359" s="278" t="s">
        <v>313</v>
      </c>
      <c r="I359" s="179" t="s">
        <v>272</v>
      </c>
      <c r="J359" s="233"/>
      <c r="K359" s="234"/>
      <c r="L359" s="234"/>
      <c r="M359" s="235"/>
      <c r="N359" s="235"/>
    </row>
    <row r="360" spans="1:14" s="128" customFormat="1" ht="22.5" customHeight="1" x14ac:dyDescent="0.2">
      <c r="A360" s="79">
        <v>367</v>
      </c>
      <c r="B360" s="127" t="str">
        <f t="shared" si="4"/>
        <v>200M--</v>
      </c>
      <c r="C360" s="127"/>
      <c r="D360" s="127"/>
      <c r="E360" s="231"/>
      <c r="F360" s="232"/>
      <c r="G360" s="301"/>
      <c r="H360" s="278" t="s">
        <v>313</v>
      </c>
      <c r="I360" s="179" t="s">
        <v>272</v>
      </c>
      <c r="J360" s="233"/>
      <c r="K360" s="234"/>
      <c r="L360" s="234"/>
      <c r="M360" s="235"/>
      <c r="N360" s="235"/>
    </row>
    <row r="361" spans="1:14" s="128" customFormat="1" ht="22.5" customHeight="1" x14ac:dyDescent="0.2">
      <c r="A361" s="79">
        <v>368</v>
      </c>
      <c r="B361" s="127" t="str">
        <f t="shared" si="4"/>
        <v>200M--</v>
      </c>
      <c r="C361" s="127"/>
      <c r="D361" s="127"/>
      <c r="E361" s="231"/>
      <c r="F361" s="232"/>
      <c r="G361" s="301"/>
      <c r="H361" s="278" t="s">
        <v>313</v>
      </c>
      <c r="I361" s="179" t="s">
        <v>272</v>
      </c>
      <c r="J361" s="233"/>
      <c r="K361" s="234"/>
      <c r="L361" s="234"/>
      <c r="M361" s="235"/>
      <c r="N361" s="235"/>
    </row>
    <row r="362" spans="1:14" s="128" customFormat="1" ht="22.5" customHeight="1" x14ac:dyDescent="0.2">
      <c r="A362" s="79">
        <v>369</v>
      </c>
      <c r="B362" s="127" t="str">
        <f t="shared" si="4"/>
        <v>200M--</v>
      </c>
      <c r="C362" s="127"/>
      <c r="D362" s="127"/>
      <c r="E362" s="231"/>
      <c r="F362" s="232"/>
      <c r="G362" s="301"/>
      <c r="H362" s="278" t="s">
        <v>313</v>
      </c>
      <c r="I362" s="179" t="s">
        <v>272</v>
      </c>
      <c r="J362" s="233"/>
      <c r="K362" s="234"/>
      <c r="L362" s="234"/>
      <c r="M362" s="235"/>
      <c r="N362" s="235"/>
    </row>
    <row r="363" spans="1:14" s="128" customFormat="1" ht="22.5" customHeight="1" x14ac:dyDescent="0.2">
      <c r="A363" s="79">
        <v>370</v>
      </c>
      <c r="B363" s="127" t="str">
        <f t="shared" si="4"/>
        <v>200M--</v>
      </c>
      <c r="C363" s="127"/>
      <c r="D363" s="127"/>
      <c r="E363" s="231"/>
      <c r="F363" s="232"/>
      <c r="G363" s="301"/>
      <c r="H363" s="278" t="s">
        <v>313</v>
      </c>
      <c r="I363" s="179" t="s">
        <v>272</v>
      </c>
      <c r="J363" s="233"/>
      <c r="K363" s="234"/>
      <c r="L363" s="234"/>
      <c r="M363" s="235"/>
      <c r="N363" s="235"/>
    </row>
    <row r="364" spans="1:14" s="128" customFormat="1" ht="22.5" customHeight="1" x14ac:dyDescent="0.2">
      <c r="A364" s="79">
        <v>371</v>
      </c>
      <c r="B364" s="127" t="str">
        <f t="shared" si="4"/>
        <v>200M--</v>
      </c>
      <c r="C364" s="127"/>
      <c r="D364" s="127"/>
      <c r="E364" s="231"/>
      <c r="F364" s="232"/>
      <c r="G364" s="301"/>
      <c r="H364" s="278" t="s">
        <v>313</v>
      </c>
      <c r="I364" s="179" t="s">
        <v>272</v>
      </c>
      <c r="J364" s="233"/>
      <c r="K364" s="234"/>
      <c r="L364" s="234"/>
      <c r="M364" s="235"/>
      <c r="N364" s="235"/>
    </row>
    <row r="365" spans="1:14" s="128" customFormat="1" ht="22.5" customHeight="1" x14ac:dyDescent="0.2">
      <c r="A365" s="79">
        <v>372</v>
      </c>
      <c r="B365" s="127" t="str">
        <f t="shared" si="4"/>
        <v>200M--</v>
      </c>
      <c r="C365" s="127"/>
      <c r="D365" s="127"/>
      <c r="E365" s="231"/>
      <c r="F365" s="232"/>
      <c r="G365" s="301"/>
      <c r="H365" s="278" t="s">
        <v>313</v>
      </c>
      <c r="I365" s="179" t="s">
        <v>272</v>
      </c>
      <c r="J365" s="233"/>
      <c r="K365" s="234"/>
      <c r="L365" s="234"/>
      <c r="M365" s="235"/>
      <c r="N365" s="235"/>
    </row>
    <row r="366" spans="1:14" s="128" customFormat="1" ht="22.5" customHeight="1" x14ac:dyDescent="0.2">
      <c r="A366" s="79">
        <v>373</v>
      </c>
      <c r="B366" s="127" t="str">
        <f t="shared" si="4"/>
        <v>200M--</v>
      </c>
      <c r="C366" s="127"/>
      <c r="D366" s="127"/>
      <c r="E366" s="231"/>
      <c r="F366" s="232"/>
      <c r="G366" s="301"/>
      <c r="H366" s="278" t="s">
        <v>313</v>
      </c>
      <c r="I366" s="179" t="s">
        <v>272</v>
      </c>
      <c r="J366" s="233"/>
      <c r="K366" s="234"/>
      <c r="L366" s="234"/>
      <c r="M366" s="235"/>
      <c r="N366" s="235"/>
    </row>
    <row r="367" spans="1:14" s="128" customFormat="1" ht="22.5" customHeight="1" x14ac:dyDescent="0.2">
      <c r="A367" s="79">
        <v>374</v>
      </c>
      <c r="B367" s="127" t="str">
        <f t="shared" si="4"/>
        <v>200M--</v>
      </c>
      <c r="C367" s="127"/>
      <c r="D367" s="127"/>
      <c r="E367" s="231"/>
      <c r="F367" s="232"/>
      <c r="G367" s="301"/>
      <c r="H367" s="278" t="s">
        <v>313</v>
      </c>
      <c r="I367" s="179" t="s">
        <v>272</v>
      </c>
      <c r="J367" s="233"/>
      <c r="K367" s="234"/>
      <c r="L367" s="234"/>
      <c r="M367" s="235"/>
      <c r="N367" s="235"/>
    </row>
    <row r="368" spans="1:14" s="128" customFormat="1" ht="22.5" customHeight="1" x14ac:dyDescent="0.2">
      <c r="A368" s="79">
        <v>375</v>
      </c>
      <c r="B368" s="127" t="str">
        <f t="shared" si="4"/>
        <v>200M--</v>
      </c>
      <c r="C368" s="127"/>
      <c r="D368" s="127"/>
      <c r="E368" s="231"/>
      <c r="F368" s="232"/>
      <c r="G368" s="301"/>
      <c r="H368" s="278" t="s">
        <v>313</v>
      </c>
      <c r="I368" s="179" t="s">
        <v>272</v>
      </c>
      <c r="J368" s="233"/>
      <c r="K368" s="234"/>
      <c r="L368" s="234"/>
      <c r="M368" s="235"/>
      <c r="N368" s="235"/>
    </row>
    <row r="369" spans="1:14" s="128" customFormat="1" ht="22.5" customHeight="1" x14ac:dyDescent="0.2">
      <c r="A369" s="79">
        <v>376</v>
      </c>
      <c r="B369" s="127" t="str">
        <f t="shared" si="4"/>
        <v>200M--</v>
      </c>
      <c r="C369" s="127"/>
      <c r="D369" s="127"/>
      <c r="E369" s="231"/>
      <c r="F369" s="232"/>
      <c r="G369" s="301"/>
      <c r="H369" s="278" t="s">
        <v>313</v>
      </c>
      <c r="I369" s="179" t="s">
        <v>272</v>
      </c>
      <c r="J369" s="233"/>
      <c r="K369" s="234"/>
      <c r="L369" s="234"/>
      <c r="M369" s="235"/>
      <c r="N369" s="235"/>
    </row>
    <row r="370" spans="1:14" s="128" customFormat="1" ht="22.5" customHeight="1" x14ac:dyDescent="0.2">
      <c r="A370" s="79">
        <v>377</v>
      </c>
      <c r="B370" s="127" t="str">
        <f t="shared" si="4"/>
        <v>200M--</v>
      </c>
      <c r="C370" s="127"/>
      <c r="D370" s="127"/>
      <c r="E370" s="231"/>
      <c r="F370" s="232"/>
      <c r="G370" s="301"/>
      <c r="H370" s="278" t="s">
        <v>313</v>
      </c>
      <c r="I370" s="179" t="s">
        <v>272</v>
      </c>
      <c r="J370" s="233"/>
      <c r="K370" s="234"/>
      <c r="L370" s="234"/>
      <c r="M370" s="235"/>
      <c r="N370" s="235"/>
    </row>
    <row r="371" spans="1:14" s="128" customFormat="1" ht="22.5" customHeight="1" x14ac:dyDescent="0.2">
      <c r="A371" s="79">
        <v>378</v>
      </c>
      <c r="B371" s="127" t="str">
        <f t="shared" si="4"/>
        <v>200M--</v>
      </c>
      <c r="C371" s="127"/>
      <c r="D371" s="127"/>
      <c r="E371" s="231"/>
      <c r="F371" s="232"/>
      <c r="G371" s="301"/>
      <c r="H371" s="278" t="s">
        <v>313</v>
      </c>
      <c r="I371" s="179" t="s">
        <v>272</v>
      </c>
      <c r="J371" s="233"/>
      <c r="K371" s="234"/>
      <c r="L371" s="234"/>
      <c r="M371" s="235"/>
      <c r="N371" s="235"/>
    </row>
    <row r="372" spans="1:14" s="128" customFormat="1" ht="22.5" customHeight="1" x14ac:dyDescent="0.2">
      <c r="A372" s="79">
        <v>379</v>
      </c>
      <c r="B372" s="127" t="str">
        <f t="shared" si="4"/>
        <v>200M--</v>
      </c>
      <c r="C372" s="127"/>
      <c r="D372" s="127"/>
      <c r="E372" s="231"/>
      <c r="F372" s="232"/>
      <c r="G372" s="301"/>
      <c r="H372" s="278" t="s">
        <v>313</v>
      </c>
      <c r="I372" s="179" t="s">
        <v>272</v>
      </c>
      <c r="J372" s="233"/>
      <c r="K372" s="234"/>
      <c r="L372" s="234"/>
      <c r="M372" s="235"/>
      <c r="N372" s="235"/>
    </row>
    <row r="373" spans="1:14" s="128" customFormat="1" ht="22.5" customHeight="1" x14ac:dyDescent="0.2">
      <c r="A373" s="79">
        <v>380</v>
      </c>
      <c r="B373" s="127" t="str">
        <f t="shared" si="4"/>
        <v>200M--</v>
      </c>
      <c r="C373" s="127"/>
      <c r="D373" s="127"/>
      <c r="E373" s="231"/>
      <c r="F373" s="232"/>
      <c r="G373" s="301"/>
      <c r="H373" s="278" t="s">
        <v>313</v>
      </c>
      <c r="I373" s="179" t="s">
        <v>272</v>
      </c>
      <c r="J373" s="233"/>
      <c r="K373" s="234"/>
      <c r="L373" s="234"/>
      <c r="M373" s="235"/>
      <c r="N373" s="235"/>
    </row>
    <row r="374" spans="1:14" s="128" customFormat="1" ht="22.5" customHeight="1" x14ac:dyDescent="0.2">
      <c r="A374" s="79">
        <v>381</v>
      </c>
      <c r="B374" s="127" t="str">
        <f t="shared" si="4"/>
        <v>200M--</v>
      </c>
      <c r="C374" s="127"/>
      <c r="D374" s="127"/>
      <c r="E374" s="231"/>
      <c r="F374" s="232"/>
      <c r="G374" s="301"/>
      <c r="H374" s="278" t="s">
        <v>313</v>
      </c>
      <c r="I374" s="179" t="s">
        <v>272</v>
      </c>
      <c r="J374" s="233"/>
      <c r="K374" s="234"/>
      <c r="L374" s="234"/>
      <c r="M374" s="235"/>
      <c r="N374" s="235"/>
    </row>
    <row r="375" spans="1:14" s="128" customFormat="1" ht="22.5" customHeight="1" x14ac:dyDescent="0.2">
      <c r="A375" s="79">
        <v>382</v>
      </c>
      <c r="B375" s="127" t="str">
        <f t="shared" si="4"/>
        <v>200M--</v>
      </c>
      <c r="C375" s="127"/>
      <c r="D375" s="127"/>
      <c r="E375" s="231"/>
      <c r="F375" s="232"/>
      <c r="G375" s="301"/>
      <c r="H375" s="278" t="s">
        <v>313</v>
      </c>
      <c r="I375" s="179" t="s">
        <v>272</v>
      </c>
      <c r="J375" s="233"/>
      <c r="K375" s="234"/>
      <c r="L375" s="234"/>
      <c r="M375" s="235"/>
      <c r="N375" s="235"/>
    </row>
    <row r="376" spans="1:14" s="128" customFormat="1" ht="22.5" customHeight="1" x14ac:dyDescent="0.2">
      <c r="A376" s="79">
        <v>383</v>
      </c>
      <c r="B376" s="127" t="str">
        <f t="shared" si="4"/>
        <v>200M--</v>
      </c>
      <c r="C376" s="127"/>
      <c r="D376" s="127"/>
      <c r="E376" s="231"/>
      <c r="F376" s="232"/>
      <c r="G376" s="301"/>
      <c r="H376" s="278" t="s">
        <v>313</v>
      </c>
      <c r="I376" s="179" t="s">
        <v>272</v>
      </c>
      <c r="J376" s="233"/>
      <c r="K376" s="234"/>
      <c r="L376" s="234"/>
      <c r="M376" s="235"/>
      <c r="N376" s="235"/>
    </row>
    <row r="377" spans="1:14" s="128" customFormat="1" ht="22.5" customHeight="1" x14ac:dyDescent="0.2">
      <c r="A377" s="79">
        <v>384</v>
      </c>
      <c r="B377" s="127" t="str">
        <f t="shared" si="4"/>
        <v>200M--</v>
      </c>
      <c r="C377" s="127"/>
      <c r="D377" s="127"/>
      <c r="E377" s="231"/>
      <c r="F377" s="232"/>
      <c r="G377" s="301"/>
      <c r="H377" s="278" t="s">
        <v>313</v>
      </c>
      <c r="I377" s="179" t="s">
        <v>272</v>
      </c>
      <c r="J377" s="233"/>
      <c r="K377" s="234"/>
      <c r="L377" s="234"/>
      <c r="M377" s="235"/>
      <c r="N377" s="235"/>
    </row>
    <row r="378" spans="1:14" s="128" customFormat="1" ht="22.5" customHeight="1" x14ac:dyDescent="0.2">
      <c r="A378" s="79">
        <v>385</v>
      </c>
      <c r="B378" s="127" t="str">
        <f t="shared" si="4"/>
        <v>200M--</v>
      </c>
      <c r="C378" s="127"/>
      <c r="D378" s="127"/>
      <c r="E378" s="231"/>
      <c r="F378" s="232"/>
      <c r="G378" s="301"/>
      <c r="H378" s="278" t="s">
        <v>313</v>
      </c>
      <c r="I378" s="179" t="s">
        <v>272</v>
      </c>
      <c r="J378" s="233"/>
      <c r="K378" s="234"/>
      <c r="L378" s="234"/>
      <c r="M378" s="235"/>
      <c r="N378" s="235"/>
    </row>
    <row r="379" spans="1:14" s="128" customFormat="1" ht="22.5" customHeight="1" x14ac:dyDescent="0.2">
      <c r="A379" s="79">
        <v>386</v>
      </c>
      <c r="B379" s="127" t="str">
        <f t="shared" si="4"/>
        <v>200M--</v>
      </c>
      <c r="C379" s="127"/>
      <c r="D379" s="127"/>
      <c r="E379" s="231"/>
      <c r="F379" s="232"/>
      <c r="G379" s="301"/>
      <c r="H379" s="278" t="s">
        <v>313</v>
      </c>
      <c r="I379" s="179" t="s">
        <v>272</v>
      </c>
      <c r="J379" s="233"/>
      <c r="K379" s="234"/>
      <c r="L379" s="234"/>
      <c r="M379" s="235"/>
      <c r="N379" s="235"/>
    </row>
    <row r="380" spans="1:14" s="128" customFormat="1" ht="22.5" customHeight="1" x14ac:dyDescent="0.2">
      <c r="A380" s="79">
        <v>387</v>
      </c>
      <c r="B380" s="127" t="str">
        <f t="shared" si="4"/>
        <v>200M--</v>
      </c>
      <c r="C380" s="127"/>
      <c r="D380" s="127"/>
      <c r="E380" s="231"/>
      <c r="F380" s="232"/>
      <c r="G380" s="301"/>
      <c r="H380" s="278" t="s">
        <v>313</v>
      </c>
      <c r="I380" s="179" t="s">
        <v>272</v>
      </c>
      <c r="J380" s="233"/>
      <c r="K380" s="234"/>
      <c r="L380" s="234"/>
      <c r="M380" s="235"/>
      <c r="N380" s="235"/>
    </row>
    <row r="381" spans="1:14" s="128" customFormat="1" ht="22.5" customHeight="1" x14ac:dyDescent="0.2">
      <c r="A381" s="79">
        <v>388</v>
      </c>
      <c r="B381" s="127" t="str">
        <f t="shared" ref="B381:B436" si="5">CONCATENATE(I381,"-",M381)</f>
        <v>UZUN-1</v>
      </c>
      <c r="C381" s="127">
        <v>31</v>
      </c>
      <c r="D381" s="127"/>
      <c r="E381" s="231" t="s">
        <v>849</v>
      </c>
      <c r="F381" s="232" t="s">
        <v>850</v>
      </c>
      <c r="G381" s="301" t="s">
        <v>521</v>
      </c>
      <c r="H381" s="278" t="s">
        <v>313</v>
      </c>
      <c r="I381" s="179" t="s">
        <v>69</v>
      </c>
      <c r="J381" s="233"/>
      <c r="K381" s="234"/>
      <c r="L381" s="234"/>
      <c r="M381" s="235">
        <v>1</v>
      </c>
      <c r="N381" s="235" t="s">
        <v>317</v>
      </c>
    </row>
    <row r="382" spans="1:14" s="128" customFormat="1" ht="22.5" customHeight="1" x14ac:dyDescent="0.2">
      <c r="A382" s="79">
        <v>389</v>
      </c>
      <c r="B382" s="127" t="str">
        <f t="shared" si="5"/>
        <v>UZUN-2</v>
      </c>
      <c r="C382" s="127">
        <v>125</v>
      </c>
      <c r="D382" s="127"/>
      <c r="E382" s="231">
        <v>33452</v>
      </c>
      <c r="F382" s="232" t="s">
        <v>851</v>
      </c>
      <c r="G382" s="301" t="s">
        <v>852</v>
      </c>
      <c r="H382" s="278" t="s">
        <v>313</v>
      </c>
      <c r="I382" s="179" t="s">
        <v>69</v>
      </c>
      <c r="J382" s="233"/>
      <c r="K382" s="234"/>
      <c r="L382" s="234"/>
      <c r="M382" s="235">
        <v>2</v>
      </c>
      <c r="N382" s="235" t="s">
        <v>317</v>
      </c>
    </row>
    <row r="383" spans="1:14" s="128" customFormat="1" ht="22.5" customHeight="1" x14ac:dyDescent="0.2">
      <c r="A383" s="79">
        <v>390</v>
      </c>
      <c r="B383" s="127" t="str">
        <f t="shared" si="5"/>
        <v>UZUN-3</v>
      </c>
      <c r="C383" s="127">
        <v>14</v>
      </c>
      <c r="D383" s="127"/>
      <c r="E383" s="231">
        <v>29116</v>
      </c>
      <c r="F383" s="232" t="s">
        <v>653</v>
      </c>
      <c r="G383" s="301" t="s">
        <v>654</v>
      </c>
      <c r="H383" s="278" t="s">
        <v>313</v>
      </c>
      <c r="I383" s="179" t="s">
        <v>69</v>
      </c>
      <c r="J383" s="233"/>
      <c r="K383" s="234"/>
      <c r="L383" s="234"/>
      <c r="M383" s="235">
        <v>3</v>
      </c>
      <c r="N383" s="235" t="s">
        <v>317</v>
      </c>
    </row>
    <row r="384" spans="1:14" s="128" customFormat="1" ht="22.5" customHeight="1" x14ac:dyDescent="0.2">
      <c r="A384" s="79">
        <v>391</v>
      </c>
      <c r="B384" s="127" t="str">
        <f t="shared" si="5"/>
        <v>UZUN-4</v>
      </c>
      <c r="C384" s="127">
        <v>55</v>
      </c>
      <c r="D384" s="127"/>
      <c r="E384" s="231">
        <v>35034</v>
      </c>
      <c r="F384" s="232" t="s">
        <v>524</v>
      </c>
      <c r="G384" s="301" t="s">
        <v>525</v>
      </c>
      <c r="H384" s="278" t="s">
        <v>313</v>
      </c>
      <c r="I384" s="179" t="s">
        <v>69</v>
      </c>
      <c r="J384" s="233"/>
      <c r="K384" s="234"/>
      <c r="L384" s="234"/>
      <c r="M384" s="235">
        <v>4</v>
      </c>
      <c r="N384" s="235" t="s">
        <v>317</v>
      </c>
    </row>
    <row r="385" spans="1:14" s="128" customFormat="1" ht="22.5" customHeight="1" x14ac:dyDescent="0.2">
      <c r="A385" s="79">
        <v>392</v>
      </c>
      <c r="B385" s="127" t="str">
        <f t="shared" si="5"/>
        <v>UZUN-5</v>
      </c>
      <c r="C385" s="127">
        <v>56</v>
      </c>
      <c r="D385" s="127"/>
      <c r="E385" s="231">
        <v>35657</v>
      </c>
      <c r="F385" s="232" t="s">
        <v>526</v>
      </c>
      <c r="G385" s="301" t="s">
        <v>525</v>
      </c>
      <c r="H385" s="278" t="s">
        <v>313</v>
      </c>
      <c r="I385" s="179" t="s">
        <v>69</v>
      </c>
      <c r="J385" s="233"/>
      <c r="K385" s="234"/>
      <c r="L385" s="234"/>
      <c r="M385" s="235">
        <v>5</v>
      </c>
      <c r="N385" s="235" t="s">
        <v>317</v>
      </c>
    </row>
    <row r="386" spans="1:14" s="128" customFormat="1" ht="22.5" customHeight="1" x14ac:dyDescent="0.2">
      <c r="A386" s="79">
        <v>393</v>
      </c>
      <c r="B386" s="127" t="str">
        <f t="shared" si="5"/>
        <v>UZUN-6</v>
      </c>
      <c r="C386" s="127">
        <v>83</v>
      </c>
      <c r="D386" s="127"/>
      <c r="E386" s="231">
        <v>36665</v>
      </c>
      <c r="F386" s="232" t="s">
        <v>529</v>
      </c>
      <c r="G386" s="301" t="s">
        <v>530</v>
      </c>
      <c r="H386" s="278" t="s">
        <v>313</v>
      </c>
      <c r="I386" s="179" t="s">
        <v>69</v>
      </c>
      <c r="J386" s="233"/>
      <c r="K386" s="234"/>
      <c r="L386" s="234"/>
      <c r="M386" s="235">
        <v>6</v>
      </c>
      <c r="N386" s="235" t="s">
        <v>317</v>
      </c>
    </row>
    <row r="387" spans="1:14" s="128" customFormat="1" ht="22.5" customHeight="1" x14ac:dyDescent="0.2">
      <c r="A387" s="79">
        <v>394</v>
      </c>
      <c r="B387" s="127" t="str">
        <f t="shared" si="5"/>
        <v>UZUN-7</v>
      </c>
      <c r="C387" s="127">
        <v>88</v>
      </c>
      <c r="D387" s="127"/>
      <c r="E387" s="231">
        <v>36384</v>
      </c>
      <c r="F387" s="232" t="s">
        <v>531</v>
      </c>
      <c r="G387" s="301" t="s">
        <v>530</v>
      </c>
      <c r="H387" s="278" t="s">
        <v>313</v>
      </c>
      <c r="I387" s="179" t="s">
        <v>69</v>
      </c>
      <c r="J387" s="233"/>
      <c r="K387" s="234"/>
      <c r="L387" s="234"/>
      <c r="M387" s="235">
        <v>7</v>
      </c>
      <c r="N387" s="235" t="s">
        <v>317</v>
      </c>
    </row>
    <row r="388" spans="1:14" s="193" customFormat="1" ht="22.5" customHeight="1" x14ac:dyDescent="0.2">
      <c r="A388" s="79">
        <v>395</v>
      </c>
      <c r="B388" s="127" t="str">
        <f t="shared" si="5"/>
        <v>UZUN-8</v>
      </c>
      <c r="C388" s="127">
        <v>110</v>
      </c>
      <c r="D388" s="127"/>
      <c r="E388" s="231">
        <v>27242</v>
      </c>
      <c r="F388" s="232" t="s">
        <v>790</v>
      </c>
      <c r="G388" s="301" t="s">
        <v>537</v>
      </c>
      <c r="H388" s="278" t="s">
        <v>313</v>
      </c>
      <c r="I388" s="179" t="s">
        <v>69</v>
      </c>
      <c r="J388" s="233"/>
      <c r="K388" s="234"/>
      <c r="L388" s="234"/>
      <c r="M388" s="235">
        <v>8</v>
      </c>
      <c r="N388" s="235" t="s">
        <v>317</v>
      </c>
    </row>
    <row r="389" spans="1:14" s="193" customFormat="1" ht="22.5" customHeight="1" x14ac:dyDescent="0.2">
      <c r="A389" s="79">
        <v>396</v>
      </c>
      <c r="B389" s="127" t="str">
        <f t="shared" si="5"/>
        <v>UZUN-9</v>
      </c>
      <c r="C389" s="127">
        <v>120</v>
      </c>
      <c r="D389" s="127"/>
      <c r="E389" s="231">
        <v>31413</v>
      </c>
      <c r="F389" s="232" t="s">
        <v>540</v>
      </c>
      <c r="G389" s="301" t="s">
        <v>541</v>
      </c>
      <c r="H389" s="278" t="s">
        <v>313</v>
      </c>
      <c r="I389" s="179" t="s">
        <v>69</v>
      </c>
      <c r="J389" s="233"/>
      <c r="K389" s="234"/>
      <c r="L389" s="234"/>
      <c r="M389" s="235">
        <v>9</v>
      </c>
      <c r="N389" s="235" t="s">
        <v>317</v>
      </c>
    </row>
    <row r="390" spans="1:14" s="128" customFormat="1" ht="22.5" customHeight="1" x14ac:dyDescent="0.2">
      <c r="A390" s="79">
        <v>397</v>
      </c>
      <c r="B390" s="127" t="str">
        <f t="shared" si="5"/>
        <v>UZUN-10</v>
      </c>
      <c r="C390" s="127">
        <v>129</v>
      </c>
      <c r="D390" s="127"/>
      <c r="E390" s="231">
        <v>30551</v>
      </c>
      <c r="F390" s="232" t="s">
        <v>545</v>
      </c>
      <c r="G390" s="301" t="s">
        <v>546</v>
      </c>
      <c r="H390" s="278" t="s">
        <v>313</v>
      </c>
      <c r="I390" s="179" t="s">
        <v>69</v>
      </c>
      <c r="J390" s="233"/>
      <c r="K390" s="234"/>
      <c r="L390" s="234"/>
      <c r="M390" s="235">
        <v>10</v>
      </c>
      <c r="N390" s="235" t="s">
        <v>317</v>
      </c>
    </row>
    <row r="391" spans="1:14" s="128" customFormat="1" ht="22.5" customHeight="1" x14ac:dyDescent="0.2">
      <c r="A391" s="79">
        <v>398</v>
      </c>
      <c r="B391" s="127" t="str">
        <f t="shared" si="5"/>
        <v>UZUN-52</v>
      </c>
      <c r="C391" s="127">
        <v>161</v>
      </c>
      <c r="D391" s="127"/>
      <c r="E391" s="231">
        <v>29221</v>
      </c>
      <c r="F391" s="232" t="s">
        <v>372</v>
      </c>
      <c r="G391" s="301" t="s">
        <v>813</v>
      </c>
      <c r="H391" s="278" t="s">
        <v>313</v>
      </c>
      <c r="I391" s="179" t="s">
        <v>69</v>
      </c>
      <c r="J391" s="233"/>
      <c r="K391" s="234"/>
      <c r="L391" s="234"/>
      <c r="M391" s="235">
        <v>52</v>
      </c>
      <c r="N391" s="235" t="s">
        <v>316</v>
      </c>
    </row>
    <row r="392" spans="1:14" s="128" customFormat="1" ht="22.5" customHeight="1" x14ac:dyDescent="0.2">
      <c r="A392" s="79">
        <v>399</v>
      </c>
      <c r="B392" s="127" t="str">
        <f t="shared" si="5"/>
        <v>UZUN-20</v>
      </c>
      <c r="C392" s="127">
        <v>23</v>
      </c>
      <c r="D392" s="127"/>
      <c r="E392" s="231">
        <v>32902</v>
      </c>
      <c r="F392" s="232" t="s">
        <v>306</v>
      </c>
      <c r="G392" s="301" t="s">
        <v>563</v>
      </c>
      <c r="H392" s="278" t="s">
        <v>313</v>
      </c>
      <c r="I392" s="179" t="s">
        <v>69</v>
      </c>
      <c r="J392" s="233"/>
      <c r="K392" s="234"/>
      <c r="L392" s="234"/>
      <c r="M392" s="235">
        <v>20</v>
      </c>
      <c r="N392" s="235" t="s">
        <v>315</v>
      </c>
    </row>
    <row r="393" spans="1:14" s="128" customFormat="1" ht="22.5" customHeight="1" x14ac:dyDescent="0.2">
      <c r="A393" s="79">
        <v>400</v>
      </c>
      <c r="B393" s="127" t="str">
        <f t="shared" si="5"/>
        <v>UZUN-21</v>
      </c>
      <c r="C393" s="127">
        <v>28</v>
      </c>
      <c r="D393" s="127"/>
      <c r="E393" s="231">
        <v>32325</v>
      </c>
      <c r="F393" s="232" t="s">
        <v>374</v>
      </c>
      <c r="G393" s="301" t="s">
        <v>563</v>
      </c>
      <c r="H393" s="278" t="s">
        <v>313</v>
      </c>
      <c r="I393" s="179" t="s">
        <v>69</v>
      </c>
      <c r="J393" s="233"/>
      <c r="K393" s="234"/>
      <c r="L393" s="234"/>
      <c r="M393" s="235">
        <v>21</v>
      </c>
      <c r="N393" s="235" t="s">
        <v>315</v>
      </c>
    </row>
    <row r="394" spans="1:14" s="128" customFormat="1" ht="22.5" customHeight="1" x14ac:dyDescent="0.2">
      <c r="A394" s="79">
        <v>401</v>
      </c>
      <c r="B394" s="127" t="str">
        <f t="shared" si="5"/>
        <v>UZUN-22</v>
      </c>
      <c r="C394" s="127">
        <v>93</v>
      </c>
      <c r="D394" s="127"/>
      <c r="E394" s="231">
        <v>29939</v>
      </c>
      <c r="F394" s="232" t="s">
        <v>576</v>
      </c>
      <c r="G394" s="301" t="s">
        <v>533</v>
      </c>
      <c r="H394" s="278" t="s">
        <v>313</v>
      </c>
      <c r="I394" s="179" t="s">
        <v>69</v>
      </c>
      <c r="J394" s="233"/>
      <c r="K394" s="234"/>
      <c r="L394" s="234"/>
      <c r="M394" s="235">
        <v>22</v>
      </c>
      <c r="N394" s="235" t="s">
        <v>315</v>
      </c>
    </row>
    <row r="395" spans="1:14" s="128" customFormat="1" ht="22.5" customHeight="1" x14ac:dyDescent="0.2">
      <c r="A395" s="79">
        <v>402</v>
      </c>
      <c r="B395" s="127" t="str">
        <f t="shared" si="5"/>
        <v>UZUN-23</v>
      </c>
      <c r="C395" s="127">
        <v>163</v>
      </c>
      <c r="D395" s="127"/>
      <c r="E395" s="231">
        <v>27378</v>
      </c>
      <c r="F395" s="232" t="s">
        <v>697</v>
      </c>
      <c r="G395" s="301" t="s">
        <v>698</v>
      </c>
      <c r="H395" s="278" t="s">
        <v>313</v>
      </c>
      <c r="I395" s="179" t="s">
        <v>69</v>
      </c>
      <c r="J395" s="233"/>
      <c r="K395" s="234"/>
      <c r="L395" s="234"/>
      <c r="M395" s="235">
        <v>23</v>
      </c>
      <c r="N395" s="235" t="s">
        <v>315</v>
      </c>
    </row>
    <row r="396" spans="1:14" s="128" customFormat="1" ht="22.5" customHeight="1" x14ac:dyDescent="0.2">
      <c r="A396" s="79">
        <v>403</v>
      </c>
      <c r="B396" s="127" t="str">
        <f t="shared" si="5"/>
        <v>UZUN-24</v>
      </c>
      <c r="C396" s="127">
        <v>21</v>
      </c>
      <c r="D396" s="127"/>
      <c r="E396" s="231">
        <v>31801</v>
      </c>
      <c r="F396" s="232" t="s">
        <v>561</v>
      </c>
      <c r="G396" s="301" t="s">
        <v>562</v>
      </c>
      <c r="H396" s="278" t="s">
        <v>313</v>
      </c>
      <c r="I396" s="179" t="s">
        <v>69</v>
      </c>
      <c r="J396" s="233"/>
      <c r="K396" s="234"/>
      <c r="L396" s="234"/>
      <c r="M396" s="235">
        <v>24</v>
      </c>
      <c r="N396" s="235" t="s">
        <v>315</v>
      </c>
    </row>
    <row r="397" spans="1:14" s="128" customFormat="1" ht="22.5" customHeight="1" x14ac:dyDescent="0.2">
      <c r="A397" s="79">
        <v>404</v>
      </c>
      <c r="B397" s="127" t="str">
        <f t="shared" si="5"/>
        <v>UZUN-25</v>
      </c>
      <c r="C397" s="127">
        <v>39</v>
      </c>
      <c r="D397" s="127"/>
      <c r="E397" s="231">
        <v>33762</v>
      </c>
      <c r="F397" s="232" t="s">
        <v>566</v>
      </c>
      <c r="G397" s="301" t="s">
        <v>567</v>
      </c>
      <c r="H397" s="278" t="s">
        <v>313</v>
      </c>
      <c r="I397" s="179" t="s">
        <v>69</v>
      </c>
      <c r="J397" s="233"/>
      <c r="K397" s="234"/>
      <c r="L397" s="234"/>
      <c r="M397" s="235">
        <v>25</v>
      </c>
      <c r="N397" s="235" t="s">
        <v>315</v>
      </c>
    </row>
    <row r="398" spans="1:14" s="128" customFormat="1" ht="22.5" customHeight="1" x14ac:dyDescent="0.2">
      <c r="A398" s="79">
        <v>405</v>
      </c>
      <c r="B398" s="127" t="str">
        <f t="shared" si="5"/>
        <v>UZUN-26</v>
      </c>
      <c r="C398" s="127">
        <v>43</v>
      </c>
      <c r="D398" s="127"/>
      <c r="E398" s="231">
        <v>36434</v>
      </c>
      <c r="F398" s="232" t="s">
        <v>568</v>
      </c>
      <c r="G398" s="301" t="s">
        <v>567</v>
      </c>
      <c r="H398" s="278" t="s">
        <v>313</v>
      </c>
      <c r="I398" s="179" t="s">
        <v>69</v>
      </c>
      <c r="J398" s="233"/>
      <c r="K398" s="234"/>
      <c r="L398" s="234"/>
      <c r="M398" s="235">
        <v>26</v>
      </c>
      <c r="N398" s="235" t="s">
        <v>315</v>
      </c>
    </row>
    <row r="399" spans="1:14" s="128" customFormat="1" ht="22.5" customHeight="1" x14ac:dyDescent="0.2">
      <c r="A399" s="79">
        <v>406</v>
      </c>
      <c r="B399" s="127" t="str">
        <f t="shared" si="5"/>
        <v>UZUN-27</v>
      </c>
      <c r="C399" s="127">
        <v>51</v>
      </c>
      <c r="D399" s="127"/>
      <c r="E399" s="231">
        <v>28840</v>
      </c>
      <c r="F399" s="232" t="s">
        <v>820</v>
      </c>
      <c r="G399" s="301" t="s">
        <v>591</v>
      </c>
      <c r="H399" s="278" t="s">
        <v>313</v>
      </c>
      <c r="I399" s="179" t="s">
        <v>69</v>
      </c>
      <c r="J399" s="233"/>
      <c r="K399" s="234"/>
      <c r="L399" s="234"/>
      <c r="M399" s="235">
        <v>27</v>
      </c>
      <c r="N399" s="235" t="s">
        <v>315</v>
      </c>
    </row>
    <row r="400" spans="1:14" s="128" customFormat="1" ht="22.5" customHeight="1" x14ac:dyDescent="0.2">
      <c r="A400" s="79">
        <v>407</v>
      </c>
      <c r="B400" s="127" t="str">
        <f t="shared" si="5"/>
        <v>UZUN-28</v>
      </c>
      <c r="C400" s="127">
        <v>57</v>
      </c>
      <c r="D400" s="127"/>
      <c r="E400" s="231">
        <v>36421</v>
      </c>
      <c r="F400" s="232" t="s">
        <v>569</v>
      </c>
      <c r="G400" s="301" t="s">
        <v>525</v>
      </c>
      <c r="H400" s="278" t="s">
        <v>313</v>
      </c>
      <c r="I400" s="179" t="s">
        <v>69</v>
      </c>
      <c r="J400" s="233"/>
      <c r="K400" s="234"/>
      <c r="L400" s="234"/>
      <c r="M400" s="235">
        <v>28</v>
      </c>
      <c r="N400" s="235" t="s">
        <v>315</v>
      </c>
    </row>
    <row r="401" spans="1:14" s="128" customFormat="1" ht="22.5" customHeight="1" x14ac:dyDescent="0.2">
      <c r="A401" s="79">
        <v>408</v>
      </c>
      <c r="B401" s="127" t="str">
        <f t="shared" si="5"/>
        <v>UZUN-29</v>
      </c>
      <c r="C401" s="127">
        <v>87</v>
      </c>
      <c r="D401" s="127"/>
      <c r="E401" s="231">
        <v>36569</v>
      </c>
      <c r="F401" s="232" t="s">
        <v>574</v>
      </c>
      <c r="G401" s="301" t="s">
        <v>530</v>
      </c>
      <c r="H401" s="278" t="s">
        <v>313</v>
      </c>
      <c r="I401" s="179" t="s">
        <v>69</v>
      </c>
      <c r="J401" s="233"/>
      <c r="K401" s="234"/>
      <c r="L401" s="234"/>
      <c r="M401" s="235">
        <v>29</v>
      </c>
      <c r="N401" s="235" t="s">
        <v>315</v>
      </c>
    </row>
    <row r="402" spans="1:14" s="128" customFormat="1" ht="22.5" customHeight="1" x14ac:dyDescent="0.2">
      <c r="A402" s="79">
        <v>409</v>
      </c>
      <c r="B402" s="127" t="str">
        <f t="shared" si="5"/>
        <v>UZUN-30</v>
      </c>
      <c r="C402" s="127">
        <v>90</v>
      </c>
      <c r="D402" s="127"/>
      <c r="E402" s="231">
        <v>34759</v>
      </c>
      <c r="F402" s="232" t="s">
        <v>575</v>
      </c>
      <c r="G402" s="301" t="s">
        <v>533</v>
      </c>
      <c r="H402" s="278" t="s">
        <v>313</v>
      </c>
      <c r="I402" s="179" t="s">
        <v>69</v>
      </c>
      <c r="J402" s="233"/>
      <c r="K402" s="234"/>
      <c r="L402" s="234"/>
      <c r="M402" s="235">
        <v>30</v>
      </c>
      <c r="N402" s="235" t="s">
        <v>315</v>
      </c>
    </row>
    <row r="403" spans="1:14" s="128" customFormat="1" ht="22.5" customHeight="1" x14ac:dyDescent="0.2">
      <c r="A403" s="79">
        <v>410</v>
      </c>
      <c r="B403" s="127" t="str">
        <f t="shared" si="5"/>
        <v>UZUN-31</v>
      </c>
      <c r="C403" s="127">
        <v>156</v>
      </c>
      <c r="D403" s="127"/>
      <c r="E403" s="231">
        <v>34956</v>
      </c>
      <c r="F403" s="232" t="s">
        <v>404</v>
      </c>
      <c r="G403" s="301" t="s">
        <v>603</v>
      </c>
      <c r="H403" s="278" t="s">
        <v>313</v>
      </c>
      <c r="I403" s="179" t="s">
        <v>69</v>
      </c>
      <c r="J403" s="233"/>
      <c r="K403" s="234"/>
      <c r="L403" s="234"/>
      <c r="M403" s="235">
        <v>31</v>
      </c>
      <c r="N403" s="235" t="s">
        <v>315</v>
      </c>
    </row>
    <row r="404" spans="1:14" s="128" customFormat="1" ht="22.5" customHeight="1" x14ac:dyDescent="0.2">
      <c r="A404" s="79">
        <v>411</v>
      </c>
      <c r="B404" s="127" t="str">
        <f t="shared" si="5"/>
        <v>UZUN-32</v>
      </c>
      <c r="C404" s="127">
        <v>158</v>
      </c>
      <c r="D404" s="127"/>
      <c r="E404" s="231">
        <v>33846</v>
      </c>
      <c r="F404" s="232" t="s">
        <v>823</v>
      </c>
      <c r="G404" s="301" t="s">
        <v>824</v>
      </c>
      <c r="H404" s="278" t="s">
        <v>313</v>
      </c>
      <c r="I404" s="179" t="s">
        <v>69</v>
      </c>
      <c r="J404" s="233"/>
      <c r="K404" s="234"/>
      <c r="L404" s="234"/>
      <c r="M404" s="235">
        <v>32</v>
      </c>
      <c r="N404" s="235" t="s">
        <v>315</v>
      </c>
    </row>
    <row r="405" spans="1:14" s="128" customFormat="1" ht="22.5" customHeight="1" x14ac:dyDescent="0.2">
      <c r="A405" s="79">
        <v>412</v>
      </c>
      <c r="B405" s="127" t="str">
        <f t="shared" si="5"/>
        <v>UZUN-33</v>
      </c>
      <c r="C405" s="127">
        <v>176</v>
      </c>
      <c r="D405" s="127"/>
      <c r="E405" s="231">
        <v>31517</v>
      </c>
      <c r="F405" s="232" t="s">
        <v>407</v>
      </c>
      <c r="G405" s="301" t="s">
        <v>549</v>
      </c>
      <c r="H405" s="278" t="s">
        <v>313</v>
      </c>
      <c r="I405" s="179" t="s">
        <v>69</v>
      </c>
      <c r="J405" s="233"/>
      <c r="K405" s="234"/>
      <c r="L405" s="234"/>
      <c r="M405" s="235">
        <v>33</v>
      </c>
      <c r="N405" s="235" t="s">
        <v>315</v>
      </c>
    </row>
    <row r="406" spans="1:14" s="128" customFormat="1" ht="22.5" customHeight="1" x14ac:dyDescent="0.2">
      <c r="A406" s="79">
        <v>413</v>
      </c>
      <c r="B406" s="127" t="str">
        <f t="shared" si="5"/>
        <v>UZUN-40</v>
      </c>
      <c r="C406" s="127">
        <v>140</v>
      </c>
      <c r="D406" s="127"/>
      <c r="E406" s="231">
        <v>28522</v>
      </c>
      <c r="F406" s="232" t="s">
        <v>853</v>
      </c>
      <c r="G406" s="301" t="s">
        <v>854</v>
      </c>
      <c r="H406" s="278" t="s">
        <v>313</v>
      </c>
      <c r="I406" s="179" t="s">
        <v>69</v>
      </c>
      <c r="J406" s="233"/>
      <c r="K406" s="234"/>
      <c r="L406" s="234"/>
      <c r="M406" s="235">
        <v>40</v>
      </c>
      <c r="N406" s="235" t="s">
        <v>316</v>
      </c>
    </row>
    <row r="407" spans="1:14" s="128" customFormat="1" ht="22.5" customHeight="1" x14ac:dyDescent="0.2">
      <c r="A407" s="79">
        <v>414</v>
      </c>
      <c r="B407" s="127" t="str">
        <f t="shared" si="5"/>
        <v>UZUN-41</v>
      </c>
      <c r="C407" s="127">
        <v>167</v>
      </c>
      <c r="D407" s="127"/>
      <c r="E407" s="231">
        <v>29783</v>
      </c>
      <c r="F407" s="232" t="s">
        <v>855</v>
      </c>
      <c r="G407" s="301" t="s">
        <v>700</v>
      </c>
      <c r="H407" s="278" t="s">
        <v>313</v>
      </c>
      <c r="I407" s="179" t="s">
        <v>69</v>
      </c>
      <c r="J407" s="233"/>
      <c r="K407" s="234"/>
      <c r="L407" s="234"/>
      <c r="M407" s="235">
        <v>41</v>
      </c>
      <c r="N407" s="235" t="s">
        <v>316</v>
      </c>
    </row>
    <row r="408" spans="1:14" s="128" customFormat="1" ht="22.5" customHeight="1" x14ac:dyDescent="0.2">
      <c r="A408" s="79">
        <v>415</v>
      </c>
      <c r="B408" s="127" t="str">
        <f t="shared" si="5"/>
        <v>UZUN-42</v>
      </c>
      <c r="C408" s="127">
        <v>102</v>
      </c>
      <c r="D408" s="127"/>
      <c r="E408" s="231">
        <v>33064</v>
      </c>
      <c r="F408" s="232" t="s">
        <v>461</v>
      </c>
      <c r="G408" s="301" t="s">
        <v>800</v>
      </c>
      <c r="H408" s="278" t="s">
        <v>313</v>
      </c>
      <c r="I408" s="179" t="s">
        <v>69</v>
      </c>
      <c r="J408" s="233"/>
      <c r="K408" s="234"/>
      <c r="L408" s="234"/>
      <c r="M408" s="235">
        <v>42</v>
      </c>
      <c r="N408" s="235" t="s">
        <v>316</v>
      </c>
    </row>
    <row r="409" spans="1:14" s="128" customFormat="1" ht="22.5" customHeight="1" x14ac:dyDescent="0.2">
      <c r="A409" s="79">
        <v>416</v>
      </c>
      <c r="B409" s="127" t="str">
        <f t="shared" si="5"/>
        <v>UZUN-43</v>
      </c>
      <c r="C409" s="127">
        <v>117</v>
      </c>
      <c r="D409" s="127"/>
      <c r="E409" s="231">
        <v>36225</v>
      </c>
      <c r="F409" s="232" t="s">
        <v>403</v>
      </c>
      <c r="G409" s="301" t="s">
        <v>539</v>
      </c>
      <c r="H409" s="278" t="s">
        <v>313</v>
      </c>
      <c r="I409" s="179" t="s">
        <v>69</v>
      </c>
      <c r="J409" s="233"/>
      <c r="K409" s="234"/>
      <c r="L409" s="234"/>
      <c r="M409" s="235">
        <v>43</v>
      </c>
      <c r="N409" s="235" t="s">
        <v>316</v>
      </c>
    </row>
    <row r="410" spans="1:14" s="128" customFormat="1" ht="22.5" customHeight="1" x14ac:dyDescent="0.2">
      <c r="A410" s="79">
        <v>417</v>
      </c>
      <c r="B410" s="127" t="str">
        <f t="shared" si="5"/>
        <v>UZUN-44</v>
      </c>
      <c r="C410" s="127">
        <v>119</v>
      </c>
      <c r="D410" s="127"/>
      <c r="E410" s="231">
        <v>31289</v>
      </c>
      <c r="F410" s="232" t="s">
        <v>376</v>
      </c>
      <c r="G410" s="301" t="s">
        <v>690</v>
      </c>
      <c r="H410" s="278" t="s">
        <v>313</v>
      </c>
      <c r="I410" s="179" t="s">
        <v>69</v>
      </c>
      <c r="J410" s="233"/>
      <c r="K410" s="234"/>
      <c r="L410" s="234"/>
      <c r="M410" s="235">
        <v>44</v>
      </c>
      <c r="N410" s="235" t="s">
        <v>316</v>
      </c>
    </row>
    <row r="411" spans="1:14" s="128" customFormat="1" ht="22.5" customHeight="1" x14ac:dyDescent="0.2">
      <c r="A411" s="79">
        <v>418</v>
      </c>
      <c r="B411" s="127" t="str">
        <f t="shared" si="5"/>
        <v>UZUN-45</v>
      </c>
      <c r="C411" s="127">
        <v>5</v>
      </c>
      <c r="D411" s="127"/>
      <c r="E411" s="231">
        <v>34641</v>
      </c>
      <c r="F411" s="232" t="s">
        <v>586</v>
      </c>
      <c r="G411" s="301" t="s">
        <v>587</v>
      </c>
      <c r="H411" s="278" t="s">
        <v>313</v>
      </c>
      <c r="I411" s="179" t="s">
        <v>69</v>
      </c>
      <c r="J411" s="233"/>
      <c r="K411" s="234"/>
      <c r="L411" s="234"/>
      <c r="M411" s="235">
        <v>45</v>
      </c>
      <c r="N411" s="235" t="s">
        <v>316</v>
      </c>
    </row>
    <row r="412" spans="1:14" s="128" customFormat="1" ht="22.5" customHeight="1" x14ac:dyDescent="0.2">
      <c r="A412" s="79">
        <v>419</v>
      </c>
      <c r="B412" s="127" t="str">
        <f t="shared" si="5"/>
        <v>UZUN-46</v>
      </c>
      <c r="C412" s="127">
        <v>35</v>
      </c>
      <c r="D412" s="127"/>
      <c r="E412" s="231">
        <v>35676</v>
      </c>
      <c r="F412" s="232" t="s">
        <v>701</v>
      </c>
      <c r="G412" s="301" t="s">
        <v>661</v>
      </c>
      <c r="H412" s="278" t="s">
        <v>313</v>
      </c>
      <c r="I412" s="179" t="s">
        <v>69</v>
      </c>
      <c r="J412" s="233"/>
      <c r="K412" s="234"/>
      <c r="L412" s="234"/>
      <c r="M412" s="235">
        <v>46</v>
      </c>
      <c r="N412" s="235" t="s">
        <v>316</v>
      </c>
    </row>
    <row r="413" spans="1:14" s="128" customFormat="1" ht="22.5" customHeight="1" x14ac:dyDescent="0.2">
      <c r="A413" s="79">
        <v>420</v>
      </c>
      <c r="B413" s="127" t="str">
        <f t="shared" si="5"/>
        <v>UZUN-</v>
      </c>
      <c r="C413" s="127"/>
      <c r="D413" s="127"/>
      <c r="E413" s="231"/>
      <c r="F413" s="232"/>
      <c r="G413" s="301"/>
      <c r="H413" s="278" t="s">
        <v>313</v>
      </c>
      <c r="I413" s="179" t="s">
        <v>69</v>
      </c>
      <c r="J413" s="233"/>
      <c r="K413" s="234"/>
      <c r="L413" s="234"/>
      <c r="M413" s="235"/>
      <c r="N413" s="235"/>
    </row>
    <row r="414" spans="1:14" s="128" customFormat="1" ht="22.5" customHeight="1" x14ac:dyDescent="0.2">
      <c r="A414" s="79">
        <v>421</v>
      </c>
      <c r="B414" s="127" t="str">
        <f t="shared" si="5"/>
        <v>UZUN-48</v>
      </c>
      <c r="C414" s="127">
        <v>60</v>
      </c>
      <c r="D414" s="127"/>
      <c r="E414" s="231">
        <v>31006</v>
      </c>
      <c r="F414" s="232" t="s">
        <v>368</v>
      </c>
      <c r="G414" s="301" t="s">
        <v>664</v>
      </c>
      <c r="H414" s="278" t="s">
        <v>313</v>
      </c>
      <c r="I414" s="179" t="s">
        <v>69</v>
      </c>
      <c r="J414" s="233"/>
      <c r="K414" s="234"/>
      <c r="L414" s="234"/>
      <c r="M414" s="235">
        <v>48</v>
      </c>
      <c r="N414" s="235" t="s">
        <v>316</v>
      </c>
    </row>
    <row r="415" spans="1:14" s="128" customFormat="1" ht="22.5" customHeight="1" x14ac:dyDescent="0.2">
      <c r="A415" s="79">
        <v>422</v>
      </c>
      <c r="B415" s="127" t="str">
        <f t="shared" si="5"/>
        <v>UZUN-49</v>
      </c>
      <c r="C415" s="127">
        <v>94</v>
      </c>
      <c r="D415" s="127"/>
      <c r="E415" s="231">
        <v>34834</v>
      </c>
      <c r="F415" s="232" t="s">
        <v>593</v>
      </c>
      <c r="G415" s="301" t="s">
        <v>533</v>
      </c>
      <c r="H415" s="278" t="s">
        <v>313</v>
      </c>
      <c r="I415" s="179" t="s">
        <v>69</v>
      </c>
      <c r="J415" s="233"/>
      <c r="K415" s="234"/>
      <c r="L415" s="234"/>
      <c r="M415" s="235">
        <v>49</v>
      </c>
      <c r="N415" s="235" t="s">
        <v>316</v>
      </c>
    </row>
    <row r="416" spans="1:14" s="128" customFormat="1" ht="22.5" customHeight="1" x14ac:dyDescent="0.2">
      <c r="A416" s="79">
        <v>423</v>
      </c>
      <c r="B416" s="127" t="str">
        <f t="shared" si="5"/>
        <v>UZUN-50</v>
      </c>
      <c r="C416" s="127">
        <v>95</v>
      </c>
      <c r="D416" s="127"/>
      <c r="E416" s="231">
        <v>36373</v>
      </c>
      <c r="F416" s="232" t="s">
        <v>594</v>
      </c>
      <c r="G416" s="301" t="s">
        <v>533</v>
      </c>
      <c r="H416" s="278" t="s">
        <v>313</v>
      </c>
      <c r="I416" s="179" t="s">
        <v>69</v>
      </c>
      <c r="J416" s="233"/>
      <c r="K416" s="234"/>
      <c r="L416" s="234"/>
      <c r="M416" s="235">
        <v>50</v>
      </c>
      <c r="N416" s="235" t="s">
        <v>316</v>
      </c>
    </row>
    <row r="417" spans="1:14" s="128" customFormat="1" ht="22.5" customHeight="1" x14ac:dyDescent="0.2">
      <c r="A417" s="79">
        <v>424</v>
      </c>
      <c r="B417" s="127" t="str">
        <f t="shared" si="5"/>
        <v>UZUN-51</v>
      </c>
      <c r="C417" s="127">
        <v>131</v>
      </c>
      <c r="D417" s="127"/>
      <c r="E417" s="231">
        <v>32004</v>
      </c>
      <c r="F417" s="232" t="s">
        <v>704</v>
      </c>
      <c r="G417" s="301" t="s">
        <v>705</v>
      </c>
      <c r="H417" s="278" t="s">
        <v>313</v>
      </c>
      <c r="I417" s="179" t="s">
        <v>69</v>
      </c>
      <c r="J417" s="233"/>
      <c r="K417" s="234"/>
      <c r="L417" s="234"/>
      <c r="M417" s="235">
        <v>51</v>
      </c>
      <c r="N417" s="235" t="s">
        <v>316</v>
      </c>
    </row>
    <row r="418" spans="1:14" s="128" customFormat="1" ht="22.5" customHeight="1" x14ac:dyDescent="0.2">
      <c r="A418" s="79">
        <v>425</v>
      </c>
      <c r="B418" s="127" t="str">
        <f t="shared" si="5"/>
        <v>UZUN-34</v>
      </c>
      <c r="C418" s="127">
        <v>77</v>
      </c>
      <c r="D418" s="127"/>
      <c r="E418" s="231">
        <v>35552</v>
      </c>
      <c r="F418" s="232" t="s">
        <v>570</v>
      </c>
      <c r="G418" s="301" t="s">
        <v>571</v>
      </c>
      <c r="H418" s="278" t="s">
        <v>313</v>
      </c>
      <c r="I418" s="179" t="s">
        <v>69</v>
      </c>
      <c r="J418" s="233"/>
      <c r="K418" s="234"/>
      <c r="L418" s="234"/>
      <c r="M418" s="235">
        <v>34</v>
      </c>
      <c r="N418" s="235" t="s">
        <v>315</v>
      </c>
    </row>
    <row r="419" spans="1:14" s="128" customFormat="1" ht="22.5" customHeight="1" x14ac:dyDescent="0.2">
      <c r="A419" s="79">
        <v>426</v>
      </c>
      <c r="B419" s="127" t="str">
        <f t="shared" si="5"/>
        <v>UZUN-35</v>
      </c>
      <c r="C419" s="127">
        <v>190</v>
      </c>
      <c r="D419" s="127"/>
      <c r="E419" s="231">
        <v>34969</v>
      </c>
      <c r="F419" s="232" t="s">
        <v>865</v>
      </c>
      <c r="G419" s="301" t="s">
        <v>866</v>
      </c>
      <c r="H419" s="278" t="s">
        <v>313</v>
      </c>
      <c r="I419" s="179" t="s">
        <v>69</v>
      </c>
      <c r="J419" s="233"/>
      <c r="K419" s="234"/>
      <c r="L419" s="234"/>
      <c r="M419" s="235">
        <v>35</v>
      </c>
      <c r="N419" s="235" t="s">
        <v>315</v>
      </c>
    </row>
    <row r="420" spans="1:14" s="128" customFormat="1" ht="22.5" customHeight="1" x14ac:dyDescent="0.2">
      <c r="A420" s="79">
        <v>427</v>
      </c>
      <c r="B420" s="127" t="str">
        <f t="shared" si="5"/>
        <v>UZUN-47</v>
      </c>
      <c r="C420" s="127">
        <v>115</v>
      </c>
      <c r="D420" s="127"/>
      <c r="E420" s="231">
        <v>35065</v>
      </c>
      <c r="F420" s="232" t="s">
        <v>601</v>
      </c>
      <c r="G420" s="301" t="s">
        <v>539</v>
      </c>
      <c r="H420" s="278" t="s">
        <v>313</v>
      </c>
      <c r="I420" s="179" t="s">
        <v>69</v>
      </c>
      <c r="J420" s="233"/>
      <c r="K420" s="234"/>
      <c r="L420" s="234"/>
      <c r="M420" s="235">
        <v>47</v>
      </c>
      <c r="N420" s="235" t="s">
        <v>316</v>
      </c>
    </row>
    <row r="421" spans="1:14" s="128" customFormat="1" ht="22.5" customHeight="1" x14ac:dyDescent="0.2">
      <c r="A421" s="79">
        <v>428</v>
      </c>
      <c r="B421" s="127" t="str">
        <f t="shared" si="5"/>
        <v>UZUN-</v>
      </c>
      <c r="C421" s="127"/>
      <c r="D421" s="127"/>
      <c r="E421" s="231"/>
      <c r="F421" s="232"/>
      <c r="G421" s="301"/>
      <c r="H421" s="278" t="s">
        <v>313</v>
      </c>
      <c r="I421" s="179" t="s">
        <v>69</v>
      </c>
      <c r="J421" s="233"/>
      <c r="K421" s="234"/>
      <c r="L421" s="234"/>
      <c r="M421" s="235"/>
      <c r="N421" s="235"/>
    </row>
    <row r="422" spans="1:14" s="128" customFormat="1" ht="22.5" customHeight="1" x14ac:dyDescent="0.2">
      <c r="A422" s="79">
        <v>429</v>
      </c>
      <c r="B422" s="127" t="str">
        <f t="shared" si="5"/>
        <v>UZUN-</v>
      </c>
      <c r="C422" s="127"/>
      <c r="D422" s="127"/>
      <c r="E422" s="231"/>
      <c r="F422" s="232"/>
      <c r="G422" s="301"/>
      <c r="H422" s="278" t="s">
        <v>313</v>
      </c>
      <c r="I422" s="179" t="s">
        <v>69</v>
      </c>
      <c r="J422" s="233"/>
      <c r="K422" s="234"/>
      <c r="L422" s="234"/>
      <c r="M422" s="235"/>
      <c r="N422" s="235"/>
    </row>
    <row r="423" spans="1:14" s="128" customFormat="1" ht="22.5" customHeight="1" x14ac:dyDescent="0.2">
      <c r="A423" s="79">
        <v>430</v>
      </c>
      <c r="B423" s="127" t="str">
        <f t="shared" si="5"/>
        <v>UZUN-</v>
      </c>
      <c r="C423" s="127"/>
      <c r="D423" s="127"/>
      <c r="E423" s="231"/>
      <c r="F423" s="232"/>
      <c r="G423" s="301"/>
      <c r="H423" s="278" t="s">
        <v>313</v>
      </c>
      <c r="I423" s="179" t="s">
        <v>69</v>
      </c>
      <c r="J423" s="233"/>
      <c r="K423" s="234"/>
      <c r="L423" s="234"/>
      <c r="M423" s="235"/>
      <c r="N423" s="235"/>
    </row>
    <row r="424" spans="1:14" s="128" customFormat="1" ht="22.5" customHeight="1" x14ac:dyDescent="0.2">
      <c r="A424" s="79">
        <v>431</v>
      </c>
      <c r="B424" s="127" t="str">
        <f t="shared" si="5"/>
        <v>UZUN-</v>
      </c>
      <c r="C424" s="127"/>
      <c r="D424" s="127"/>
      <c r="E424" s="231"/>
      <c r="F424" s="232"/>
      <c r="G424" s="301"/>
      <c r="H424" s="278" t="s">
        <v>313</v>
      </c>
      <c r="I424" s="179" t="s">
        <v>69</v>
      </c>
      <c r="J424" s="233"/>
      <c r="K424" s="234"/>
      <c r="L424" s="234"/>
      <c r="M424" s="235"/>
      <c r="N424" s="235"/>
    </row>
    <row r="425" spans="1:14" s="128" customFormat="1" ht="22.5" customHeight="1" x14ac:dyDescent="0.2">
      <c r="A425" s="79">
        <v>432</v>
      </c>
      <c r="B425" s="127" t="str">
        <f t="shared" si="5"/>
        <v>UZUN-</v>
      </c>
      <c r="C425" s="127"/>
      <c r="D425" s="127"/>
      <c r="E425" s="231"/>
      <c r="F425" s="232"/>
      <c r="G425" s="301"/>
      <c r="H425" s="278" t="s">
        <v>313</v>
      </c>
      <c r="I425" s="179" t="s">
        <v>69</v>
      </c>
      <c r="J425" s="233"/>
      <c r="K425" s="234"/>
      <c r="L425" s="234"/>
      <c r="M425" s="235"/>
      <c r="N425" s="235"/>
    </row>
    <row r="426" spans="1:14" s="128" customFormat="1" ht="22.5" customHeight="1" x14ac:dyDescent="0.2">
      <c r="A426" s="79">
        <v>433</v>
      </c>
      <c r="B426" s="127" t="str">
        <f t="shared" si="5"/>
        <v>UZUN-</v>
      </c>
      <c r="C426" s="127"/>
      <c r="D426" s="127"/>
      <c r="E426" s="231"/>
      <c r="F426" s="232"/>
      <c r="G426" s="301"/>
      <c r="H426" s="278" t="s">
        <v>313</v>
      </c>
      <c r="I426" s="179" t="s">
        <v>69</v>
      </c>
      <c r="J426" s="233"/>
      <c r="K426" s="234"/>
      <c r="L426" s="234"/>
      <c r="M426" s="235"/>
      <c r="N426" s="235"/>
    </row>
    <row r="427" spans="1:14" s="128" customFormat="1" ht="22.5" customHeight="1" x14ac:dyDescent="0.2">
      <c r="A427" s="79">
        <v>434</v>
      </c>
      <c r="B427" s="127" t="str">
        <f t="shared" si="5"/>
        <v>UZUN-</v>
      </c>
      <c r="C427" s="127"/>
      <c r="D427" s="127"/>
      <c r="E427" s="231"/>
      <c r="F427" s="232"/>
      <c r="G427" s="301"/>
      <c r="H427" s="278" t="s">
        <v>313</v>
      </c>
      <c r="I427" s="179" t="s">
        <v>69</v>
      </c>
      <c r="J427" s="233"/>
      <c r="K427" s="234"/>
      <c r="L427" s="234"/>
      <c r="M427" s="235"/>
      <c r="N427" s="235"/>
    </row>
    <row r="428" spans="1:14" s="128" customFormat="1" ht="22.5" customHeight="1" x14ac:dyDescent="0.2">
      <c r="A428" s="79">
        <v>435</v>
      </c>
      <c r="B428" s="127" t="str">
        <f t="shared" si="5"/>
        <v>UZUN-</v>
      </c>
      <c r="C428" s="127"/>
      <c r="D428" s="127"/>
      <c r="E428" s="231"/>
      <c r="F428" s="232"/>
      <c r="G428" s="301"/>
      <c r="H428" s="278" t="s">
        <v>313</v>
      </c>
      <c r="I428" s="179" t="s">
        <v>69</v>
      </c>
      <c r="J428" s="233"/>
      <c r="K428" s="234"/>
      <c r="L428" s="234"/>
      <c r="M428" s="235"/>
      <c r="N428" s="235"/>
    </row>
    <row r="429" spans="1:14" s="128" customFormat="1" ht="22.5" customHeight="1" x14ac:dyDescent="0.2">
      <c r="A429" s="79">
        <v>436</v>
      </c>
      <c r="B429" s="127" t="str">
        <f t="shared" si="5"/>
        <v>UZUN-</v>
      </c>
      <c r="C429" s="127"/>
      <c r="D429" s="127"/>
      <c r="E429" s="231"/>
      <c r="F429" s="232"/>
      <c r="G429" s="301"/>
      <c r="H429" s="278" t="s">
        <v>313</v>
      </c>
      <c r="I429" s="179" t="s">
        <v>69</v>
      </c>
      <c r="J429" s="233"/>
      <c r="K429" s="234"/>
      <c r="L429" s="234"/>
      <c r="M429" s="235"/>
      <c r="N429" s="235"/>
    </row>
    <row r="430" spans="1:14" s="128" customFormat="1" ht="22.5" customHeight="1" x14ac:dyDescent="0.2">
      <c r="A430" s="79">
        <v>437</v>
      </c>
      <c r="B430" s="127" t="str">
        <f t="shared" si="5"/>
        <v>DİSK-1</v>
      </c>
      <c r="C430" s="127">
        <v>11</v>
      </c>
      <c r="D430" s="127"/>
      <c r="E430" s="231">
        <v>26651</v>
      </c>
      <c r="F430" s="232" t="s">
        <v>384</v>
      </c>
      <c r="G430" s="301" t="s">
        <v>808</v>
      </c>
      <c r="H430" s="278" t="s">
        <v>313</v>
      </c>
      <c r="I430" s="179" t="s">
        <v>462</v>
      </c>
      <c r="J430" s="233"/>
      <c r="K430" s="234"/>
      <c r="L430" s="234"/>
      <c r="M430" s="235">
        <v>1</v>
      </c>
      <c r="N430" s="235" t="s">
        <v>317</v>
      </c>
    </row>
    <row r="431" spans="1:14" s="128" customFormat="1" ht="22.5" customHeight="1" x14ac:dyDescent="0.2">
      <c r="A431" s="79">
        <v>438</v>
      </c>
      <c r="B431" s="127" t="str">
        <f t="shared" si="5"/>
        <v>DİSK-2</v>
      </c>
      <c r="C431" s="127">
        <v>26</v>
      </c>
      <c r="D431" s="127"/>
      <c r="E431" s="231">
        <v>28915</v>
      </c>
      <c r="F431" s="232" t="s">
        <v>809</v>
      </c>
      <c r="G431" s="301" t="s">
        <v>563</v>
      </c>
      <c r="H431" s="278" t="s">
        <v>313</v>
      </c>
      <c r="I431" s="179" t="s">
        <v>462</v>
      </c>
      <c r="J431" s="233"/>
      <c r="K431" s="234"/>
      <c r="L431" s="234"/>
      <c r="M431" s="235">
        <v>2</v>
      </c>
      <c r="N431" s="235" t="s">
        <v>317</v>
      </c>
    </row>
    <row r="432" spans="1:14" s="128" customFormat="1" ht="22.5" customHeight="1" x14ac:dyDescent="0.2">
      <c r="A432" s="79">
        <v>439</v>
      </c>
      <c r="B432" s="127" t="str">
        <f t="shared" si="5"/>
        <v>DİSK-3</v>
      </c>
      <c r="C432" s="127">
        <v>80</v>
      </c>
      <c r="D432" s="127"/>
      <c r="E432" s="231">
        <v>22385</v>
      </c>
      <c r="F432" s="232" t="s">
        <v>810</v>
      </c>
      <c r="G432" s="301" t="s">
        <v>652</v>
      </c>
      <c r="H432" s="278" t="s">
        <v>313</v>
      </c>
      <c r="I432" s="179" t="s">
        <v>462</v>
      </c>
      <c r="J432" s="233"/>
      <c r="K432" s="234"/>
      <c r="L432" s="234"/>
      <c r="M432" s="235">
        <v>3</v>
      </c>
      <c r="N432" s="235" t="s">
        <v>317</v>
      </c>
    </row>
    <row r="433" spans="1:14" s="128" customFormat="1" ht="22.5" customHeight="1" x14ac:dyDescent="0.2">
      <c r="A433" s="79">
        <v>440</v>
      </c>
      <c r="B433" s="127" t="str">
        <f t="shared" si="5"/>
        <v>DİSK-4</v>
      </c>
      <c r="C433" s="127">
        <v>112</v>
      </c>
      <c r="D433" s="127"/>
      <c r="E433" s="231">
        <v>30385</v>
      </c>
      <c r="F433" s="232" t="s">
        <v>811</v>
      </c>
      <c r="G433" s="301" t="s">
        <v>812</v>
      </c>
      <c r="H433" s="278" t="s">
        <v>313</v>
      </c>
      <c r="I433" s="179" t="s">
        <v>462</v>
      </c>
      <c r="J433" s="233"/>
      <c r="K433" s="234"/>
      <c r="L433" s="234"/>
      <c r="M433" s="235">
        <v>4</v>
      </c>
      <c r="N433" s="235" t="s">
        <v>317</v>
      </c>
    </row>
    <row r="434" spans="1:14" s="128" customFormat="1" ht="22.5" customHeight="1" x14ac:dyDescent="0.2">
      <c r="A434" s="79">
        <v>441</v>
      </c>
      <c r="B434" s="127" t="str">
        <f t="shared" si="5"/>
        <v>DİSK-5</v>
      </c>
      <c r="C434" s="127">
        <v>136</v>
      </c>
      <c r="D434" s="127"/>
      <c r="E434" s="231">
        <v>27695</v>
      </c>
      <c r="F434" s="232" t="s">
        <v>382</v>
      </c>
      <c r="G434" s="301" t="s">
        <v>692</v>
      </c>
      <c r="H434" s="278" t="s">
        <v>313</v>
      </c>
      <c r="I434" s="179" t="s">
        <v>462</v>
      </c>
      <c r="J434" s="233"/>
      <c r="K434" s="234"/>
      <c r="L434" s="234"/>
      <c r="M434" s="235">
        <v>5</v>
      </c>
      <c r="N434" s="235" t="s">
        <v>317</v>
      </c>
    </row>
    <row r="435" spans="1:14" s="128" customFormat="1" ht="22.5" customHeight="1" x14ac:dyDescent="0.2">
      <c r="A435" s="79">
        <v>442</v>
      </c>
      <c r="B435" s="127" t="str">
        <f t="shared" si="5"/>
        <v>-</v>
      </c>
      <c r="C435" s="127"/>
      <c r="D435" s="127"/>
      <c r="E435" s="231"/>
      <c r="F435" s="232"/>
      <c r="G435" s="301"/>
      <c r="H435" s="278" t="s">
        <v>313</v>
      </c>
      <c r="I435" s="179"/>
      <c r="J435" s="233"/>
      <c r="K435" s="234"/>
      <c r="L435" s="234"/>
      <c r="M435" s="235"/>
      <c r="N435" s="235"/>
    </row>
    <row r="436" spans="1:14" s="128" customFormat="1" ht="22.5" customHeight="1" x14ac:dyDescent="0.2">
      <c r="A436" s="79">
        <v>443</v>
      </c>
      <c r="B436" s="127" t="str">
        <f t="shared" si="5"/>
        <v>DİSK-6</v>
      </c>
      <c r="C436" s="127">
        <v>162</v>
      </c>
      <c r="D436" s="127"/>
      <c r="E436" s="231">
        <v>23400</v>
      </c>
      <c r="F436" s="232" t="s">
        <v>386</v>
      </c>
      <c r="G436" s="301" t="s">
        <v>814</v>
      </c>
      <c r="H436" s="278" t="s">
        <v>313</v>
      </c>
      <c r="I436" s="179" t="s">
        <v>462</v>
      </c>
      <c r="J436" s="233"/>
      <c r="K436" s="234"/>
      <c r="L436" s="234"/>
      <c r="M436" s="235">
        <v>6</v>
      </c>
      <c r="N436" s="235" t="s">
        <v>317</v>
      </c>
    </row>
    <row r="437" spans="1:14" s="128" customFormat="1" ht="22.5" customHeight="1" x14ac:dyDescent="0.2">
      <c r="A437" s="79">
        <v>444</v>
      </c>
      <c r="B437" s="127" t="str">
        <f t="shared" ref="B437:B500" si="6">CONCATENATE(I437,"-",M437)</f>
        <v>DİSK-7</v>
      </c>
      <c r="C437" s="127">
        <v>172</v>
      </c>
      <c r="D437" s="127"/>
      <c r="E437" s="231">
        <v>27120</v>
      </c>
      <c r="F437" s="232" t="s">
        <v>380</v>
      </c>
      <c r="G437" s="301" t="s">
        <v>815</v>
      </c>
      <c r="H437" s="278" t="s">
        <v>313</v>
      </c>
      <c r="I437" s="179" t="s">
        <v>462</v>
      </c>
      <c r="J437" s="233"/>
      <c r="K437" s="234"/>
      <c r="L437" s="234"/>
      <c r="M437" s="235">
        <v>7</v>
      </c>
      <c r="N437" s="235" t="s">
        <v>317</v>
      </c>
    </row>
    <row r="438" spans="1:14" s="128" customFormat="1" ht="22.5" customHeight="1" x14ac:dyDescent="0.2">
      <c r="A438" s="79">
        <v>445</v>
      </c>
      <c r="B438" s="127" t="str">
        <f t="shared" si="6"/>
        <v>DİSK-8</v>
      </c>
      <c r="C438" s="127">
        <v>36</v>
      </c>
      <c r="D438" s="127"/>
      <c r="E438" s="231">
        <v>33970</v>
      </c>
      <c r="F438" s="232" t="s">
        <v>785</v>
      </c>
      <c r="G438" s="301" t="s">
        <v>786</v>
      </c>
      <c r="H438" s="278" t="s">
        <v>313</v>
      </c>
      <c r="I438" s="179" t="s">
        <v>462</v>
      </c>
      <c r="J438" s="233"/>
      <c r="K438" s="234"/>
      <c r="L438" s="234"/>
      <c r="M438" s="235">
        <v>8</v>
      </c>
      <c r="N438" s="235" t="s">
        <v>317</v>
      </c>
    </row>
    <row r="439" spans="1:14" s="128" customFormat="1" ht="22.5" customHeight="1" x14ac:dyDescent="0.2">
      <c r="A439" s="79">
        <v>446</v>
      </c>
      <c r="B439" s="127" t="str">
        <f t="shared" si="6"/>
        <v>DİSK-9</v>
      </c>
      <c r="C439" s="127">
        <v>50</v>
      </c>
      <c r="D439" s="127"/>
      <c r="E439" s="231">
        <v>27382</v>
      </c>
      <c r="F439" s="232" t="s">
        <v>787</v>
      </c>
      <c r="G439" s="301" t="s">
        <v>591</v>
      </c>
      <c r="H439" s="278" t="s">
        <v>313</v>
      </c>
      <c r="I439" s="179" t="s">
        <v>462</v>
      </c>
      <c r="J439" s="233"/>
      <c r="K439" s="234"/>
      <c r="L439" s="234"/>
      <c r="M439" s="235">
        <v>9</v>
      </c>
      <c r="N439" s="235" t="s">
        <v>317</v>
      </c>
    </row>
    <row r="440" spans="1:14" s="128" customFormat="1" ht="22.5" customHeight="1" x14ac:dyDescent="0.2">
      <c r="A440" s="79">
        <v>447</v>
      </c>
      <c r="B440" s="127" t="str">
        <f t="shared" si="6"/>
        <v>DİSK-10</v>
      </c>
      <c r="C440" s="127">
        <v>73</v>
      </c>
      <c r="D440" s="127"/>
      <c r="E440" s="231">
        <v>36421</v>
      </c>
      <c r="F440" s="232" t="s">
        <v>788</v>
      </c>
      <c r="G440" s="301" t="s">
        <v>528</v>
      </c>
      <c r="H440" s="278" t="s">
        <v>313</v>
      </c>
      <c r="I440" s="179" t="s">
        <v>462</v>
      </c>
      <c r="J440" s="233"/>
      <c r="K440" s="234"/>
      <c r="L440" s="234"/>
      <c r="M440" s="235">
        <v>10</v>
      </c>
      <c r="N440" s="235" t="s">
        <v>317</v>
      </c>
    </row>
    <row r="441" spans="1:14" s="128" customFormat="1" ht="22.5" customHeight="1" x14ac:dyDescent="0.2">
      <c r="A441" s="79">
        <v>448</v>
      </c>
      <c r="B441" s="127" t="str">
        <f t="shared" si="6"/>
        <v>DİSK-11</v>
      </c>
      <c r="C441" s="127">
        <v>78</v>
      </c>
      <c r="D441" s="127"/>
      <c r="E441" s="231">
        <v>35355</v>
      </c>
      <c r="F441" s="232" t="s">
        <v>789</v>
      </c>
      <c r="G441" s="301" t="s">
        <v>573</v>
      </c>
      <c r="H441" s="278" t="s">
        <v>313</v>
      </c>
      <c r="I441" s="179" t="s">
        <v>462</v>
      </c>
      <c r="J441" s="233"/>
      <c r="K441" s="234"/>
      <c r="L441" s="234"/>
      <c r="M441" s="235">
        <v>11</v>
      </c>
      <c r="N441" s="235" t="s">
        <v>317</v>
      </c>
    </row>
    <row r="442" spans="1:14" s="128" customFormat="1" ht="22.5" customHeight="1" x14ac:dyDescent="0.2">
      <c r="A442" s="79">
        <v>449</v>
      </c>
      <c r="B442" s="127" t="str">
        <f t="shared" si="6"/>
        <v>DİSK-12</v>
      </c>
      <c r="C442" s="127">
        <v>81</v>
      </c>
      <c r="D442" s="127"/>
      <c r="E442" s="231">
        <v>27129</v>
      </c>
      <c r="F442" s="232" t="s">
        <v>378</v>
      </c>
      <c r="G442" s="301" t="s">
        <v>652</v>
      </c>
      <c r="H442" s="278" t="s">
        <v>313</v>
      </c>
      <c r="I442" s="179" t="s">
        <v>462</v>
      </c>
      <c r="J442" s="233"/>
      <c r="K442" s="234"/>
      <c r="L442" s="234"/>
      <c r="M442" s="235">
        <v>12</v>
      </c>
      <c r="N442" s="235" t="s">
        <v>317</v>
      </c>
    </row>
    <row r="443" spans="1:14" s="128" customFormat="1" ht="22.5" customHeight="1" x14ac:dyDescent="0.2">
      <c r="A443" s="79">
        <v>450</v>
      </c>
      <c r="B443" s="127" t="str">
        <f t="shared" si="6"/>
        <v>DİSK-13</v>
      </c>
      <c r="C443" s="127">
        <v>137</v>
      </c>
      <c r="D443" s="127"/>
      <c r="E443" s="231">
        <v>34670</v>
      </c>
      <c r="F443" s="232" t="s">
        <v>691</v>
      </c>
      <c r="G443" s="301" t="s">
        <v>692</v>
      </c>
      <c r="H443" s="278" t="s">
        <v>313</v>
      </c>
      <c r="I443" s="179" t="s">
        <v>462</v>
      </c>
      <c r="J443" s="233"/>
      <c r="K443" s="234"/>
      <c r="L443" s="234"/>
      <c r="M443" s="235">
        <v>13</v>
      </c>
      <c r="N443" s="235" t="s">
        <v>317</v>
      </c>
    </row>
    <row r="444" spans="1:14" s="128" customFormat="1" ht="22.5" customHeight="1" x14ac:dyDescent="0.2">
      <c r="A444" s="79">
        <v>451</v>
      </c>
      <c r="B444" s="127" t="str">
        <f t="shared" si="6"/>
        <v>DİSK-14</v>
      </c>
      <c r="C444" s="127">
        <v>148</v>
      </c>
      <c r="D444" s="127"/>
      <c r="E444" s="231">
        <v>27786</v>
      </c>
      <c r="F444" s="232" t="s">
        <v>383</v>
      </c>
      <c r="G444" s="301" t="s">
        <v>656</v>
      </c>
      <c r="H444" s="278" t="s">
        <v>313</v>
      </c>
      <c r="I444" s="179" t="s">
        <v>462</v>
      </c>
      <c r="J444" s="233"/>
      <c r="K444" s="234"/>
      <c r="L444" s="234"/>
      <c r="M444" s="235">
        <v>14</v>
      </c>
      <c r="N444" s="235" t="s">
        <v>317</v>
      </c>
    </row>
    <row r="445" spans="1:14" s="128" customFormat="1" ht="22.5" customHeight="1" x14ac:dyDescent="0.2">
      <c r="A445" s="79">
        <v>452</v>
      </c>
      <c r="B445" s="127" t="str">
        <f t="shared" si="6"/>
        <v>DİSK-15</v>
      </c>
      <c r="C445" s="127">
        <v>30</v>
      </c>
      <c r="D445" s="127"/>
      <c r="E445" s="231">
        <v>26803</v>
      </c>
      <c r="F445" s="232" t="s">
        <v>520</v>
      </c>
      <c r="G445" s="301" t="s">
        <v>521</v>
      </c>
      <c r="H445" s="278" t="s">
        <v>313</v>
      </c>
      <c r="I445" s="179" t="s">
        <v>462</v>
      </c>
      <c r="J445" s="233"/>
      <c r="K445" s="234"/>
      <c r="L445" s="234"/>
      <c r="M445" s="235">
        <v>15</v>
      </c>
      <c r="N445" s="235" t="s">
        <v>317</v>
      </c>
    </row>
    <row r="446" spans="1:14" s="128" customFormat="1" ht="22.5" customHeight="1" x14ac:dyDescent="0.2">
      <c r="A446" s="79">
        <v>453</v>
      </c>
      <c r="B446" s="127" t="str">
        <f t="shared" si="6"/>
        <v>DİSK-16</v>
      </c>
      <c r="C446" s="127">
        <v>58</v>
      </c>
      <c r="D446" s="127"/>
      <c r="E446" s="231">
        <v>28320</v>
      </c>
      <c r="F446" s="232" t="s">
        <v>381</v>
      </c>
      <c r="G446" s="301" t="s">
        <v>525</v>
      </c>
      <c r="H446" s="278" t="s">
        <v>313</v>
      </c>
      <c r="I446" s="179" t="s">
        <v>462</v>
      </c>
      <c r="J446" s="233"/>
      <c r="K446" s="234"/>
      <c r="L446" s="234"/>
      <c r="M446" s="235">
        <v>16</v>
      </c>
      <c r="N446" s="235" t="s">
        <v>317</v>
      </c>
    </row>
    <row r="447" spans="1:14" s="128" customFormat="1" ht="22.5" customHeight="1" x14ac:dyDescent="0.2">
      <c r="A447" s="79">
        <v>454</v>
      </c>
      <c r="B447" s="127" t="str">
        <f t="shared" si="6"/>
        <v>DİSK-17</v>
      </c>
      <c r="C447" s="127">
        <v>63</v>
      </c>
      <c r="D447" s="127"/>
      <c r="E447" s="231">
        <v>36832</v>
      </c>
      <c r="F447" s="232" t="s">
        <v>527</v>
      </c>
      <c r="G447" s="301" t="s">
        <v>528</v>
      </c>
      <c r="H447" s="278" t="s">
        <v>313</v>
      </c>
      <c r="I447" s="179" t="s">
        <v>462</v>
      </c>
      <c r="J447" s="233"/>
      <c r="K447" s="234"/>
      <c r="L447" s="234"/>
      <c r="M447" s="235">
        <v>17</v>
      </c>
      <c r="N447" s="235" t="s">
        <v>317</v>
      </c>
    </row>
    <row r="448" spans="1:14" s="128" customFormat="1" ht="22.5" customHeight="1" x14ac:dyDescent="0.2">
      <c r="A448" s="79">
        <v>455</v>
      </c>
      <c r="B448" s="127" t="str">
        <f t="shared" si="6"/>
        <v>DİSK-18</v>
      </c>
      <c r="C448" s="127">
        <v>160</v>
      </c>
      <c r="D448" s="127"/>
      <c r="E448" s="231">
        <v>24483</v>
      </c>
      <c r="F448" s="232" t="s">
        <v>547</v>
      </c>
      <c r="G448" s="301" t="s">
        <v>548</v>
      </c>
      <c r="H448" s="278" t="s">
        <v>313</v>
      </c>
      <c r="I448" s="179" t="s">
        <v>462</v>
      </c>
      <c r="J448" s="233"/>
      <c r="K448" s="234"/>
      <c r="L448" s="234"/>
      <c r="M448" s="235">
        <v>18</v>
      </c>
      <c r="N448" s="235" t="s">
        <v>317</v>
      </c>
    </row>
    <row r="449" spans="1:14" s="128" customFormat="1" ht="22.5" customHeight="1" x14ac:dyDescent="0.2">
      <c r="A449" s="79">
        <v>456</v>
      </c>
      <c r="B449" s="127" t="str">
        <f t="shared" si="6"/>
        <v>DİSK-30</v>
      </c>
      <c r="C449" s="127">
        <v>12</v>
      </c>
      <c r="D449" s="127"/>
      <c r="E449" s="231">
        <v>30227</v>
      </c>
      <c r="F449" s="232" t="s">
        <v>305</v>
      </c>
      <c r="G449" s="301" t="s">
        <v>808</v>
      </c>
      <c r="H449" s="278" t="s">
        <v>313</v>
      </c>
      <c r="I449" s="179" t="s">
        <v>462</v>
      </c>
      <c r="J449" s="233"/>
      <c r="K449" s="234"/>
      <c r="L449" s="234"/>
      <c r="M449" s="235">
        <v>30</v>
      </c>
      <c r="N449" s="235" t="s">
        <v>315</v>
      </c>
    </row>
    <row r="450" spans="1:14" s="128" customFormat="1" ht="22.5" customHeight="1" x14ac:dyDescent="0.2">
      <c r="A450" s="79">
        <v>457</v>
      </c>
      <c r="B450" s="127" t="str">
        <f t="shared" si="6"/>
        <v>DİSK-31</v>
      </c>
      <c r="C450" s="127">
        <v>25</v>
      </c>
      <c r="D450" s="127"/>
      <c r="E450" s="231">
        <v>28449</v>
      </c>
      <c r="F450" s="232" t="s">
        <v>816</v>
      </c>
      <c r="G450" s="301" t="s">
        <v>563</v>
      </c>
      <c r="H450" s="278" t="s">
        <v>313</v>
      </c>
      <c r="I450" s="179" t="s">
        <v>462</v>
      </c>
      <c r="J450" s="233"/>
      <c r="K450" s="234"/>
      <c r="L450" s="234"/>
      <c r="M450" s="235">
        <v>31</v>
      </c>
      <c r="N450" s="235" t="s">
        <v>315</v>
      </c>
    </row>
    <row r="451" spans="1:14" s="128" customFormat="1" ht="22.5" customHeight="1" x14ac:dyDescent="0.2">
      <c r="A451" s="79">
        <v>458</v>
      </c>
      <c r="B451" s="127" t="str">
        <f t="shared" si="6"/>
        <v>DİSK-32</v>
      </c>
      <c r="C451" s="127">
        <v>32</v>
      </c>
      <c r="D451" s="127"/>
      <c r="E451" s="231">
        <v>32832</v>
      </c>
      <c r="F451" s="232" t="s">
        <v>817</v>
      </c>
      <c r="G451" s="301" t="s">
        <v>818</v>
      </c>
      <c r="H451" s="278" t="s">
        <v>313</v>
      </c>
      <c r="I451" s="179" t="s">
        <v>462</v>
      </c>
      <c r="J451" s="233"/>
      <c r="K451" s="234"/>
      <c r="L451" s="234"/>
      <c r="M451" s="235">
        <v>32</v>
      </c>
      <c r="N451" s="235" t="s">
        <v>315</v>
      </c>
    </row>
    <row r="452" spans="1:14" s="128" customFormat="1" ht="22.5" customHeight="1" x14ac:dyDescent="0.2">
      <c r="A452" s="79">
        <v>459</v>
      </c>
      <c r="B452" s="127" t="str">
        <f t="shared" si="6"/>
        <v>DİSK-33</v>
      </c>
      <c r="C452" s="127">
        <v>40</v>
      </c>
      <c r="D452" s="127"/>
      <c r="E452" s="231">
        <v>34261</v>
      </c>
      <c r="F452" s="232" t="s">
        <v>819</v>
      </c>
      <c r="G452" s="301" t="s">
        <v>567</v>
      </c>
      <c r="H452" s="278" t="s">
        <v>313</v>
      </c>
      <c r="I452" s="179" t="s">
        <v>462</v>
      </c>
      <c r="J452" s="233"/>
      <c r="K452" s="234"/>
      <c r="L452" s="234"/>
      <c r="M452" s="235">
        <v>33</v>
      </c>
      <c r="N452" s="235" t="s">
        <v>315</v>
      </c>
    </row>
    <row r="453" spans="1:14" s="128" customFormat="1" ht="22.5" customHeight="1" x14ac:dyDescent="0.2">
      <c r="A453" s="79">
        <v>460</v>
      </c>
      <c r="B453" s="127" t="str">
        <f t="shared" si="6"/>
        <v>DİSK-34</v>
      </c>
      <c r="C453" s="127">
        <v>51</v>
      </c>
      <c r="D453" s="127"/>
      <c r="E453" s="231">
        <v>28840</v>
      </c>
      <c r="F453" s="232" t="s">
        <v>820</v>
      </c>
      <c r="G453" s="301" t="s">
        <v>591</v>
      </c>
      <c r="H453" s="278" t="s">
        <v>313</v>
      </c>
      <c r="I453" s="179" t="s">
        <v>462</v>
      </c>
      <c r="J453" s="233"/>
      <c r="K453" s="234"/>
      <c r="L453" s="234"/>
      <c r="M453" s="235">
        <v>34</v>
      </c>
      <c r="N453" s="235" t="s">
        <v>315</v>
      </c>
    </row>
    <row r="454" spans="1:14" s="128" customFormat="1" ht="22.5" customHeight="1" x14ac:dyDescent="0.2">
      <c r="A454" s="79">
        <v>461</v>
      </c>
      <c r="B454" s="127" t="str">
        <f t="shared" si="6"/>
        <v>DİSK-35</v>
      </c>
      <c r="C454" s="127">
        <v>126</v>
      </c>
      <c r="D454" s="127"/>
      <c r="E454" s="231">
        <v>33534</v>
      </c>
      <c r="F454" s="232" t="s">
        <v>821</v>
      </c>
      <c r="G454" s="301" t="s">
        <v>822</v>
      </c>
      <c r="H454" s="278" t="s">
        <v>313</v>
      </c>
      <c r="I454" s="179" t="s">
        <v>462</v>
      </c>
      <c r="J454" s="233"/>
      <c r="K454" s="234"/>
      <c r="L454" s="234"/>
      <c r="M454" s="235">
        <v>35</v>
      </c>
      <c r="N454" s="235" t="s">
        <v>315</v>
      </c>
    </row>
    <row r="455" spans="1:14" s="128" customFormat="1" ht="22.5" customHeight="1" x14ac:dyDescent="0.2">
      <c r="A455" s="79">
        <v>462</v>
      </c>
      <c r="B455" s="127" t="str">
        <f t="shared" si="6"/>
        <v>DİSK-36</v>
      </c>
      <c r="C455" s="127">
        <v>158</v>
      </c>
      <c r="D455" s="127"/>
      <c r="E455" s="231">
        <v>33846</v>
      </c>
      <c r="F455" s="232" t="s">
        <v>823</v>
      </c>
      <c r="G455" s="301" t="s">
        <v>824</v>
      </c>
      <c r="H455" s="278" t="s">
        <v>313</v>
      </c>
      <c r="I455" s="179" t="s">
        <v>462</v>
      </c>
      <c r="J455" s="233"/>
      <c r="K455" s="234"/>
      <c r="L455" s="234"/>
      <c r="M455" s="235">
        <v>36</v>
      </c>
      <c r="N455" s="235" t="s">
        <v>315</v>
      </c>
    </row>
    <row r="456" spans="1:14" s="128" customFormat="1" ht="22.5" customHeight="1" x14ac:dyDescent="0.2">
      <c r="A456" s="79">
        <v>463</v>
      </c>
      <c r="B456" s="127" t="str">
        <f t="shared" si="6"/>
        <v>DİSK-37</v>
      </c>
      <c r="C456" s="127">
        <v>179</v>
      </c>
      <c r="D456" s="127"/>
      <c r="E456" s="231">
        <v>32874</v>
      </c>
      <c r="F456" s="232" t="s">
        <v>385</v>
      </c>
      <c r="G456" s="301" t="s">
        <v>799</v>
      </c>
      <c r="H456" s="278" t="s">
        <v>313</v>
      </c>
      <c r="I456" s="179" t="s">
        <v>462</v>
      </c>
      <c r="J456" s="233"/>
      <c r="K456" s="234"/>
      <c r="L456" s="234"/>
      <c r="M456" s="235">
        <v>37</v>
      </c>
      <c r="N456" s="235" t="s">
        <v>315</v>
      </c>
    </row>
    <row r="457" spans="1:14" s="128" customFormat="1" ht="22.5" customHeight="1" x14ac:dyDescent="0.2">
      <c r="A457" s="79">
        <v>464</v>
      </c>
      <c r="B457" s="127" t="str">
        <f t="shared" si="6"/>
        <v>DİSK-38</v>
      </c>
      <c r="C457" s="127">
        <v>29</v>
      </c>
      <c r="D457" s="127"/>
      <c r="E457" s="231">
        <v>35053</v>
      </c>
      <c r="F457" s="232" t="s">
        <v>734</v>
      </c>
      <c r="G457" s="301" t="s">
        <v>563</v>
      </c>
      <c r="H457" s="278" t="s">
        <v>313</v>
      </c>
      <c r="I457" s="179" t="s">
        <v>462</v>
      </c>
      <c r="J457" s="233"/>
      <c r="K457" s="234"/>
      <c r="L457" s="234"/>
      <c r="M457" s="235">
        <v>38</v>
      </c>
      <c r="N457" s="235" t="s">
        <v>315</v>
      </c>
    </row>
    <row r="458" spans="1:14" s="128" customFormat="1" ht="22.5" customHeight="1" x14ac:dyDescent="0.2">
      <c r="A458" s="79">
        <v>465</v>
      </c>
      <c r="B458" s="127" t="str">
        <f t="shared" si="6"/>
        <v>DİSK-39</v>
      </c>
      <c r="C458" s="127">
        <v>52</v>
      </c>
      <c r="D458" s="127"/>
      <c r="E458" s="231">
        <v>33686</v>
      </c>
      <c r="F458" s="232" t="s">
        <v>793</v>
      </c>
      <c r="G458" s="301" t="s">
        <v>591</v>
      </c>
      <c r="H458" s="278" t="s">
        <v>313</v>
      </c>
      <c r="I458" s="179" t="s">
        <v>462</v>
      </c>
      <c r="J458" s="233"/>
      <c r="K458" s="234"/>
      <c r="L458" s="234"/>
      <c r="M458" s="235">
        <v>39</v>
      </c>
      <c r="N458" s="235" t="s">
        <v>315</v>
      </c>
    </row>
    <row r="459" spans="1:14" s="128" customFormat="1" ht="22.5" customHeight="1" x14ac:dyDescent="0.2">
      <c r="A459" s="79">
        <v>466</v>
      </c>
      <c r="B459" s="127" t="str">
        <f t="shared" si="6"/>
        <v>DİSK-40</v>
      </c>
      <c r="C459" s="127">
        <v>62</v>
      </c>
      <c r="D459" s="127"/>
      <c r="E459" s="231">
        <v>27860</v>
      </c>
      <c r="F459" s="232" t="s">
        <v>794</v>
      </c>
      <c r="G459" s="301" t="s">
        <v>528</v>
      </c>
      <c r="H459" s="278" t="s">
        <v>313</v>
      </c>
      <c r="I459" s="179" t="s">
        <v>462</v>
      </c>
      <c r="J459" s="233"/>
      <c r="K459" s="234"/>
      <c r="L459" s="234"/>
      <c r="M459" s="235">
        <v>40</v>
      </c>
      <c r="N459" s="235" t="s">
        <v>315</v>
      </c>
    </row>
    <row r="460" spans="1:14" s="128" customFormat="1" ht="22.5" customHeight="1" x14ac:dyDescent="0.2">
      <c r="A460" s="79">
        <v>467</v>
      </c>
      <c r="B460" s="127" t="str">
        <f t="shared" si="6"/>
        <v>DİSK-41</v>
      </c>
      <c r="C460" s="127">
        <v>165</v>
      </c>
      <c r="D460" s="127"/>
      <c r="E460" s="231">
        <v>30442</v>
      </c>
      <c r="F460" s="232" t="s">
        <v>759</v>
      </c>
      <c r="G460" s="301" t="s">
        <v>605</v>
      </c>
      <c r="H460" s="278" t="s">
        <v>313</v>
      </c>
      <c r="I460" s="179" t="s">
        <v>462</v>
      </c>
      <c r="J460" s="233"/>
      <c r="K460" s="234"/>
      <c r="L460" s="234"/>
      <c r="M460" s="235">
        <v>41</v>
      </c>
      <c r="N460" s="235" t="s">
        <v>315</v>
      </c>
    </row>
    <row r="461" spans="1:14" s="128" customFormat="1" ht="22.5" customHeight="1" x14ac:dyDescent="0.2">
      <c r="A461" s="79">
        <v>468</v>
      </c>
      <c r="B461" s="127" t="str">
        <f t="shared" si="6"/>
        <v>DİSK-42</v>
      </c>
      <c r="C461" s="127">
        <v>74</v>
      </c>
      <c r="D461" s="127"/>
      <c r="E461" s="231">
        <v>25416</v>
      </c>
      <c r="F461" s="232" t="s">
        <v>795</v>
      </c>
      <c r="G461" s="301" t="s">
        <v>571</v>
      </c>
      <c r="H461" s="278" t="s">
        <v>313</v>
      </c>
      <c r="I461" s="179" t="s">
        <v>462</v>
      </c>
      <c r="J461" s="233"/>
      <c r="K461" s="234"/>
      <c r="L461" s="234"/>
      <c r="M461" s="235">
        <v>42</v>
      </c>
      <c r="N461" s="235" t="s">
        <v>315</v>
      </c>
    </row>
    <row r="462" spans="1:14" s="128" customFormat="1" ht="22.5" customHeight="1" x14ac:dyDescent="0.2">
      <c r="A462" s="79">
        <v>469</v>
      </c>
      <c r="B462" s="127" t="str">
        <f t="shared" si="6"/>
        <v>DİSK-43</v>
      </c>
      <c r="C462" s="127">
        <v>76</v>
      </c>
      <c r="D462" s="127"/>
      <c r="E462" s="231">
        <v>34732</v>
      </c>
      <c r="F462" s="232" t="s">
        <v>796</v>
      </c>
      <c r="G462" s="301" t="s">
        <v>571</v>
      </c>
      <c r="H462" s="278" t="s">
        <v>313</v>
      </c>
      <c r="I462" s="179" t="s">
        <v>462</v>
      </c>
      <c r="J462" s="233"/>
      <c r="K462" s="234"/>
      <c r="L462" s="234"/>
      <c r="M462" s="235">
        <v>43</v>
      </c>
      <c r="N462" s="235" t="s">
        <v>315</v>
      </c>
    </row>
    <row r="463" spans="1:14" s="128" customFormat="1" ht="22.5" customHeight="1" x14ac:dyDescent="0.2">
      <c r="A463" s="79">
        <v>470</v>
      </c>
      <c r="B463" s="127" t="str">
        <f t="shared" si="6"/>
        <v>DİSK-</v>
      </c>
      <c r="C463" s="127"/>
      <c r="D463" s="127"/>
      <c r="E463" s="231"/>
      <c r="F463" s="232"/>
      <c r="G463" s="301"/>
      <c r="H463" s="278" t="s">
        <v>313</v>
      </c>
      <c r="I463" s="179" t="s">
        <v>462</v>
      </c>
      <c r="J463" s="233"/>
      <c r="K463" s="234"/>
      <c r="L463" s="234"/>
      <c r="M463" s="235"/>
      <c r="N463" s="235"/>
    </row>
    <row r="464" spans="1:14" s="128" customFormat="1" ht="22.5" customHeight="1" x14ac:dyDescent="0.2">
      <c r="A464" s="79">
        <v>471</v>
      </c>
      <c r="B464" s="127" t="str">
        <f t="shared" si="6"/>
        <v>DİSK-</v>
      </c>
      <c r="C464" s="127"/>
      <c r="D464" s="127"/>
      <c r="E464" s="231"/>
      <c r="F464" s="232"/>
      <c r="G464" s="301"/>
      <c r="H464" s="278" t="s">
        <v>313</v>
      </c>
      <c r="I464" s="179" t="s">
        <v>462</v>
      </c>
      <c r="J464" s="233"/>
      <c r="K464" s="234"/>
      <c r="L464" s="234"/>
      <c r="M464" s="235"/>
      <c r="N464" s="235"/>
    </row>
    <row r="465" spans="1:14" s="128" customFormat="1" ht="22.5" customHeight="1" x14ac:dyDescent="0.2">
      <c r="A465" s="79">
        <v>472</v>
      </c>
      <c r="B465" s="127" t="str">
        <f t="shared" si="6"/>
        <v>DİSK-</v>
      </c>
      <c r="C465" s="127"/>
      <c r="D465" s="127"/>
      <c r="E465" s="231"/>
      <c r="F465" s="232"/>
      <c r="G465" s="301"/>
      <c r="H465" s="278" t="s">
        <v>313</v>
      </c>
      <c r="I465" s="179" t="s">
        <v>462</v>
      </c>
      <c r="J465" s="233"/>
      <c r="K465" s="234"/>
      <c r="L465" s="234"/>
      <c r="M465" s="235"/>
      <c r="N465" s="235"/>
    </row>
    <row r="466" spans="1:14" s="128" customFormat="1" ht="22.5" customHeight="1" x14ac:dyDescent="0.2">
      <c r="A466" s="79">
        <v>473</v>
      </c>
      <c r="B466" s="127" t="str">
        <f t="shared" si="6"/>
        <v>DİSK-</v>
      </c>
      <c r="C466" s="127"/>
      <c r="D466" s="127"/>
      <c r="E466" s="231"/>
      <c r="F466" s="232"/>
      <c r="G466" s="301"/>
      <c r="H466" s="278" t="s">
        <v>313</v>
      </c>
      <c r="I466" s="179" t="s">
        <v>462</v>
      </c>
      <c r="J466" s="233"/>
      <c r="K466" s="234"/>
      <c r="L466" s="234"/>
      <c r="M466" s="235"/>
      <c r="N466" s="235"/>
    </row>
    <row r="467" spans="1:14" s="128" customFormat="1" ht="22.5" customHeight="1" x14ac:dyDescent="0.2">
      <c r="A467" s="79">
        <v>474</v>
      </c>
      <c r="B467" s="127" t="str">
        <f t="shared" si="6"/>
        <v>DİSK-</v>
      </c>
      <c r="C467" s="127"/>
      <c r="D467" s="127"/>
      <c r="E467" s="231"/>
      <c r="F467" s="232"/>
      <c r="G467" s="301"/>
      <c r="H467" s="278" t="s">
        <v>313</v>
      </c>
      <c r="I467" s="179" t="s">
        <v>462</v>
      </c>
      <c r="J467" s="233"/>
      <c r="K467" s="234"/>
      <c r="L467" s="234"/>
      <c r="M467" s="235"/>
      <c r="N467" s="235"/>
    </row>
    <row r="468" spans="1:14" s="128" customFormat="1" ht="22.5" customHeight="1" x14ac:dyDescent="0.2">
      <c r="A468" s="79">
        <v>475</v>
      </c>
      <c r="B468" s="127" t="str">
        <f t="shared" si="6"/>
        <v>DİSK-</v>
      </c>
      <c r="C468" s="127"/>
      <c r="D468" s="127"/>
      <c r="E468" s="231"/>
      <c r="F468" s="232"/>
      <c r="G468" s="301"/>
      <c r="H468" s="278" t="s">
        <v>313</v>
      </c>
      <c r="I468" s="179" t="s">
        <v>462</v>
      </c>
      <c r="J468" s="233"/>
      <c r="K468" s="234"/>
      <c r="L468" s="234"/>
      <c r="M468" s="235"/>
      <c r="N468" s="235"/>
    </row>
    <row r="469" spans="1:14" s="128" customFormat="1" ht="22.5" customHeight="1" x14ac:dyDescent="0.2">
      <c r="A469" s="79">
        <v>476</v>
      </c>
      <c r="B469" s="127" t="str">
        <f t="shared" si="6"/>
        <v>DİSK-</v>
      </c>
      <c r="C469" s="127"/>
      <c r="D469" s="127"/>
      <c r="E469" s="231"/>
      <c r="F469" s="232"/>
      <c r="G469" s="301"/>
      <c r="H469" s="278" t="s">
        <v>313</v>
      </c>
      <c r="I469" s="179" t="s">
        <v>462</v>
      </c>
      <c r="J469" s="233"/>
      <c r="K469" s="234"/>
      <c r="L469" s="234"/>
      <c r="M469" s="235"/>
      <c r="N469" s="235"/>
    </row>
    <row r="470" spans="1:14" s="128" customFormat="1" ht="22.5" customHeight="1" x14ac:dyDescent="0.2">
      <c r="A470" s="79">
        <v>477</v>
      </c>
      <c r="B470" s="127" t="str">
        <f t="shared" si="6"/>
        <v>DİSK-</v>
      </c>
      <c r="C470" s="127"/>
      <c r="D470" s="127"/>
      <c r="E470" s="231"/>
      <c r="F470" s="232"/>
      <c r="G470" s="301"/>
      <c r="H470" s="278" t="s">
        <v>313</v>
      </c>
      <c r="I470" s="179" t="s">
        <v>462</v>
      </c>
      <c r="J470" s="233"/>
      <c r="K470" s="234"/>
      <c r="L470" s="234"/>
      <c r="M470" s="235"/>
      <c r="N470" s="235"/>
    </row>
    <row r="471" spans="1:14" s="128" customFormat="1" ht="22.5" customHeight="1" x14ac:dyDescent="0.2">
      <c r="A471" s="79">
        <v>478</v>
      </c>
      <c r="B471" s="127" t="str">
        <f t="shared" si="6"/>
        <v>DİSK-</v>
      </c>
      <c r="C471" s="127"/>
      <c r="D471" s="127"/>
      <c r="E471" s="231"/>
      <c r="F471" s="232"/>
      <c r="G471" s="301"/>
      <c r="H471" s="278" t="s">
        <v>313</v>
      </c>
      <c r="I471" s="179" t="s">
        <v>462</v>
      </c>
      <c r="J471" s="233"/>
      <c r="K471" s="234"/>
      <c r="L471" s="234"/>
      <c r="M471" s="235"/>
      <c r="N471" s="235"/>
    </row>
    <row r="472" spans="1:14" s="128" customFormat="1" ht="22.5" customHeight="1" x14ac:dyDescent="0.2">
      <c r="A472" s="79">
        <v>479</v>
      </c>
      <c r="B472" s="127" t="str">
        <f t="shared" si="6"/>
        <v>DİSK-</v>
      </c>
      <c r="C472" s="127"/>
      <c r="D472" s="127"/>
      <c r="E472" s="231"/>
      <c r="F472" s="232"/>
      <c r="G472" s="301"/>
      <c r="H472" s="278" t="s">
        <v>313</v>
      </c>
      <c r="I472" s="179" t="s">
        <v>462</v>
      </c>
      <c r="J472" s="233"/>
      <c r="K472" s="234"/>
      <c r="L472" s="234"/>
      <c r="M472" s="235"/>
      <c r="N472" s="235"/>
    </row>
    <row r="473" spans="1:14" s="128" customFormat="1" ht="22.5" customHeight="1" x14ac:dyDescent="0.2">
      <c r="A473" s="79">
        <v>480</v>
      </c>
      <c r="B473" s="127" t="str">
        <f t="shared" si="6"/>
        <v>DİSK-</v>
      </c>
      <c r="C473" s="127"/>
      <c r="D473" s="127"/>
      <c r="E473" s="231"/>
      <c r="F473" s="232"/>
      <c r="G473" s="301"/>
      <c r="H473" s="278" t="s">
        <v>313</v>
      </c>
      <c r="I473" s="179" t="s">
        <v>462</v>
      </c>
      <c r="J473" s="233"/>
      <c r="K473" s="234"/>
      <c r="L473" s="234"/>
      <c r="M473" s="235"/>
      <c r="N473" s="235"/>
    </row>
    <row r="474" spans="1:14" s="128" customFormat="1" ht="22.5" customHeight="1" x14ac:dyDescent="0.2">
      <c r="A474" s="79">
        <v>481</v>
      </c>
      <c r="B474" s="127" t="str">
        <f t="shared" si="6"/>
        <v>DİSK-</v>
      </c>
      <c r="C474" s="127"/>
      <c r="D474" s="127"/>
      <c r="E474" s="231"/>
      <c r="F474" s="232"/>
      <c r="G474" s="301"/>
      <c r="H474" s="278" t="s">
        <v>313</v>
      </c>
      <c r="I474" s="179" t="s">
        <v>462</v>
      </c>
      <c r="J474" s="233"/>
      <c r="K474" s="234"/>
      <c r="L474" s="234"/>
      <c r="M474" s="235"/>
      <c r="N474" s="235"/>
    </row>
    <row r="475" spans="1:14" s="128" customFormat="1" ht="22.5" customHeight="1" x14ac:dyDescent="0.2">
      <c r="A475" s="79">
        <v>482</v>
      </c>
      <c r="B475" s="127" t="str">
        <f t="shared" si="6"/>
        <v>DİSK-</v>
      </c>
      <c r="C475" s="127"/>
      <c r="D475" s="127"/>
      <c r="E475" s="231"/>
      <c r="F475" s="232"/>
      <c r="G475" s="301"/>
      <c r="H475" s="278" t="s">
        <v>313</v>
      </c>
      <c r="I475" s="179" t="s">
        <v>462</v>
      </c>
      <c r="J475" s="233"/>
      <c r="K475" s="234"/>
      <c r="L475" s="234"/>
      <c r="M475" s="235"/>
      <c r="N475" s="235"/>
    </row>
    <row r="476" spans="1:14" s="128" customFormat="1" ht="22.5" customHeight="1" x14ac:dyDescent="0.2">
      <c r="A476" s="79">
        <v>483</v>
      </c>
      <c r="B476" s="127" t="str">
        <f t="shared" si="6"/>
        <v>DİSK-</v>
      </c>
      <c r="C476" s="127"/>
      <c r="D476" s="127"/>
      <c r="E476" s="231"/>
      <c r="F476" s="232"/>
      <c r="G476" s="301"/>
      <c r="H476" s="278" t="s">
        <v>313</v>
      </c>
      <c r="I476" s="179" t="s">
        <v>462</v>
      </c>
      <c r="J476" s="233"/>
      <c r="K476" s="234"/>
      <c r="L476" s="234"/>
      <c r="M476" s="235"/>
      <c r="N476" s="235"/>
    </row>
    <row r="477" spans="1:14" s="128" customFormat="1" ht="22.5" customHeight="1" x14ac:dyDescent="0.2">
      <c r="A477" s="79">
        <v>484</v>
      </c>
      <c r="B477" s="127" t="str">
        <f t="shared" si="6"/>
        <v>DİSK-</v>
      </c>
      <c r="C477" s="127"/>
      <c r="D477" s="127"/>
      <c r="E477" s="231"/>
      <c r="F477" s="232"/>
      <c r="G477" s="301"/>
      <c r="H477" s="278" t="s">
        <v>313</v>
      </c>
      <c r="I477" s="179" t="s">
        <v>462</v>
      </c>
      <c r="J477" s="233"/>
      <c r="K477" s="234"/>
      <c r="L477" s="234"/>
      <c r="M477" s="235"/>
      <c r="N477" s="235"/>
    </row>
    <row r="478" spans="1:14" s="128" customFormat="1" ht="22.5" customHeight="1" x14ac:dyDescent="0.2">
      <c r="A478" s="79">
        <v>485</v>
      </c>
      <c r="B478" s="127" t="str">
        <f t="shared" si="6"/>
        <v>DİSK-</v>
      </c>
      <c r="C478" s="127"/>
      <c r="D478" s="127"/>
      <c r="E478" s="231"/>
      <c r="F478" s="232"/>
      <c r="G478" s="301"/>
      <c r="H478" s="278" t="s">
        <v>313</v>
      </c>
      <c r="I478" s="179" t="s">
        <v>462</v>
      </c>
      <c r="J478" s="233"/>
      <c r="K478" s="234"/>
      <c r="L478" s="234"/>
      <c r="M478" s="235"/>
      <c r="N478" s="235"/>
    </row>
    <row r="479" spans="1:14" s="128" customFormat="1" ht="22.5" customHeight="1" x14ac:dyDescent="0.2">
      <c r="A479" s="79">
        <v>486</v>
      </c>
      <c r="B479" s="127" t="str">
        <f t="shared" si="6"/>
        <v>DİSK-</v>
      </c>
      <c r="C479" s="127"/>
      <c r="D479" s="127"/>
      <c r="E479" s="231"/>
      <c r="F479" s="232"/>
      <c r="G479" s="301"/>
      <c r="H479" s="278" t="s">
        <v>313</v>
      </c>
      <c r="I479" s="179" t="s">
        <v>462</v>
      </c>
      <c r="J479" s="233"/>
      <c r="K479" s="234"/>
      <c r="L479" s="234"/>
      <c r="M479" s="235"/>
      <c r="N479" s="235"/>
    </row>
    <row r="480" spans="1:14" s="128" customFormat="1" ht="22.5" customHeight="1" x14ac:dyDescent="0.2">
      <c r="A480" s="79">
        <v>487</v>
      </c>
      <c r="B480" s="127" t="str">
        <f t="shared" si="6"/>
        <v>DİSK-</v>
      </c>
      <c r="C480" s="127"/>
      <c r="D480" s="127"/>
      <c r="E480" s="231"/>
      <c r="F480" s="232"/>
      <c r="G480" s="301"/>
      <c r="H480" s="278" t="s">
        <v>313</v>
      </c>
      <c r="I480" s="179" t="s">
        <v>462</v>
      </c>
      <c r="J480" s="233"/>
      <c r="K480" s="234"/>
      <c r="L480" s="234"/>
      <c r="M480" s="235"/>
      <c r="N480" s="235"/>
    </row>
    <row r="481" spans="1:14" s="128" customFormat="1" ht="22.5" customHeight="1" x14ac:dyDescent="0.2">
      <c r="A481" s="79">
        <v>488</v>
      </c>
      <c r="B481" s="127" t="str">
        <f t="shared" si="6"/>
        <v>DİSK-</v>
      </c>
      <c r="C481" s="127"/>
      <c r="D481" s="127"/>
      <c r="E481" s="231"/>
      <c r="F481" s="232"/>
      <c r="G481" s="301"/>
      <c r="H481" s="278" t="s">
        <v>313</v>
      </c>
      <c r="I481" s="179" t="s">
        <v>462</v>
      </c>
      <c r="J481" s="233"/>
      <c r="K481" s="234"/>
      <c r="L481" s="234"/>
      <c r="M481" s="235"/>
      <c r="N481" s="235"/>
    </row>
    <row r="482" spans="1:14" s="128" customFormat="1" ht="22.5" customHeight="1" x14ac:dyDescent="0.2">
      <c r="A482" s="79">
        <v>489</v>
      </c>
      <c r="B482" s="127" t="str">
        <f t="shared" si="6"/>
        <v>DİSK-</v>
      </c>
      <c r="C482" s="127"/>
      <c r="D482" s="127"/>
      <c r="E482" s="231"/>
      <c r="F482" s="232"/>
      <c r="G482" s="301"/>
      <c r="H482" s="278" t="s">
        <v>313</v>
      </c>
      <c r="I482" s="179" t="s">
        <v>462</v>
      </c>
      <c r="J482" s="233"/>
      <c r="K482" s="234"/>
      <c r="L482" s="234"/>
      <c r="M482" s="235"/>
      <c r="N482" s="235"/>
    </row>
    <row r="483" spans="1:14" s="128" customFormat="1" ht="22.5" customHeight="1" x14ac:dyDescent="0.2">
      <c r="A483" s="79">
        <v>490</v>
      </c>
      <c r="B483" s="127" t="str">
        <f t="shared" si="6"/>
        <v>DİSK-</v>
      </c>
      <c r="C483" s="127"/>
      <c r="D483" s="127"/>
      <c r="E483" s="231"/>
      <c r="F483" s="232"/>
      <c r="G483" s="301"/>
      <c r="H483" s="278" t="s">
        <v>313</v>
      </c>
      <c r="I483" s="179" t="s">
        <v>462</v>
      </c>
      <c r="J483" s="233"/>
      <c r="K483" s="234"/>
      <c r="L483" s="234"/>
      <c r="M483" s="235"/>
      <c r="N483" s="235"/>
    </row>
    <row r="484" spans="1:14" s="128" customFormat="1" ht="22.5" customHeight="1" x14ac:dyDescent="0.2">
      <c r="A484" s="79">
        <v>491</v>
      </c>
      <c r="B484" s="127" t="str">
        <f t="shared" si="6"/>
        <v>DİSK-</v>
      </c>
      <c r="C484" s="127"/>
      <c r="D484" s="127"/>
      <c r="E484" s="231"/>
      <c r="F484" s="232"/>
      <c r="G484" s="301"/>
      <c r="H484" s="278" t="s">
        <v>313</v>
      </c>
      <c r="I484" s="179" t="s">
        <v>462</v>
      </c>
      <c r="J484" s="233"/>
      <c r="K484" s="234"/>
      <c r="L484" s="234"/>
      <c r="M484" s="235"/>
      <c r="N484" s="235"/>
    </row>
    <row r="485" spans="1:14" s="128" customFormat="1" ht="22.5" customHeight="1" x14ac:dyDescent="0.2">
      <c r="A485" s="79">
        <v>492</v>
      </c>
      <c r="B485" s="127" t="str">
        <f t="shared" si="6"/>
        <v>DİSK-</v>
      </c>
      <c r="C485" s="127"/>
      <c r="D485" s="127"/>
      <c r="E485" s="231"/>
      <c r="F485" s="232"/>
      <c r="G485" s="301"/>
      <c r="H485" s="278" t="s">
        <v>313</v>
      </c>
      <c r="I485" s="179" t="s">
        <v>462</v>
      </c>
      <c r="J485" s="233"/>
      <c r="K485" s="234"/>
      <c r="L485" s="234"/>
      <c r="M485" s="235"/>
      <c r="N485" s="235"/>
    </row>
    <row r="486" spans="1:14" s="128" customFormat="1" ht="22.5" customHeight="1" x14ac:dyDescent="0.2">
      <c r="A486" s="79">
        <v>493</v>
      </c>
      <c r="B486" s="127" t="str">
        <f t="shared" si="6"/>
        <v>DİSK-</v>
      </c>
      <c r="C486" s="127"/>
      <c r="D486" s="127"/>
      <c r="E486" s="231"/>
      <c r="F486" s="232"/>
      <c r="G486" s="301"/>
      <c r="H486" s="278" t="s">
        <v>313</v>
      </c>
      <c r="I486" s="179" t="s">
        <v>462</v>
      </c>
      <c r="J486" s="233"/>
      <c r="K486" s="234"/>
      <c r="L486" s="234"/>
      <c r="M486" s="235"/>
      <c r="N486" s="235"/>
    </row>
    <row r="487" spans="1:14" s="128" customFormat="1" ht="22.5" customHeight="1" x14ac:dyDescent="0.2">
      <c r="A487" s="79">
        <v>494</v>
      </c>
      <c r="B487" s="127" t="str">
        <f t="shared" si="6"/>
        <v>DİSK-</v>
      </c>
      <c r="C487" s="127"/>
      <c r="D487" s="127"/>
      <c r="E487" s="231"/>
      <c r="F487" s="232"/>
      <c r="G487" s="301"/>
      <c r="H487" s="278" t="s">
        <v>313</v>
      </c>
      <c r="I487" s="179" t="s">
        <v>462</v>
      </c>
      <c r="J487" s="233"/>
      <c r="K487" s="234"/>
      <c r="L487" s="234"/>
      <c r="M487" s="235"/>
      <c r="N487" s="235"/>
    </row>
    <row r="488" spans="1:14" s="128" customFormat="1" ht="22.5" customHeight="1" x14ac:dyDescent="0.2">
      <c r="A488" s="79">
        <v>495</v>
      </c>
      <c r="B488" s="127" t="str">
        <f t="shared" si="6"/>
        <v>DİSK-</v>
      </c>
      <c r="C488" s="127"/>
      <c r="D488" s="127"/>
      <c r="E488" s="231"/>
      <c r="F488" s="232"/>
      <c r="G488" s="301"/>
      <c r="H488" s="278" t="s">
        <v>313</v>
      </c>
      <c r="I488" s="179" t="s">
        <v>462</v>
      </c>
      <c r="J488" s="233"/>
      <c r="K488" s="234"/>
      <c r="L488" s="234"/>
      <c r="M488" s="235"/>
      <c r="N488" s="235"/>
    </row>
    <row r="489" spans="1:14" s="128" customFormat="1" ht="22.5" customHeight="1" x14ac:dyDescent="0.2">
      <c r="A489" s="79">
        <v>496</v>
      </c>
      <c r="B489" s="127" t="str">
        <f t="shared" si="6"/>
        <v>DİSK-</v>
      </c>
      <c r="C489" s="127"/>
      <c r="D489" s="127"/>
      <c r="E489" s="231"/>
      <c r="F489" s="232"/>
      <c r="G489" s="301"/>
      <c r="H489" s="278" t="s">
        <v>313</v>
      </c>
      <c r="I489" s="179" t="s">
        <v>462</v>
      </c>
      <c r="J489" s="233"/>
      <c r="K489" s="234"/>
      <c r="L489" s="234"/>
      <c r="M489" s="235"/>
      <c r="N489" s="235"/>
    </row>
    <row r="490" spans="1:14" s="128" customFormat="1" ht="22.5" customHeight="1" x14ac:dyDescent="0.2">
      <c r="A490" s="79">
        <v>497</v>
      </c>
      <c r="B490" s="127" t="str">
        <f t="shared" si="6"/>
        <v>DİSK-</v>
      </c>
      <c r="C490" s="127"/>
      <c r="D490" s="127"/>
      <c r="E490" s="231"/>
      <c r="F490" s="232"/>
      <c r="G490" s="301"/>
      <c r="H490" s="278" t="s">
        <v>313</v>
      </c>
      <c r="I490" s="179" t="s">
        <v>462</v>
      </c>
      <c r="J490" s="233"/>
      <c r="K490" s="234"/>
      <c r="L490" s="234"/>
      <c r="M490" s="235"/>
      <c r="N490" s="235"/>
    </row>
    <row r="491" spans="1:14" s="128" customFormat="1" ht="22.5" customHeight="1" x14ac:dyDescent="0.2">
      <c r="A491" s="79">
        <v>498</v>
      </c>
      <c r="B491" s="127" t="str">
        <f t="shared" si="6"/>
        <v>DİSK-</v>
      </c>
      <c r="C491" s="127"/>
      <c r="D491" s="127"/>
      <c r="E491" s="231"/>
      <c r="F491" s="232"/>
      <c r="G491" s="301"/>
      <c r="H491" s="278" t="s">
        <v>313</v>
      </c>
      <c r="I491" s="179" t="s">
        <v>462</v>
      </c>
      <c r="J491" s="233"/>
      <c r="K491" s="234"/>
      <c r="L491" s="234"/>
      <c r="M491" s="235"/>
      <c r="N491" s="235"/>
    </row>
    <row r="492" spans="1:14" s="128" customFormat="1" ht="22.5" customHeight="1" x14ac:dyDescent="0.2">
      <c r="A492" s="79">
        <v>499</v>
      </c>
      <c r="B492" s="127" t="str">
        <f t="shared" si="6"/>
        <v>DİSK-</v>
      </c>
      <c r="C492" s="127"/>
      <c r="D492" s="127"/>
      <c r="E492" s="231"/>
      <c r="F492" s="232"/>
      <c r="G492" s="301"/>
      <c r="H492" s="278" t="s">
        <v>313</v>
      </c>
      <c r="I492" s="179" t="s">
        <v>462</v>
      </c>
      <c r="J492" s="233"/>
      <c r="K492" s="234"/>
      <c r="L492" s="234"/>
      <c r="M492" s="235"/>
      <c r="N492" s="235"/>
    </row>
    <row r="493" spans="1:14" s="128" customFormat="1" ht="22.5" customHeight="1" x14ac:dyDescent="0.2">
      <c r="A493" s="79">
        <v>500</v>
      </c>
      <c r="B493" s="127" t="str">
        <f t="shared" si="6"/>
        <v>DİSK-</v>
      </c>
      <c r="C493" s="127"/>
      <c r="D493" s="127"/>
      <c r="E493" s="231"/>
      <c r="F493" s="232"/>
      <c r="G493" s="301"/>
      <c r="H493" s="278" t="s">
        <v>313</v>
      </c>
      <c r="I493" s="179" t="s">
        <v>462</v>
      </c>
      <c r="J493" s="233"/>
      <c r="K493" s="234"/>
      <c r="L493" s="234"/>
      <c r="M493" s="235"/>
      <c r="N493" s="235"/>
    </row>
    <row r="494" spans="1:14" s="128" customFormat="1" ht="22.5" customHeight="1" x14ac:dyDescent="0.2">
      <c r="A494" s="79">
        <v>501</v>
      </c>
      <c r="B494" s="127" t="str">
        <f t="shared" si="6"/>
        <v>DİSK-</v>
      </c>
      <c r="C494" s="127"/>
      <c r="D494" s="127"/>
      <c r="E494" s="231"/>
      <c r="F494" s="232"/>
      <c r="G494" s="301"/>
      <c r="H494" s="278" t="s">
        <v>313</v>
      </c>
      <c r="I494" s="179" t="s">
        <v>462</v>
      </c>
      <c r="J494" s="233"/>
      <c r="K494" s="234"/>
      <c r="L494" s="234"/>
      <c r="M494" s="235"/>
      <c r="N494" s="235"/>
    </row>
    <row r="495" spans="1:14" s="128" customFormat="1" ht="22.5" customHeight="1" x14ac:dyDescent="0.2">
      <c r="A495" s="79">
        <v>502</v>
      </c>
      <c r="B495" s="127" t="str">
        <f t="shared" si="6"/>
        <v>DİSK-</v>
      </c>
      <c r="C495" s="127"/>
      <c r="D495" s="127"/>
      <c r="E495" s="231"/>
      <c r="F495" s="232"/>
      <c r="G495" s="301"/>
      <c r="H495" s="278" t="s">
        <v>313</v>
      </c>
      <c r="I495" s="179" t="s">
        <v>462</v>
      </c>
      <c r="J495" s="233"/>
      <c r="K495" s="234"/>
      <c r="L495" s="234"/>
      <c r="M495" s="235"/>
      <c r="N495" s="235"/>
    </row>
    <row r="496" spans="1:14" s="128" customFormat="1" ht="22.5" customHeight="1" x14ac:dyDescent="0.2">
      <c r="A496" s="79">
        <v>503</v>
      </c>
      <c r="B496" s="127" t="str">
        <f t="shared" si="6"/>
        <v>DİSK-</v>
      </c>
      <c r="C496" s="127"/>
      <c r="D496" s="127"/>
      <c r="E496" s="231"/>
      <c r="F496" s="232"/>
      <c r="G496" s="301"/>
      <c r="H496" s="278" t="s">
        <v>313</v>
      </c>
      <c r="I496" s="179" t="s">
        <v>462</v>
      </c>
      <c r="J496" s="233"/>
      <c r="K496" s="234"/>
      <c r="L496" s="234"/>
      <c r="M496" s="235"/>
      <c r="N496" s="235"/>
    </row>
    <row r="497" spans="1:14" s="282" customFormat="1" ht="22.5" customHeight="1" x14ac:dyDescent="0.2">
      <c r="A497" s="274">
        <v>504</v>
      </c>
      <c r="B497" s="275" t="str">
        <f t="shared" si="6"/>
        <v>YÜKSEK-1</v>
      </c>
      <c r="C497" s="275">
        <v>7</v>
      </c>
      <c r="D497" s="275"/>
      <c r="E497" s="276">
        <v>34981</v>
      </c>
      <c r="F497" s="277" t="s">
        <v>401</v>
      </c>
      <c r="G497" s="300" t="s">
        <v>839</v>
      </c>
      <c r="H497" s="278" t="s">
        <v>313</v>
      </c>
      <c r="I497" s="278" t="s">
        <v>70</v>
      </c>
      <c r="J497" s="279"/>
      <c r="K497" s="280"/>
      <c r="L497" s="280"/>
      <c r="M497" s="281">
        <v>1</v>
      </c>
      <c r="N497" s="281" t="s">
        <v>315</v>
      </c>
    </row>
    <row r="498" spans="1:14" s="282" customFormat="1" ht="22.5" customHeight="1" x14ac:dyDescent="0.2">
      <c r="A498" s="274">
        <v>505</v>
      </c>
      <c r="B498" s="275" t="str">
        <f t="shared" si="6"/>
        <v>YÜKSEK-2</v>
      </c>
      <c r="C498" s="275">
        <v>8</v>
      </c>
      <c r="D498" s="275"/>
      <c r="E498" s="276">
        <v>31787</v>
      </c>
      <c r="F498" s="277" t="s">
        <v>304</v>
      </c>
      <c r="G498" s="300" t="s">
        <v>839</v>
      </c>
      <c r="H498" s="278" t="s">
        <v>313</v>
      </c>
      <c r="I498" s="278" t="s">
        <v>70</v>
      </c>
      <c r="J498" s="279"/>
      <c r="K498" s="280"/>
      <c r="L498" s="280"/>
      <c r="M498" s="281">
        <v>2</v>
      </c>
      <c r="N498" s="281" t="s">
        <v>315</v>
      </c>
    </row>
    <row r="499" spans="1:14" s="282" customFormat="1" ht="22.5" customHeight="1" x14ac:dyDescent="0.2">
      <c r="A499" s="274">
        <v>506</v>
      </c>
      <c r="B499" s="275" t="str">
        <f t="shared" si="6"/>
        <v>YÜKSEK-3</v>
      </c>
      <c r="C499" s="275">
        <v>32</v>
      </c>
      <c r="D499" s="275"/>
      <c r="E499" s="276">
        <v>32832</v>
      </c>
      <c r="F499" s="277" t="s">
        <v>817</v>
      </c>
      <c r="G499" s="300" t="s">
        <v>818</v>
      </c>
      <c r="H499" s="278" t="s">
        <v>313</v>
      </c>
      <c r="I499" s="278" t="s">
        <v>70</v>
      </c>
      <c r="J499" s="279"/>
      <c r="K499" s="280"/>
      <c r="L499" s="280"/>
      <c r="M499" s="281">
        <v>3</v>
      </c>
      <c r="N499" s="281" t="s">
        <v>315</v>
      </c>
    </row>
    <row r="500" spans="1:14" s="282" customFormat="1" ht="22.5" customHeight="1" x14ac:dyDescent="0.2">
      <c r="A500" s="274">
        <v>507</v>
      </c>
      <c r="B500" s="275" t="str">
        <f t="shared" si="6"/>
        <v>YÜKSEK-4</v>
      </c>
      <c r="C500" s="275">
        <v>62</v>
      </c>
      <c r="D500" s="275"/>
      <c r="E500" s="276">
        <v>27860</v>
      </c>
      <c r="F500" s="277" t="s">
        <v>794</v>
      </c>
      <c r="G500" s="300" t="s">
        <v>528</v>
      </c>
      <c r="H500" s="278" t="s">
        <v>313</v>
      </c>
      <c r="I500" s="278" t="s">
        <v>70</v>
      </c>
      <c r="J500" s="279"/>
      <c r="K500" s="280"/>
      <c r="L500" s="280"/>
      <c r="M500" s="281">
        <v>4</v>
      </c>
      <c r="N500" s="281" t="s">
        <v>315</v>
      </c>
    </row>
    <row r="501" spans="1:14" s="283" customFormat="1" ht="22.5" customHeight="1" x14ac:dyDescent="0.25">
      <c r="A501" s="274">
        <v>508</v>
      </c>
      <c r="B501" s="275" t="str">
        <f t="shared" ref="B501:B564" si="7">CONCATENATE(I501,"-",M501)</f>
        <v>YÜKSEK-5</v>
      </c>
      <c r="C501" s="275">
        <v>72</v>
      </c>
      <c r="D501" s="275"/>
      <c r="E501" s="276">
        <v>30814</v>
      </c>
      <c r="F501" s="277" t="s">
        <v>308</v>
      </c>
      <c r="G501" s="300" t="s">
        <v>528</v>
      </c>
      <c r="H501" s="278" t="s">
        <v>313</v>
      </c>
      <c r="I501" s="278" t="s">
        <v>70</v>
      </c>
      <c r="J501" s="279"/>
      <c r="K501" s="280"/>
      <c r="L501" s="280"/>
      <c r="M501" s="281">
        <v>5</v>
      </c>
      <c r="N501" s="281" t="s">
        <v>315</v>
      </c>
    </row>
    <row r="502" spans="1:14" s="283" customFormat="1" ht="22.5" customHeight="1" x14ac:dyDescent="0.25">
      <c r="A502" s="274">
        <v>509</v>
      </c>
      <c r="B502" s="275" t="str">
        <f t="shared" si="7"/>
        <v>YÜKSEK-6</v>
      </c>
      <c r="C502" s="275">
        <v>75</v>
      </c>
      <c r="D502" s="275"/>
      <c r="E502" s="276">
        <v>35726</v>
      </c>
      <c r="F502" s="277" t="s">
        <v>311</v>
      </c>
      <c r="G502" s="300" t="s">
        <v>571</v>
      </c>
      <c r="H502" s="278" t="s">
        <v>313</v>
      </c>
      <c r="I502" s="278" t="s">
        <v>70</v>
      </c>
      <c r="J502" s="279"/>
      <c r="K502" s="280"/>
      <c r="L502" s="280"/>
      <c r="M502" s="281">
        <v>6</v>
      </c>
      <c r="N502" s="281" t="s">
        <v>315</v>
      </c>
    </row>
    <row r="503" spans="1:14" s="283" customFormat="1" ht="22.5" customHeight="1" x14ac:dyDescent="0.25">
      <c r="A503" s="274">
        <v>510</v>
      </c>
      <c r="B503" s="275" t="str">
        <f t="shared" si="7"/>
        <v>YÜKSEK-7</v>
      </c>
      <c r="C503" s="275">
        <v>93</v>
      </c>
      <c r="D503" s="275"/>
      <c r="E503" s="276">
        <v>29939</v>
      </c>
      <c r="F503" s="277" t="s">
        <v>576</v>
      </c>
      <c r="G503" s="300" t="s">
        <v>533</v>
      </c>
      <c r="H503" s="278" t="s">
        <v>313</v>
      </c>
      <c r="I503" s="278" t="s">
        <v>70</v>
      </c>
      <c r="J503" s="279"/>
      <c r="K503" s="280"/>
      <c r="L503" s="280"/>
      <c r="M503" s="281">
        <v>7</v>
      </c>
      <c r="N503" s="281" t="s">
        <v>315</v>
      </c>
    </row>
    <row r="504" spans="1:14" s="283" customFormat="1" ht="22.5" customHeight="1" x14ac:dyDescent="0.25">
      <c r="A504" s="274">
        <v>511</v>
      </c>
      <c r="B504" s="275" t="str">
        <f t="shared" si="7"/>
        <v>YÜKSEK-10</v>
      </c>
      <c r="C504" s="275">
        <v>94</v>
      </c>
      <c r="D504" s="275"/>
      <c r="E504" s="276">
        <v>34834</v>
      </c>
      <c r="F504" s="277" t="s">
        <v>593</v>
      </c>
      <c r="G504" s="300" t="s">
        <v>533</v>
      </c>
      <c r="H504" s="278" t="s">
        <v>313</v>
      </c>
      <c r="I504" s="278" t="s">
        <v>70</v>
      </c>
      <c r="J504" s="279"/>
      <c r="K504" s="280"/>
      <c r="L504" s="280"/>
      <c r="M504" s="281">
        <v>10</v>
      </c>
      <c r="N504" s="281" t="s">
        <v>316</v>
      </c>
    </row>
    <row r="505" spans="1:14" s="283" customFormat="1" ht="22.5" customHeight="1" x14ac:dyDescent="0.25">
      <c r="A505" s="274">
        <v>512</v>
      </c>
      <c r="B505" s="275" t="str">
        <f t="shared" si="7"/>
        <v>YÜKSEK-11</v>
      </c>
      <c r="C505" s="275">
        <v>140</v>
      </c>
      <c r="D505" s="275"/>
      <c r="E505" s="276">
        <v>28522</v>
      </c>
      <c r="F505" s="277" t="s">
        <v>853</v>
      </c>
      <c r="G505" s="300" t="s">
        <v>854</v>
      </c>
      <c r="H505" s="278" t="s">
        <v>313</v>
      </c>
      <c r="I505" s="278" t="s">
        <v>70</v>
      </c>
      <c r="J505" s="279"/>
      <c r="K505" s="280"/>
      <c r="L505" s="280"/>
      <c r="M505" s="281">
        <v>11</v>
      </c>
      <c r="N505" s="281" t="s">
        <v>316</v>
      </c>
    </row>
    <row r="506" spans="1:14" s="283" customFormat="1" ht="22.5" customHeight="1" x14ac:dyDescent="0.25">
      <c r="A506" s="274">
        <v>513</v>
      </c>
      <c r="B506" s="275" t="str">
        <f t="shared" si="7"/>
        <v>YÜKSEK-12</v>
      </c>
      <c r="C506" s="275">
        <v>9</v>
      </c>
      <c r="D506" s="275"/>
      <c r="E506" s="276">
        <v>35582</v>
      </c>
      <c r="F506" s="277" t="s">
        <v>735</v>
      </c>
      <c r="G506" s="300" t="s">
        <v>736</v>
      </c>
      <c r="H506" s="278" t="s">
        <v>313</v>
      </c>
      <c r="I506" s="278" t="s">
        <v>70</v>
      </c>
      <c r="J506" s="279"/>
      <c r="K506" s="280"/>
      <c r="L506" s="280"/>
      <c r="M506" s="281">
        <v>12</v>
      </c>
      <c r="N506" s="281" t="s">
        <v>316</v>
      </c>
    </row>
    <row r="507" spans="1:14" s="283" customFormat="1" ht="22.5" customHeight="1" x14ac:dyDescent="0.25">
      <c r="A507" s="274">
        <v>514</v>
      </c>
      <c r="B507" s="275" t="str">
        <f t="shared" si="7"/>
        <v>YÜKSEK-13</v>
      </c>
      <c r="C507" s="275">
        <v>59</v>
      </c>
      <c r="D507" s="275"/>
      <c r="E507" s="276">
        <v>34473</v>
      </c>
      <c r="F507" s="277" t="s">
        <v>663</v>
      </c>
      <c r="G507" s="300" t="s">
        <v>664</v>
      </c>
      <c r="H507" s="278" t="s">
        <v>313</v>
      </c>
      <c r="I507" s="278" t="s">
        <v>70</v>
      </c>
      <c r="J507" s="279"/>
      <c r="K507" s="280"/>
      <c r="L507" s="280"/>
      <c r="M507" s="281">
        <v>13</v>
      </c>
      <c r="N507" s="281" t="s">
        <v>316</v>
      </c>
    </row>
    <row r="508" spans="1:14" s="283" customFormat="1" ht="22.5" customHeight="1" x14ac:dyDescent="0.25">
      <c r="A508" s="274">
        <v>515</v>
      </c>
      <c r="B508" s="275" t="str">
        <f t="shared" si="7"/>
        <v>YÜKSEK-14</v>
      </c>
      <c r="C508" s="275">
        <v>70</v>
      </c>
      <c r="D508" s="275"/>
      <c r="E508" s="276">
        <v>30965</v>
      </c>
      <c r="F508" s="277" t="s">
        <v>309</v>
      </c>
      <c r="G508" s="300" t="s">
        <v>528</v>
      </c>
      <c r="H508" s="278" t="s">
        <v>313</v>
      </c>
      <c r="I508" s="278" t="s">
        <v>70</v>
      </c>
      <c r="J508" s="279"/>
      <c r="K508" s="280"/>
      <c r="L508" s="280"/>
      <c r="M508" s="281">
        <v>14</v>
      </c>
      <c r="N508" s="281" t="s">
        <v>316</v>
      </c>
    </row>
    <row r="509" spans="1:14" s="283" customFormat="1" ht="22.5" customHeight="1" x14ac:dyDescent="0.25">
      <c r="A509" s="274">
        <v>516</v>
      </c>
      <c r="B509" s="275" t="str">
        <f t="shared" si="7"/>
        <v>YÜKSEK-8</v>
      </c>
      <c r="C509" s="275">
        <v>171</v>
      </c>
      <c r="D509" s="275"/>
      <c r="E509" s="276">
        <v>33967</v>
      </c>
      <c r="F509" s="277" t="s">
        <v>373</v>
      </c>
      <c r="G509" s="300" t="s">
        <v>669</v>
      </c>
      <c r="H509" s="278" t="s">
        <v>313</v>
      </c>
      <c r="I509" s="278" t="s">
        <v>70</v>
      </c>
      <c r="J509" s="279"/>
      <c r="K509" s="280"/>
      <c r="L509" s="280"/>
      <c r="M509" s="281">
        <v>8</v>
      </c>
      <c r="N509" s="281" t="s">
        <v>315</v>
      </c>
    </row>
    <row r="510" spans="1:14" s="283" customFormat="1" ht="22.5" customHeight="1" x14ac:dyDescent="0.25">
      <c r="A510" s="274">
        <v>517</v>
      </c>
      <c r="B510" s="275" t="str">
        <f t="shared" si="7"/>
        <v>YÜKSEK-</v>
      </c>
      <c r="C510" s="275"/>
      <c r="D510" s="275"/>
      <c r="E510" s="276"/>
      <c r="F510" s="277"/>
      <c r="G510" s="300"/>
      <c r="H510" s="278" t="s">
        <v>313</v>
      </c>
      <c r="I510" s="278" t="s">
        <v>70</v>
      </c>
      <c r="J510" s="279"/>
      <c r="K510" s="280"/>
      <c r="L510" s="280"/>
      <c r="M510" s="281"/>
      <c r="N510" s="281"/>
    </row>
    <row r="511" spans="1:14" s="283" customFormat="1" ht="22.5" customHeight="1" x14ac:dyDescent="0.25">
      <c r="A511" s="274">
        <v>518</v>
      </c>
      <c r="B511" s="275" t="str">
        <f t="shared" si="7"/>
        <v>YÜKSEK-</v>
      </c>
      <c r="C511" s="275"/>
      <c r="D511" s="275"/>
      <c r="E511" s="276"/>
      <c r="F511" s="277"/>
      <c r="G511" s="300"/>
      <c r="H511" s="278" t="s">
        <v>313</v>
      </c>
      <c r="I511" s="278" t="s">
        <v>70</v>
      </c>
      <c r="J511" s="279"/>
      <c r="K511" s="280"/>
      <c r="L511" s="280"/>
      <c r="M511" s="281"/>
      <c r="N511" s="281"/>
    </row>
    <row r="512" spans="1:14" s="283" customFormat="1" ht="22.5" customHeight="1" x14ac:dyDescent="0.25">
      <c r="A512" s="274">
        <v>519</v>
      </c>
      <c r="B512" s="275" t="str">
        <f t="shared" si="7"/>
        <v>YÜKSEK-</v>
      </c>
      <c r="C512" s="275"/>
      <c r="D512" s="275"/>
      <c r="E512" s="276"/>
      <c r="F512" s="277"/>
      <c r="G512" s="300"/>
      <c r="H512" s="278" t="s">
        <v>313</v>
      </c>
      <c r="I512" s="278" t="s">
        <v>70</v>
      </c>
      <c r="J512" s="279"/>
      <c r="K512" s="280"/>
      <c r="L512" s="280"/>
      <c r="M512" s="281"/>
      <c r="N512" s="281"/>
    </row>
    <row r="513" spans="1:14" s="283" customFormat="1" ht="22.5" customHeight="1" x14ac:dyDescent="0.25">
      <c r="A513" s="274">
        <v>520</v>
      </c>
      <c r="B513" s="275" t="str">
        <f t="shared" si="7"/>
        <v>YÜKSEK-</v>
      </c>
      <c r="C513" s="275"/>
      <c r="D513" s="275"/>
      <c r="E513" s="276"/>
      <c r="F513" s="277"/>
      <c r="G513" s="300"/>
      <c r="H513" s="278" t="s">
        <v>313</v>
      </c>
      <c r="I513" s="278" t="s">
        <v>70</v>
      </c>
      <c r="J513" s="279"/>
      <c r="K513" s="280"/>
      <c r="L513" s="280"/>
      <c r="M513" s="281"/>
      <c r="N513" s="281"/>
    </row>
    <row r="514" spans="1:14" s="283" customFormat="1" ht="22.5" customHeight="1" x14ac:dyDescent="0.25">
      <c r="A514" s="274">
        <v>521</v>
      </c>
      <c r="B514" s="275" t="str">
        <f t="shared" si="7"/>
        <v>YÜKSEK-</v>
      </c>
      <c r="C514" s="275"/>
      <c r="D514" s="275"/>
      <c r="E514" s="276"/>
      <c r="F514" s="277"/>
      <c r="G514" s="300"/>
      <c r="H514" s="278" t="s">
        <v>313</v>
      </c>
      <c r="I514" s="278" t="s">
        <v>70</v>
      </c>
      <c r="J514" s="279"/>
      <c r="K514" s="280"/>
      <c r="L514" s="280"/>
      <c r="M514" s="281"/>
      <c r="N514" s="281"/>
    </row>
    <row r="515" spans="1:14" s="283" customFormat="1" ht="22.5" customHeight="1" x14ac:dyDescent="0.25">
      <c r="A515" s="274">
        <v>522</v>
      </c>
      <c r="B515" s="275" t="str">
        <f t="shared" si="7"/>
        <v>YÜKSEK-</v>
      </c>
      <c r="C515" s="275"/>
      <c r="D515" s="275"/>
      <c r="E515" s="276"/>
      <c r="F515" s="277"/>
      <c r="G515" s="300"/>
      <c r="H515" s="278" t="s">
        <v>313</v>
      </c>
      <c r="I515" s="278" t="s">
        <v>70</v>
      </c>
      <c r="J515" s="279"/>
      <c r="K515" s="280"/>
      <c r="L515" s="280"/>
      <c r="M515" s="281"/>
      <c r="N515" s="281"/>
    </row>
    <row r="516" spans="1:14" s="283" customFormat="1" ht="22.5" customHeight="1" x14ac:dyDescent="0.25">
      <c r="A516" s="274">
        <v>523</v>
      </c>
      <c r="B516" s="275" t="str">
        <f t="shared" si="7"/>
        <v>YÜKSEK-</v>
      </c>
      <c r="C516" s="275"/>
      <c r="D516" s="275"/>
      <c r="E516" s="276"/>
      <c r="F516" s="277"/>
      <c r="G516" s="300"/>
      <c r="H516" s="278" t="s">
        <v>313</v>
      </c>
      <c r="I516" s="278" t="s">
        <v>70</v>
      </c>
      <c r="J516" s="279"/>
      <c r="K516" s="280"/>
      <c r="L516" s="280"/>
      <c r="M516" s="281"/>
      <c r="N516" s="281"/>
    </row>
    <row r="517" spans="1:14" s="283" customFormat="1" ht="22.5" customHeight="1" x14ac:dyDescent="0.25">
      <c r="A517" s="274">
        <v>524</v>
      </c>
      <c r="B517" s="275" t="str">
        <f t="shared" si="7"/>
        <v>YÜKSEK-</v>
      </c>
      <c r="C517" s="275"/>
      <c r="D517" s="275"/>
      <c r="E517" s="276"/>
      <c r="F517" s="277"/>
      <c r="G517" s="300"/>
      <c r="H517" s="278" t="s">
        <v>313</v>
      </c>
      <c r="I517" s="278" t="s">
        <v>70</v>
      </c>
      <c r="J517" s="279"/>
      <c r="K517" s="280"/>
      <c r="L517" s="280"/>
      <c r="M517" s="281"/>
      <c r="N517" s="281"/>
    </row>
    <row r="518" spans="1:14" s="283" customFormat="1" ht="22.5" customHeight="1" x14ac:dyDescent="0.25">
      <c r="A518" s="274">
        <v>525</v>
      </c>
      <c r="B518" s="275" t="str">
        <f t="shared" si="7"/>
        <v>YÜKSEK-</v>
      </c>
      <c r="C518" s="275"/>
      <c r="D518" s="275"/>
      <c r="E518" s="276"/>
      <c r="F518" s="277"/>
      <c r="G518" s="300"/>
      <c r="H518" s="278" t="s">
        <v>313</v>
      </c>
      <c r="I518" s="278" t="s">
        <v>70</v>
      </c>
      <c r="J518" s="279"/>
      <c r="K518" s="280"/>
      <c r="L518" s="280"/>
      <c r="M518" s="281"/>
      <c r="N518" s="281"/>
    </row>
    <row r="519" spans="1:14" s="283" customFormat="1" ht="22.5" customHeight="1" x14ac:dyDescent="0.25">
      <c r="A519" s="274">
        <v>526</v>
      </c>
      <c r="B519" s="275" t="str">
        <f t="shared" si="7"/>
        <v>YÜKSEK-</v>
      </c>
      <c r="C519" s="275"/>
      <c r="D519" s="275"/>
      <c r="E519" s="276"/>
      <c r="F519" s="277"/>
      <c r="G519" s="300"/>
      <c r="H519" s="278" t="s">
        <v>313</v>
      </c>
      <c r="I519" s="278" t="s">
        <v>70</v>
      </c>
      <c r="J519" s="279"/>
      <c r="K519" s="280"/>
      <c r="L519" s="280"/>
      <c r="M519" s="281"/>
      <c r="N519" s="281"/>
    </row>
    <row r="520" spans="1:14" s="283" customFormat="1" ht="22.5" customHeight="1" x14ac:dyDescent="0.25">
      <c r="A520" s="274">
        <v>527</v>
      </c>
      <c r="B520" s="275" t="str">
        <f t="shared" si="7"/>
        <v>YÜKSEK-</v>
      </c>
      <c r="C520" s="275"/>
      <c r="D520" s="275"/>
      <c r="E520" s="276"/>
      <c r="F520" s="277"/>
      <c r="G520" s="300"/>
      <c r="H520" s="278" t="s">
        <v>313</v>
      </c>
      <c r="I520" s="278" t="s">
        <v>70</v>
      </c>
      <c r="J520" s="279"/>
      <c r="K520" s="280"/>
      <c r="L520" s="280"/>
      <c r="M520" s="281"/>
      <c r="N520" s="281"/>
    </row>
    <row r="521" spans="1:14" s="283" customFormat="1" ht="22.5" customHeight="1" x14ac:dyDescent="0.25">
      <c r="A521" s="274">
        <v>528</v>
      </c>
      <c r="B521" s="275" t="str">
        <f t="shared" si="7"/>
        <v>YÜKSEK-</v>
      </c>
      <c r="C521" s="275"/>
      <c r="D521" s="275"/>
      <c r="E521" s="276"/>
      <c r="F521" s="277"/>
      <c r="G521" s="300"/>
      <c r="H521" s="278" t="s">
        <v>313</v>
      </c>
      <c r="I521" s="278" t="s">
        <v>70</v>
      </c>
      <c r="J521" s="279"/>
      <c r="K521" s="280"/>
      <c r="L521" s="280"/>
      <c r="M521" s="281"/>
      <c r="N521" s="281"/>
    </row>
    <row r="522" spans="1:14" s="283" customFormat="1" ht="22.5" customHeight="1" x14ac:dyDescent="0.25">
      <c r="A522" s="274">
        <v>529</v>
      </c>
      <c r="B522" s="275" t="str">
        <f t="shared" si="7"/>
        <v>YÜKSEK-</v>
      </c>
      <c r="C522" s="275"/>
      <c r="D522" s="275"/>
      <c r="E522" s="276"/>
      <c r="F522" s="277"/>
      <c r="G522" s="300"/>
      <c r="H522" s="278" t="s">
        <v>313</v>
      </c>
      <c r="I522" s="278" t="s">
        <v>70</v>
      </c>
      <c r="J522" s="279"/>
      <c r="K522" s="280"/>
      <c r="L522" s="280"/>
      <c r="M522" s="281"/>
      <c r="N522" s="281"/>
    </row>
    <row r="523" spans="1:14" s="283" customFormat="1" ht="22.5" customHeight="1" x14ac:dyDescent="0.25">
      <c r="A523" s="274">
        <v>530</v>
      </c>
      <c r="B523" s="275" t="str">
        <f t="shared" si="7"/>
        <v>YÜKSEK-</v>
      </c>
      <c r="C523" s="275"/>
      <c r="D523" s="275"/>
      <c r="E523" s="276"/>
      <c r="F523" s="277"/>
      <c r="G523" s="300"/>
      <c r="H523" s="278" t="s">
        <v>313</v>
      </c>
      <c r="I523" s="278" t="s">
        <v>70</v>
      </c>
      <c r="J523" s="279"/>
      <c r="K523" s="280"/>
      <c r="L523" s="280"/>
      <c r="M523" s="281"/>
      <c r="N523" s="281"/>
    </row>
    <row r="524" spans="1:14" s="283" customFormat="1" ht="22.5" customHeight="1" x14ac:dyDescent="0.25">
      <c r="A524" s="274">
        <v>531</v>
      </c>
      <c r="B524" s="275" t="str">
        <f t="shared" si="7"/>
        <v>YÜKSEK-</v>
      </c>
      <c r="C524" s="275"/>
      <c r="D524" s="275"/>
      <c r="E524" s="276"/>
      <c r="F524" s="277"/>
      <c r="G524" s="300"/>
      <c r="H524" s="278" t="s">
        <v>313</v>
      </c>
      <c r="I524" s="278" t="s">
        <v>70</v>
      </c>
      <c r="J524" s="279"/>
      <c r="K524" s="280"/>
      <c r="L524" s="280"/>
      <c r="M524" s="281"/>
      <c r="N524" s="281"/>
    </row>
    <row r="525" spans="1:14" s="283" customFormat="1" ht="22.5" customHeight="1" x14ac:dyDescent="0.25">
      <c r="A525" s="274">
        <v>532</v>
      </c>
      <c r="B525" s="275" t="str">
        <f t="shared" si="7"/>
        <v>YÜKSEK-</v>
      </c>
      <c r="C525" s="275"/>
      <c r="D525" s="275"/>
      <c r="E525" s="276"/>
      <c r="F525" s="277"/>
      <c r="G525" s="300"/>
      <c r="H525" s="278" t="s">
        <v>313</v>
      </c>
      <c r="I525" s="278" t="s">
        <v>70</v>
      </c>
      <c r="J525" s="279"/>
      <c r="K525" s="280"/>
      <c r="L525" s="280"/>
      <c r="M525" s="281"/>
      <c r="N525" s="281"/>
    </row>
    <row r="526" spans="1:14" s="283" customFormat="1" ht="22.5" customHeight="1" x14ac:dyDescent="0.25">
      <c r="A526" s="274">
        <v>533</v>
      </c>
      <c r="B526" s="275" t="str">
        <f t="shared" si="7"/>
        <v>YÜKSEK-</v>
      </c>
      <c r="C526" s="275"/>
      <c r="D526" s="275"/>
      <c r="E526" s="276"/>
      <c r="F526" s="277"/>
      <c r="G526" s="300"/>
      <c r="H526" s="278" t="s">
        <v>313</v>
      </c>
      <c r="I526" s="278" t="s">
        <v>70</v>
      </c>
      <c r="J526" s="279"/>
      <c r="K526" s="280"/>
      <c r="L526" s="280"/>
      <c r="M526" s="281"/>
      <c r="N526" s="281"/>
    </row>
    <row r="527" spans="1:14" s="283" customFormat="1" ht="22.5" customHeight="1" x14ac:dyDescent="0.25">
      <c r="A527" s="274">
        <v>534</v>
      </c>
      <c r="B527" s="275" t="str">
        <f t="shared" si="7"/>
        <v>YÜKSEK-</v>
      </c>
      <c r="C527" s="275"/>
      <c r="D527" s="275"/>
      <c r="E527" s="276"/>
      <c r="F527" s="277"/>
      <c r="G527" s="300"/>
      <c r="H527" s="278" t="s">
        <v>313</v>
      </c>
      <c r="I527" s="278" t="s">
        <v>70</v>
      </c>
      <c r="J527" s="279"/>
      <c r="K527" s="280"/>
      <c r="L527" s="280"/>
      <c r="M527" s="281"/>
      <c r="N527" s="281"/>
    </row>
    <row r="528" spans="1:14" s="283" customFormat="1" ht="22.5" customHeight="1" x14ac:dyDescent="0.25">
      <c r="A528" s="274">
        <v>535</v>
      </c>
      <c r="B528" s="275" t="str">
        <f t="shared" si="7"/>
        <v>YÜKSEK-</v>
      </c>
      <c r="C528" s="275"/>
      <c r="D528" s="275"/>
      <c r="E528" s="276"/>
      <c r="F528" s="277"/>
      <c r="G528" s="300"/>
      <c r="H528" s="278" t="s">
        <v>313</v>
      </c>
      <c r="I528" s="278" t="s">
        <v>70</v>
      </c>
      <c r="J528" s="279"/>
      <c r="K528" s="280"/>
      <c r="L528" s="280"/>
      <c r="M528" s="281"/>
      <c r="N528" s="281"/>
    </row>
    <row r="529" spans="1:14" s="283" customFormat="1" ht="22.5" customHeight="1" x14ac:dyDescent="0.25">
      <c r="A529" s="274">
        <v>536</v>
      </c>
      <c r="B529" s="275" t="str">
        <f t="shared" si="7"/>
        <v>YÜKSEK-</v>
      </c>
      <c r="C529" s="275"/>
      <c r="D529" s="275"/>
      <c r="E529" s="276"/>
      <c r="F529" s="277"/>
      <c r="G529" s="300"/>
      <c r="H529" s="278" t="s">
        <v>313</v>
      </c>
      <c r="I529" s="278" t="s">
        <v>70</v>
      </c>
      <c r="J529" s="279"/>
      <c r="K529" s="280"/>
      <c r="L529" s="280"/>
      <c r="M529" s="281"/>
      <c r="N529" s="281"/>
    </row>
    <row r="530" spans="1:14" s="283" customFormat="1" ht="22.5" customHeight="1" x14ac:dyDescent="0.25">
      <c r="A530" s="274">
        <v>537</v>
      </c>
      <c r="B530" s="275" t="str">
        <f t="shared" si="7"/>
        <v>YÜKSEK-</v>
      </c>
      <c r="C530" s="275"/>
      <c r="D530" s="275"/>
      <c r="E530" s="276"/>
      <c r="F530" s="277"/>
      <c r="G530" s="300"/>
      <c r="H530" s="278" t="s">
        <v>313</v>
      </c>
      <c r="I530" s="278" t="s">
        <v>70</v>
      </c>
      <c r="J530" s="279"/>
      <c r="K530" s="280"/>
      <c r="L530" s="280"/>
      <c r="M530" s="281"/>
      <c r="N530" s="281"/>
    </row>
    <row r="531" spans="1:14" s="283" customFormat="1" ht="22.5" customHeight="1" x14ac:dyDescent="0.25">
      <c r="A531" s="274">
        <v>538</v>
      </c>
      <c r="B531" s="275" t="str">
        <f t="shared" si="7"/>
        <v>YÜKSEK-</v>
      </c>
      <c r="C531" s="275"/>
      <c r="D531" s="275"/>
      <c r="E531" s="276"/>
      <c r="F531" s="277"/>
      <c r="G531" s="300"/>
      <c r="H531" s="278" t="s">
        <v>313</v>
      </c>
      <c r="I531" s="278" t="s">
        <v>70</v>
      </c>
      <c r="J531" s="279"/>
      <c r="K531" s="280"/>
      <c r="L531" s="280"/>
      <c r="M531" s="281"/>
      <c r="N531" s="281"/>
    </row>
    <row r="532" spans="1:14" s="283" customFormat="1" ht="22.5" customHeight="1" x14ac:dyDescent="0.25">
      <c r="A532" s="274">
        <v>539</v>
      </c>
      <c r="B532" s="275" t="str">
        <f t="shared" si="7"/>
        <v>YÜKSEK-</v>
      </c>
      <c r="C532" s="275"/>
      <c r="D532" s="275"/>
      <c r="E532" s="276"/>
      <c r="F532" s="277"/>
      <c r="G532" s="300"/>
      <c r="H532" s="278" t="s">
        <v>313</v>
      </c>
      <c r="I532" s="278" t="s">
        <v>70</v>
      </c>
      <c r="J532" s="279"/>
      <c r="K532" s="280"/>
      <c r="L532" s="280"/>
      <c r="M532" s="281"/>
      <c r="N532" s="281"/>
    </row>
    <row r="533" spans="1:14" s="283" customFormat="1" ht="22.5" customHeight="1" x14ac:dyDescent="0.25">
      <c r="A533" s="274">
        <v>540</v>
      </c>
      <c r="B533" s="275" t="str">
        <f t="shared" si="7"/>
        <v>YÜKSEK-</v>
      </c>
      <c r="C533" s="275"/>
      <c r="D533" s="275"/>
      <c r="E533" s="276"/>
      <c r="F533" s="277"/>
      <c r="G533" s="300"/>
      <c r="H533" s="278" t="s">
        <v>313</v>
      </c>
      <c r="I533" s="278" t="s">
        <v>70</v>
      </c>
      <c r="J533" s="279"/>
      <c r="K533" s="280"/>
      <c r="L533" s="280"/>
      <c r="M533" s="281"/>
      <c r="N533" s="281"/>
    </row>
    <row r="534" spans="1:14" s="283" customFormat="1" ht="22.5" customHeight="1" x14ac:dyDescent="0.25">
      <c r="A534" s="274">
        <v>541</v>
      </c>
      <c r="B534" s="275" t="str">
        <f t="shared" si="7"/>
        <v>YÜKSEK-</v>
      </c>
      <c r="C534" s="275"/>
      <c r="D534" s="275"/>
      <c r="E534" s="276"/>
      <c r="F534" s="277"/>
      <c r="G534" s="300"/>
      <c r="H534" s="278" t="s">
        <v>313</v>
      </c>
      <c r="I534" s="278" t="s">
        <v>70</v>
      </c>
      <c r="J534" s="279"/>
      <c r="K534" s="280"/>
      <c r="L534" s="280"/>
      <c r="M534" s="281"/>
      <c r="N534" s="281"/>
    </row>
    <row r="535" spans="1:14" s="283" customFormat="1" ht="22.5" customHeight="1" x14ac:dyDescent="0.25">
      <c r="A535" s="274">
        <v>542</v>
      </c>
      <c r="B535" s="275" t="str">
        <f t="shared" si="7"/>
        <v>YÜKSEK-</v>
      </c>
      <c r="C535" s="275"/>
      <c r="D535" s="275"/>
      <c r="E535" s="276"/>
      <c r="F535" s="277"/>
      <c r="G535" s="300"/>
      <c r="H535" s="278" t="s">
        <v>313</v>
      </c>
      <c r="I535" s="278" t="s">
        <v>70</v>
      </c>
      <c r="J535" s="279"/>
      <c r="K535" s="280"/>
      <c r="L535" s="280"/>
      <c r="M535" s="281"/>
      <c r="N535" s="281"/>
    </row>
    <row r="536" spans="1:14" s="283" customFormat="1" ht="22.5" customHeight="1" x14ac:dyDescent="0.25">
      <c r="A536" s="274">
        <v>543</v>
      </c>
      <c r="B536" s="275" t="str">
        <f t="shared" si="7"/>
        <v>YÜKSEK-</v>
      </c>
      <c r="C536" s="275"/>
      <c r="D536" s="275"/>
      <c r="E536" s="276"/>
      <c r="F536" s="277"/>
      <c r="G536" s="300"/>
      <c r="H536" s="278" t="s">
        <v>313</v>
      </c>
      <c r="I536" s="278" t="s">
        <v>70</v>
      </c>
      <c r="J536" s="279"/>
      <c r="K536" s="280"/>
      <c r="L536" s="280"/>
      <c r="M536" s="281"/>
      <c r="N536" s="281"/>
    </row>
    <row r="537" spans="1:14" s="283" customFormat="1" ht="22.5" customHeight="1" x14ac:dyDescent="0.25">
      <c r="A537" s="274">
        <v>544</v>
      </c>
      <c r="B537" s="275" t="str">
        <f t="shared" si="7"/>
        <v>YÜKSEK-</v>
      </c>
      <c r="C537" s="275"/>
      <c r="D537" s="275"/>
      <c r="E537" s="276"/>
      <c r="F537" s="277"/>
      <c r="G537" s="300"/>
      <c r="H537" s="278" t="s">
        <v>313</v>
      </c>
      <c r="I537" s="278" t="s">
        <v>70</v>
      </c>
      <c r="J537" s="279"/>
      <c r="K537" s="280"/>
      <c r="L537" s="280"/>
      <c r="M537" s="281"/>
      <c r="N537" s="281"/>
    </row>
    <row r="538" spans="1:14" s="283" customFormat="1" ht="22.5" customHeight="1" x14ac:dyDescent="0.25">
      <c r="A538" s="274">
        <v>545</v>
      </c>
      <c r="B538" s="275" t="str">
        <f t="shared" si="7"/>
        <v>YÜKSEK-</v>
      </c>
      <c r="C538" s="275"/>
      <c r="D538" s="275"/>
      <c r="E538" s="276"/>
      <c r="F538" s="277"/>
      <c r="G538" s="300"/>
      <c r="H538" s="278" t="s">
        <v>313</v>
      </c>
      <c r="I538" s="278" t="s">
        <v>70</v>
      </c>
      <c r="J538" s="279"/>
      <c r="K538" s="280"/>
      <c r="L538" s="280"/>
      <c r="M538" s="281"/>
      <c r="N538" s="281"/>
    </row>
    <row r="539" spans="1:14" s="283" customFormat="1" ht="22.5" customHeight="1" x14ac:dyDescent="0.25">
      <c r="A539" s="274">
        <v>546</v>
      </c>
      <c r="B539" s="275" t="str">
        <f t="shared" si="7"/>
        <v>YÜKSEK-</v>
      </c>
      <c r="C539" s="275"/>
      <c r="D539" s="275"/>
      <c r="E539" s="276"/>
      <c r="F539" s="277"/>
      <c r="G539" s="300"/>
      <c r="H539" s="278" t="s">
        <v>313</v>
      </c>
      <c r="I539" s="278" t="s">
        <v>70</v>
      </c>
      <c r="J539" s="279"/>
      <c r="K539" s="280"/>
      <c r="L539" s="280"/>
      <c r="M539" s="281"/>
      <c r="N539" s="281"/>
    </row>
    <row r="540" spans="1:14" s="283" customFormat="1" ht="22.5" customHeight="1" x14ac:dyDescent="0.25">
      <c r="A540" s="274">
        <v>547</v>
      </c>
      <c r="B540" s="275" t="str">
        <f t="shared" si="7"/>
        <v>YÜKSEK-</v>
      </c>
      <c r="C540" s="275"/>
      <c r="D540" s="275"/>
      <c r="E540" s="276"/>
      <c r="F540" s="277"/>
      <c r="G540" s="300"/>
      <c r="H540" s="278" t="s">
        <v>313</v>
      </c>
      <c r="I540" s="278" t="s">
        <v>70</v>
      </c>
      <c r="J540" s="279"/>
      <c r="K540" s="280"/>
      <c r="L540" s="280"/>
      <c r="M540" s="281"/>
      <c r="N540" s="281"/>
    </row>
    <row r="541" spans="1:14" s="283" customFormat="1" ht="22.5" customHeight="1" x14ac:dyDescent="0.25">
      <c r="A541" s="274">
        <v>548</v>
      </c>
      <c r="B541" s="275" t="str">
        <f t="shared" si="7"/>
        <v>YÜKSEK-</v>
      </c>
      <c r="C541" s="275"/>
      <c r="D541" s="275"/>
      <c r="E541" s="276"/>
      <c r="F541" s="277"/>
      <c r="G541" s="300"/>
      <c r="H541" s="278" t="s">
        <v>313</v>
      </c>
      <c r="I541" s="278" t="s">
        <v>70</v>
      </c>
      <c r="J541" s="279"/>
      <c r="K541" s="280"/>
      <c r="L541" s="280"/>
      <c r="M541" s="281"/>
      <c r="N541" s="281"/>
    </row>
    <row r="542" spans="1:14" s="283" customFormat="1" ht="22.5" customHeight="1" x14ac:dyDescent="0.25">
      <c r="A542" s="274">
        <v>549</v>
      </c>
      <c r="B542" s="275" t="str">
        <f t="shared" si="7"/>
        <v>YÜKSEK-</v>
      </c>
      <c r="C542" s="275"/>
      <c r="D542" s="275"/>
      <c r="E542" s="276"/>
      <c r="F542" s="277"/>
      <c r="G542" s="300"/>
      <c r="H542" s="278" t="s">
        <v>313</v>
      </c>
      <c r="I542" s="278" t="s">
        <v>70</v>
      </c>
      <c r="J542" s="279"/>
      <c r="K542" s="280"/>
      <c r="L542" s="280"/>
      <c r="M542" s="281"/>
      <c r="N542" s="281"/>
    </row>
    <row r="543" spans="1:14" s="283" customFormat="1" ht="22.5" customHeight="1" x14ac:dyDescent="0.25">
      <c r="A543" s="274">
        <v>550</v>
      </c>
      <c r="B543" s="275" t="str">
        <f t="shared" si="7"/>
        <v>YÜKSEK-</v>
      </c>
      <c r="C543" s="275"/>
      <c r="D543" s="275"/>
      <c r="E543" s="276"/>
      <c r="F543" s="277"/>
      <c r="G543" s="300"/>
      <c r="H543" s="278" t="s">
        <v>313</v>
      </c>
      <c r="I543" s="278" t="s">
        <v>70</v>
      </c>
      <c r="J543" s="279"/>
      <c r="K543" s="280"/>
      <c r="L543" s="280"/>
      <c r="M543" s="281"/>
      <c r="N543" s="281"/>
    </row>
    <row r="544" spans="1:14" s="283" customFormat="1" ht="22.5" customHeight="1" x14ac:dyDescent="0.25">
      <c r="A544" s="274">
        <v>551</v>
      </c>
      <c r="B544" s="275" t="str">
        <f t="shared" si="7"/>
        <v>YÜKSEK-</v>
      </c>
      <c r="C544" s="275"/>
      <c r="D544" s="275"/>
      <c r="E544" s="276"/>
      <c r="F544" s="277"/>
      <c r="G544" s="300"/>
      <c r="H544" s="278" t="s">
        <v>313</v>
      </c>
      <c r="I544" s="278" t="s">
        <v>70</v>
      </c>
      <c r="J544" s="279"/>
      <c r="K544" s="280"/>
      <c r="L544" s="280"/>
      <c r="M544" s="281"/>
      <c r="N544" s="281"/>
    </row>
    <row r="545" spans="1:14" s="283" customFormat="1" ht="22.5" customHeight="1" x14ac:dyDescent="0.25">
      <c r="A545" s="274">
        <v>552</v>
      </c>
      <c r="B545" s="275" t="str">
        <f t="shared" si="7"/>
        <v>YÜKSEK-</v>
      </c>
      <c r="C545" s="275"/>
      <c r="D545" s="275"/>
      <c r="E545" s="276"/>
      <c r="F545" s="277"/>
      <c r="G545" s="300"/>
      <c r="H545" s="278" t="s">
        <v>313</v>
      </c>
      <c r="I545" s="278" t="s">
        <v>70</v>
      </c>
      <c r="J545" s="279"/>
      <c r="K545" s="280"/>
      <c r="L545" s="280"/>
      <c r="M545" s="281"/>
      <c r="N545" s="281"/>
    </row>
    <row r="546" spans="1:14" s="283" customFormat="1" ht="22.5" customHeight="1" x14ac:dyDescent="0.25">
      <c r="A546" s="274">
        <v>553</v>
      </c>
      <c r="B546" s="275" t="str">
        <f t="shared" si="7"/>
        <v>YÜKSEK-</v>
      </c>
      <c r="C546" s="275"/>
      <c r="D546" s="275"/>
      <c r="E546" s="276"/>
      <c r="F546" s="277"/>
      <c r="G546" s="300"/>
      <c r="H546" s="278" t="s">
        <v>313</v>
      </c>
      <c r="I546" s="278" t="s">
        <v>70</v>
      </c>
      <c r="J546" s="279"/>
      <c r="K546" s="280"/>
      <c r="L546" s="280"/>
      <c r="M546" s="281"/>
      <c r="N546" s="281"/>
    </row>
    <row r="547" spans="1:14" s="283" customFormat="1" ht="22.5" customHeight="1" x14ac:dyDescent="0.25">
      <c r="A547" s="274">
        <v>554</v>
      </c>
      <c r="B547" s="275" t="str">
        <f t="shared" si="7"/>
        <v>YÜKSEK-</v>
      </c>
      <c r="C547" s="275"/>
      <c r="D547" s="275"/>
      <c r="E547" s="276"/>
      <c r="F547" s="277"/>
      <c r="G547" s="300"/>
      <c r="H547" s="278" t="s">
        <v>313</v>
      </c>
      <c r="I547" s="278" t="s">
        <v>70</v>
      </c>
      <c r="J547" s="279"/>
      <c r="K547" s="280"/>
      <c r="L547" s="280"/>
      <c r="M547" s="281"/>
      <c r="N547" s="281"/>
    </row>
    <row r="548" spans="1:14" s="283" customFormat="1" ht="22.5" customHeight="1" x14ac:dyDescent="0.25">
      <c r="A548" s="274">
        <v>555</v>
      </c>
      <c r="B548" s="275" t="str">
        <f t="shared" si="7"/>
        <v>YÜKSEK-</v>
      </c>
      <c r="C548" s="275"/>
      <c r="D548" s="275"/>
      <c r="E548" s="276"/>
      <c r="F548" s="277"/>
      <c r="G548" s="300"/>
      <c r="H548" s="278" t="s">
        <v>313</v>
      </c>
      <c r="I548" s="278" t="s">
        <v>70</v>
      </c>
      <c r="J548" s="279"/>
      <c r="K548" s="280"/>
      <c r="L548" s="280"/>
      <c r="M548" s="281"/>
      <c r="N548" s="281"/>
    </row>
    <row r="549" spans="1:14" s="283" customFormat="1" ht="22.5" customHeight="1" x14ac:dyDescent="0.25">
      <c r="A549" s="274">
        <v>556</v>
      </c>
      <c r="B549" s="275" t="str">
        <f t="shared" si="7"/>
        <v>YÜKSEK-</v>
      </c>
      <c r="C549" s="275"/>
      <c r="D549" s="275"/>
      <c r="E549" s="276"/>
      <c r="F549" s="277"/>
      <c r="G549" s="300"/>
      <c r="H549" s="278" t="s">
        <v>313</v>
      </c>
      <c r="I549" s="278" t="s">
        <v>70</v>
      </c>
      <c r="J549" s="279"/>
      <c r="K549" s="280"/>
      <c r="L549" s="280"/>
      <c r="M549" s="281"/>
      <c r="N549" s="281"/>
    </row>
    <row r="550" spans="1:14" s="283" customFormat="1" ht="22.5" customHeight="1" x14ac:dyDescent="0.25">
      <c r="A550" s="274">
        <v>557</v>
      </c>
      <c r="B550" s="275" t="str">
        <f t="shared" si="7"/>
        <v>YÜKSEK-</v>
      </c>
      <c r="C550" s="275"/>
      <c r="D550" s="275"/>
      <c r="E550" s="276"/>
      <c r="F550" s="277"/>
      <c r="G550" s="300"/>
      <c r="H550" s="278" t="s">
        <v>313</v>
      </c>
      <c r="I550" s="278" t="s">
        <v>70</v>
      </c>
      <c r="J550" s="279"/>
      <c r="K550" s="280"/>
      <c r="L550" s="280"/>
      <c r="M550" s="281"/>
      <c r="N550" s="281"/>
    </row>
    <row r="551" spans="1:14" s="283" customFormat="1" ht="22.5" customHeight="1" x14ac:dyDescent="0.25">
      <c r="A551" s="274">
        <v>558</v>
      </c>
      <c r="B551" s="275" t="str">
        <f t="shared" si="7"/>
        <v>YÜKSEK-</v>
      </c>
      <c r="C551" s="275"/>
      <c r="D551" s="275"/>
      <c r="E551" s="276"/>
      <c r="F551" s="277"/>
      <c r="G551" s="300"/>
      <c r="H551" s="278" t="s">
        <v>313</v>
      </c>
      <c r="I551" s="278" t="s">
        <v>70</v>
      </c>
      <c r="J551" s="279"/>
      <c r="K551" s="280"/>
      <c r="L551" s="280"/>
      <c r="M551" s="281"/>
      <c r="N551" s="281"/>
    </row>
    <row r="552" spans="1:14" s="283" customFormat="1" ht="22.5" customHeight="1" x14ac:dyDescent="0.25">
      <c r="A552" s="274">
        <v>559</v>
      </c>
      <c r="B552" s="275" t="str">
        <f t="shared" si="7"/>
        <v>YÜKSEK-</v>
      </c>
      <c r="C552" s="275"/>
      <c r="D552" s="275"/>
      <c r="E552" s="276"/>
      <c r="F552" s="277"/>
      <c r="G552" s="300"/>
      <c r="H552" s="278" t="s">
        <v>313</v>
      </c>
      <c r="I552" s="278" t="s">
        <v>70</v>
      </c>
      <c r="J552" s="279"/>
      <c r="K552" s="280"/>
      <c r="L552" s="280"/>
      <c r="M552" s="281"/>
      <c r="N552" s="281"/>
    </row>
    <row r="553" spans="1:14" s="283" customFormat="1" ht="22.5" customHeight="1" x14ac:dyDescent="0.25">
      <c r="A553" s="274">
        <v>560</v>
      </c>
      <c r="B553" s="275" t="str">
        <f t="shared" si="7"/>
        <v>YÜKSEK-</v>
      </c>
      <c r="C553" s="275"/>
      <c r="D553" s="275"/>
      <c r="E553" s="276"/>
      <c r="F553" s="277"/>
      <c r="G553" s="300"/>
      <c r="H553" s="278" t="s">
        <v>313</v>
      </c>
      <c r="I553" s="278" t="s">
        <v>70</v>
      </c>
      <c r="J553" s="279"/>
      <c r="K553" s="280"/>
      <c r="L553" s="280"/>
      <c r="M553" s="281"/>
      <c r="N553" s="281"/>
    </row>
    <row r="554" spans="1:14" s="283" customFormat="1" ht="22.5" customHeight="1" x14ac:dyDescent="0.25">
      <c r="A554" s="274">
        <v>561</v>
      </c>
      <c r="B554" s="275" t="str">
        <f t="shared" si="7"/>
        <v>YÜKSEK-</v>
      </c>
      <c r="C554" s="275"/>
      <c r="D554" s="275"/>
      <c r="E554" s="276"/>
      <c r="F554" s="277"/>
      <c r="G554" s="300"/>
      <c r="H554" s="278" t="s">
        <v>313</v>
      </c>
      <c r="I554" s="278" t="s">
        <v>70</v>
      </c>
      <c r="J554" s="279"/>
      <c r="K554" s="280"/>
      <c r="L554" s="280"/>
      <c r="M554" s="281"/>
      <c r="N554" s="281"/>
    </row>
    <row r="555" spans="1:14" s="283" customFormat="1" ht="22.5" customHeight="1" x14ac:dyDescent="0.25">
      <c r="A555" s="274">
        <v>562</v>
      </c>
      <c r="B555" s="275" t="str">
        <f t="shared" si="7"/>
        <v>YÜKSEK-</v>
      </c>
      <c r="C555" s="275"/>
      <c r="D555" s="275"/>
      <c r="E555" s="276"/>
      <c r="F555" s="277"/>
      <c r="G555" s="300"/>
      <c r="H555" s="278" t="s">
        <v>313</v>
      </c>
      <c r="I555" s="278" t="s">
        <v>70</v>
      </c>
      <c r="J555" s="279"/>
      <c r="K555" s="280"/>
      <c r="L555" s="280"/>
      <c r="M555" s="281"/>
      <c r="N555" s="281"/>
    </row>
    <row r="556" spans="1:14" s="283" customFormat="1" ht="22.5" customHeight="1" x14ac:dyDescent="0.25">
      <c r="A556" s="274">
        <v>563</v>
      </c>
      <c r="B556" s="275" t="str">
        <f t="shared" si="7"/>
        <v>CİRİT-</v>
      </c>
      <c r="C556" s="275"/>
      <c r="D556" s="275"/>
      <c r="E556" s="276"/>
      <c r="F556" s="277"/>
      <c r="G556" s="300"/>
      <c r="H556" s="278" t="s">
        <v>313</v>
      </c>
      <c r="I556" s="278" t="s">
        <v>405</v>
      </c>
      <c r="J556" s="279"/>
      <c r="K556" s="280"/>
      <c r="L556" s="280"/>
      <c r="M556" s="281"/>
      <c r="N556" s="281"/>
    </row>
    <row r="557" spans="1:14" s="283" customFormat="1" ht="22.5" customHeight="1" x14ac:dyDescent="0.25">
      <c r="A557" s="274">
        <v>564</v>
      </c>
      <c r="B557" s="275" t="str">
        <f t="shared" si="7"/>
        <v>CİRİT-1</v>
      </c>
      <c r="C557" s="127">
        <v>24</v>
      </c>
      <c r="D557" s="127"/>
      <c r="E557" s="231">
        <v>29011</v>
      </c>
      <c r="F557" s="232" t="s">
        <v>784</v>
      </c>
      <c r="G557" s="301" t="s">
        <v>563</v>
      </c>
      <c r="H557" s="278" t="s">
        <v>313</v>
      </c>
      <c r="I557" s="278" t="s">
        <v>405</v>
      </c>
      <c r="J557" s="233"/>
      <c r="K557" s="234"/>
      <c r="L557" s="234"/>
      <c r="M557" s="235">
        <v>1</v>
      </c>
      <c r="N557" s="235" t="s">
        <v>317</v>
      </c>
    </row>
    <row r="558" spans="1:14" s="283" customFormat="1" ht="22.5" customHeight="1" x14ac:dyDescent="0.25">
      <c r="A558" s="274">
        <v>565</v>
      </c>
      <c r="B558" s="275" t="str">
        <f t="shared" si="7"/>
        <v>CİRİT-2</v>
      </c>
      <c r="C558" s="127">
        <v>36</v>
      </c>
      <c r="D558" s="127"/>
      <c r="E558" s="231">
        <v>33970</v>
      </c>
      <c r="F558" s="232" t="s">
        <v>785</v>
      </c>
      <c r="G558" s="301" t="s">
        <v>786</v>
      </c>
      <c r="H558" s="278" t="s">
        <v>313</v>
      </c>
      <c r="I558" s="278" t="s">
        <v>405</v>
      </c>
      <c r="J558" s="233"/>
      <c r="K558" s="234"/>
      <c r="L558" s="234"/>
      <c r="M558" s="235">
        <v>2</v>
      </c>
      <c r="N558" s="235" t="s">
        <v>317</v>
      </c>
    </row>
    <row r="559" spans="1:14" s="283" customFormat="1" ht="22.5" customHeight="1" x14ac:dyDescent="0.25">
      <c r="A559" s="274">
        <v>566</v>
      </c>
      <c r="B559" s="275" t="str">
        <f t="shared" si="7"/>
        <v>CİRİT-3</v>
      </c>
      <c r="C559" s="127">
        <v>50</v>
      </c>
      <c r="D559" s="127"/>
      <c r="E559" s="231">
        <v>27382</v>
      </c>
      <c r="F559" s="232" t="s">
        <v>787</v>
      </c>
      <c r="G559" s="301" t="s">
        <v>591</v>
      </c>
      <c r="H559" s="278" t="s">
        <v>313</v>
      </c>
      <c r="I559" s="278" t="s">
        <v>405</v>
      </c>
      <c r="J559" s="233"/>
      <c r="K559" s="234"/>
      <c r="L559" s="234"/>
      <c r="M559" s="235">
        <v>3</v>
      </c>
      <c r="N559" s="235" t="s">
        <v>317</v>
      </c>
    </row>
    <row r="560" spans="1:14" s="283" customFormat="1" ht="22.5" customHeight="1" x14ac:dyDescent="0.25">
      <c r="A560" s="274">
        <v>567</v>
      </c>
      <c r="B560" s="275" t="str">
        <f t="shared" si="7"/>
        <v>CİRİT-4</v>
      </c>
      <c r="C560" s="127">
        <v>73</v>
      </c>
      <c r="D560" s="127"/>
      <c r="E560" s="231">
        <v>36421</v>
      </c>
      <c r="F560" s="232" t="s">
        <v>788</v>
      </c>
      <c r="G560" s="301" t="s">
        <v>528</v>
      </c>
      <c r="H560" s="278" t="s">
        <v>313</v>
      </c>
      <c r="I560" s="278" t="s">
        <v>405</v>
      </c>
      <c r="J560" s="233"/>
      <c r="K560" s="234"/>
      <c r="L560" s="234"/>
      <c r="M560" s="235">
        <v>4</v>
      </c>
      <c r="N560" s="235" t="s">
        <v>317</v>
      </c>
    </row>
    <row r="561" spans="1:14" s="283" customFormat="1" ht="22.5" customHeight="1" x14ac:dyDescent="0.25">
      <c r="A561" s="274">
        <v>568</v>
      </c>
      <c r="B561" s="275" t="str">
        <f t="shared" si="7"/>
        <v>CİRİT-5</v>
      </c>
      <c r="C561" s="127">
        <v>78</v>
      </c>
      <c r="D561" s="127"/>
      <c r="E561" s="231">
        <v>35355</v>
      </c>
      <c r="F561" s="232" t="s">
        <v>789</v>
      </c>
      <c r="G561" s="301" t="s">
        <v>573</v>
      </c>
      <c r="H561" s="278" t="s">
        <v>313</v>
      </c>
      <c r="I561" s="278" t="s">
        <v>405</v>
      </c>
      <c r="J561" s="233"/>
      <c r="K561" s="234"/>
      <c r="L561" s="234"/>
      <c r="M561" s="235">
        <v>5</v>
      </c>
      <c r="N561" s="235" t="s">
        <v>317</v>
      </c>
    </row>
    <row r="562" spans="1:14" s="283" customFormat="1" ht="22.5" customHeight="1" x14ac:dyDescent="0.25">
      <c r="A562" s="274">
        <v>569</v>
      </c>
      <c r="B562" s="275" t="str">
        <f t="shared" si="7"/>
        <v>CİRİT-6</v>
      </c>
      <c r="C562" s="127">
        <v>148</v>
      </c>
      <c r="D562" s="127"/>
      <c r="E562" s="231">
        <v>27786</v>
      </c>
      <c r="F562" s="232" t="s">
        <v>383</v>
      </c>
      <c r="G562" s="301" t="s">
        <v>656</v>
      </c>
      <c r="H562" s="278" t="s">
        <v>313</v>
      </c>
      <c r="I562" s="278" t="s">
        <v>405</v>
      </c>
      <c r="J562" s="233"/>
      <c r="K562" s="234"/>
      <c r="L562" s="234"/>
      <c r="M562" s="235">
        <v>6</v>
      </c>
      <c r="N562" s="235" t="s">
        <v>317</v>
      </c>
    </row>
    <row r="563" spans="1:14" ht="22.5" customHeight="1" x14ac:dyDescent="0.25">
      <c r="A563" s="79">
        <v>570</v>
      </c>
      <c r="B563" s="127" t="str">
        <f t="shared" si="7"/>
        <v>CİRİT-7</v>
      </c>
      <c r="C563" s="127">
        <v>30</v>
      </c>
      <c r="D563" s="127"/>
      <c r="E563" s="231">
        <v>26803</v>
      </c>
      <c r="F563" s="232" t="s">
        <v>520</v>
      </c>
      <c r="G563" s="301" t="s">
        <v>521</v>
      </c>
      <c r="H563" s="278" t="s">
        <v>313</v>
      </c>
      <c r="I563" s="278" t="s">
        <v>405</v>
      </c>
      <c r="J563" s="233"/>
      <c r="K563" s="234"/>
      <c r="L563" s="234"/>
      <c r="M563" s="235">
        <v>7</v>
      </c>
      <c r="N563" s="235" t="s">
        <v>317</v>
      </c>
    </row>
    <row r="564" spans="1:14" ht="22.5" customHeight="1" x14ac:dyDescent="0.25">
      <c r="A564" s="79">
        <v>571</v>
      </c>
      <c r="B564" s="127" t="str">
        <f t="shared" si="7"/>
        <v>CİRİT-8</v>
      </c>
      <c r="C564" s="127">
        <v>58</v>
      </c>
      <c r="D564" s="127"/>
      <c r="E564" s="231">
        <v>28320</v>
      </c>
      <c r="F564" s="232" t="s">
        <v>381</v>
      </c>
      <c r="G564" s="301" t="s">
        <v>525</v>
      </c>
      <c r="H564" s="278" t="s">
        <v>313</v>
      </c>
      <c r="I564" s="278" t="s">
        <v>405</v>
      </c>
      <c r="J564" s="233"/>
      <c r="K564" s="234"/>
      <c r="L564" s="234"/>
      <c r="M564" s="235">
        <v>8</v>
      </c>
      <c r="N564" s="235" t="s">
        <v>317</v>
      </c>
    </row>
    <row r="565" spans="1:14" ht="22.5" customHeight="1" x14ac:dyDescent="0.25">
      <c r="A565" s="79">
        <v>572</v>
      </c>
      <c r="B565" s="127" t="str">
        <f t="shared" ref="B565:B628" si="8">CONCATENATE(I565,"-",M565)</f>
        <v>CİRİT-9</v>
      </c>
      <c r="C565" s="127">
        <v>63</v>
      </c>
      <c r="D565" s="127"/>
      <c r="E565" s="231">
        <v>36832</v>
      </c>
      <c r="F565" s="232" t="s">
        <v>527</v>
      </c>
      <c r="G565" s="301" t="s">
        <v>528</v>
      </c>
      <c r="H565" s="278" t="s">
        <v>313</v>
      </c>
      <c r="I565" s="278" t="s">
        <v>405</v>
      </c>
      <c r="J565" s="233"/>
      <c r="K565" s="234"/>
      <c r="L565" s="234"/>
      <c r="M565" s="235">
        <v>9</v>
      </c>
      <c r="N565" s="235" t="s">
        <v>317</v>
      </c>
    </row>
    <row r="566" spans="1:14" ht="22.5" customHeight="1" x14ac:dyDescent="0.25">
      <c r="A566" s="79">
        <v>573</v>
      </c>
      <c r="B566" s="127" t="str">
        <f t="shared" si="8"/>
        <v>CİRİT-10</v>
      </c>
      <c r="C566" s="127">
        <v>110</v>
      </c>
      <c r="D566" s="127"/>
      <c r="E566" s="231">
        <v>27242</v>
      </c>
      <c r="F566" s="232" t="s">
        <v>790</v>
      </c>
      <c r="G566" s="301" t="s">
        <v>537</v>
      </c>
      <c r="H566" s="278" t="s">
        <v>313</v>
      </c>
      <c r="I566" s="278" t="s">
        <v>405</v>
      </c>
      <c r="J566" s="233"/>
      <c r="K566" s="234"/>
      <c r="L566" s="234"/>
      <c r="M566" s="235">
        <v>10</v>
      </c>
      <c r="N566" s="235" t="s">
        <v>317</v>
      </c>
    </row>
    <row r="567" spans="1:14" ht="22.5" customHeight="1" x14ac:dyDescent="0.25">
      <c r="A567" s="79">
        <v>574</v>
      </c>
      <c r="B567" s="127" t="str">
        <f t="shared" si="8"/>
        <v>CİRİT-11</v>
      </c>
      <c r="C567" s="127">
        <v>111</v>
      </c>
      <c r="D567" s="127"/>
      <c r="E567" s="231">
        <v>29527</v>
      </c>
      <c r="F567" s="232" t="s">
        <v>791</v>
      </c>
      <c r="G567" s="301" t="s">
        <v>537</v>
      </c>
      <c r="H567" s="278" t="s">
        <v>313</v>
      </c>
      <c r="I567" s="278" t="s">
        <v>405</v>
      </c>
      <c r="J567" s="233"/>
      <c r="K567" s="234"/>
      <c r="L567" s="234"/>
      <c r="M567" s="235">
        <v>11</v>
      </c>
      <c r="N567" s="235" t="s">
        <v>317</v>
      </c>
    </row>
    <row r="568" spans="1:14" ht="22.5" customHeight="1" x14ac:dyDescent="0.25">
      <c r="A568" s="79">
        <v>575</v>
      </c>
      <c r="B568" s="127" t="str">
        <f t="shared" si="8"/>
        <v>CİRİT-12</v>
      </c>
      <c r="C568" s="127">
        <v>194</v>
      </c>
      <c r="D568" s="127"/>
      <c r="E568" s="231">
        <v>32143</v>
      </c>
      <c r="F568" s="232" t="s">
        <v>310</v>
      </c>
      <c r="G568" s="301" t="s">
        <v>517</v>
      </c>
      <c r="H568" s="278" t="s">
        <v>313</v>
      </c>
      <c r="I568" s="278" t="s">
        <v>405</v>
      </c>
      <c r="J568" s="233"/>
      <c r="K568" s="234"/>
      <c r="L568" s="234"/>
      <c r="M568" s="235">
        <v>12</v>
      </c>
      <c r="N568" s="235" t="s">
        <v>317</v>
      </c>
    </row>
    <row r="569" spans="1:14" ht="22.5" customHeight="1" x14ac:dyDescent="0.25">
      <c r="A569" s="79">
        <v>576</v>
      </c>
      <c r="B569" s="127" t="str">
        <f t="shared" si="8"/>
        <v>CİRİT-13</v>
      </c>
      <c r="C569" s="127">
        <v>175</v>
      </c>
      <c r="D569" s="127"/>
      <c r="E569" s="231">
        <v>24838</v>
      </c>
      <c r="F569" s="232" t="s">
        <v>648</v>
      </c>
      <c r="G569" s="301" t="s">
        <v>649</v>
      </c>
      <c r="H569" s="278" t="s">
        <v>313</v>
      </c>
      <c r="I569" s="278" t="s">
        <v>405</v>
      </c>
      <c r="J569" s="233"/>
      <c r="K569" s="234"/>
      <c r="L569" s="234"/>
      <c r="M569" s="235">
        <v>13</v>
      </c>
      <c r="N569" s="235" t="s">
        <v>317</v>
      </c>
    </row>
    <row r="570" spans="1:14" ht="22.5" customHeight="1" x14ac:dyDescent="0.25">
      <c r="A570" s="79">
        <v>577</v>
      </c>
      <c r="B570" s="127" t="str">
        <f t="shared" si="8"/>
        <v>CİRİT-20</v>
      </c>
      <c r="C570" s="127">
        <v>19</v>
      </c>
      <c r="D570" s="127"/>
      <c r="E570" s="231">
        <v>34951</v>
      </c>
      <c r="F570" s="232" t="s">
        <v>792</v>
      </c>
      <c r="G570" s="301" t="s">
        <v>667</v>
      </c>
      <c r="H570" s="278" t="s">
        <v>313</v>
      </c>
      <c r="I570" s="278" t="s">
        <v>405</v>
      </c>
      <c r="J570" s="233"/>
      <c r="K570" s="234"/>
      <c r="L570" s="234"/>
      <c r="M570" s="235">
        <v>20</v>
      </c>
      <c r="N570" s="235" t="s">
        <v>315</v>
      </c>
    </row>
    <row r="571" spans="1:14" s="194" customFormat="1" ht="22.5" customHeight="1" x14ac:dyDescent="0.25">
      <c r="A571" s="79">
        <v>578</v>
      </c>
      <c r="B571" s="127" t="str">
        <f t="shared" si="8"/>
        <v>CİRİT-21</v>
      </c>
      <c r="C571" s="127">
        <v>52</v>
      </c>
      <c r="D571" s="127"/>
      <c r="E571" s="231">
        <v>33686</v>
      </c>
      <c r="F571" s="232" t="s">
        <v>793</v>
      </c>
      <c r="G571" s="301" t="s">
        <v>591</v>
      </c>
      <c r="H571" s="278" t="s">
        <v>313</v>
      </c>
      <c r="I571" s="278" t="s">
        <v>405</v>
      </c>
      <c r="J571" s="233"/>
      <c r="K571" s="234"/>
      <c r="L571" s="234"/>
      <c r="M571" s="235">
        <v>21</v>
      </c>
      <c r="N571" s="235" t="s">
        <v>315</v>
      </c>
    </row>
    <row r="572" spans="1:14" ht="22.5" customHeight="1" x14ac:dyDescent="0.25">
      <c r="A572" s="79">
        <v>579</v>
      </c>
      <c r="B572" s="127" t="str">
        <f t="shared" si="8"/>
        <v>CİRİT-22</v>
      </c>
      <c r="C572" s="127">
        <v>62</v>
      </c>
      <c r="D572" s="127"/>
      <c r="E572" s="231">
        <v>27860</v>
      </c>
      <c r="F572" s="232" t="s">
        <v>794</v>
      </c>
      <c r="G572" s="301" t="s">
        <v>528</v>
      </c>
      <c r="H572" s="278" t="s">
        <v>313</v>
      </c>
      <c r="I572" s="278" t="s">
        <v>405</v>
      </c>
      <c r="J572" s="233"/>
      <c r="K572" s="234"/>
      <c r="L572" s="234"/>
      <c r="M572" s="235">
        <v>22</v>
      </c>
      <c r="N572" s="235" t="s">
        <v>315</v>
      </c>
    </row>
    <row r="573" spans="1:14" ht="22.5" customHeight="1" x14ac:dyDescent="0.25">
      <c r="A573" s="79">
        <v>580</v>
      </c>
      <c r="B573" s="127" t="str">
        <f t="shared" si="8"/>
        <v>CİRİT-23</v>
      </c>
      <c r="C573" s="127">
        <v>74</v>
      </c>
      <c r="D573" s="127"/>
      <c r="E573" s="231">
        <v>25416</v>
      </c>
      <c r="F573" s="232" t="s">
        <v>795</v>
      </c>
      <c r="G573" s="301" t="s">
        <v>571</v>
      </c>
      <c r="H573" s="278" t="s">
        <v>313</v>
      </c>
      <c r="I573" s="278" t="s">
        <v>405</v>
      </c>
      <c r="J573" s="233"/>
      <c r="K573" s="234"/>
      <c r="L573" s="234"/>
      <c r="M573" s="235">
        <v>23</v>
      </c>
      <c r="N573" s="235" t="s">
        <v>315</v>
      </c>
    </row>
    <row r="574" spans="1:14" ht="22.5" customHeight="1" x14ac:dyDescent="0.25">
      <c r="A574" s="79">
        <v>581</v>
      </c>
      <c r="B574" s="127" t="str">
        <f t="shared" si="8"/>
        <v>CİRİT-24</v>
      </c>
      <c r="C574" s="127">
        <v>76</v>
      </c>
      <c r="D574" s="127"/>
      <c r="E574" s="231">
        <v>34732</v>
      </c>
      <c r="F574" s="232" t="s">
        <v>796</v>
      </c>
      <c r="G574" s="301" t="s">
        <v>571</v>
      </c>
      <c r="H574" s="278" t="s">
        <v>313</v>
      </c>
      <c r="I574" s="278" t="s">
        <v>405</v>
      </c>
      <c r="J574" s="233"/>
      <c r="K574" s="234"/>
      <c r="L574" s="234"/>
      <c r="M574" s="235">
        <v>24</v>
      </c>
      <c r="N574" s="235" t="s">
        <v>315</v>
      </c>
    </row>
    <row r="575" spans="1:14" ht="22.5" customHeight="1" x14ac:dyDescent="0.25">
      <c r="A575" s="79">
        <v>582</v>
      </c>
      <c r="B575" s="127" t="str">
        <f t="shared" si="8"/>
        <v>CİRİT-25</v>
      </c>
      <c r="C575" s="127">
        <v>139</v>
      </c>
      <c r="D575" s="127"/>
      <c r="E575" s="231">
        <v>31756</v>
      </c>
      <c r="F575" s="232" t="s">
        <v>797</v>
      </c>
      <c r="G575" s="301" t="s">
        <v>707</v>
      </c>
      <c r="H575" s="278" t="s">
        <v>313</v>
      </c>
      <c r="I575" s="278" t="s">
        <v>405</v>
      </c>
      <c r="J575" s="233"/>
      <c r="K575" s="234"/>
      <c r="L575" s="234"/>
      <c r="M575" s="235">
        <v>25</v>
      </c>
      <c r="N575" s="235" t="s">
        <v>315</v>
      </c>
    </row>
    <row r="576" spans="1:14" ht="22.5" customHeight="1" x14ac:dyDescent="0.25">
      <c r="A576" s="79">
        <v>583</v>
      </c>
      <c r="B576" s="127" t="str">
        <f t="shared" si="8"/>
        <v>CİRİT-26</v>
      </c>
      <c r="C576" s="127">
        <v>156</v>
      </c>
      <c r="D576" s="127"/>
      <c r="E576" s="231">
        <v>34956</v>
      </c>
      <c r="F576" s="232" t="s">
        <v>404</v>
      </c>
      <c r="G576" s="301" t="s">
        <v>603</v>
      </c>
      <c r="H576" s="278" t="s">
        <v>313</v>
      </c>
      <c r="I576" s="278" t="s">
        <v>405</v>
      </c>
      <c r="J576" s="233"/>
      <c r="K576" s="234"/>
      <c r="L576" s="234"/>
      <c r="M576" s="235">
        <v>26</v>
      </c>
      <c r="N576" s="235" t="s">
        <v>315</v>
      </c>
    </row>
    <row r="577" spans="1:14" ht="22.5" customHeight="1" x14ac:dyDescent="0.25">
      <c r="A577" s="79">
        <v>584</v>
      </c>
      <c r="B577" s="127" t="str">
        <f t="shared" si="8"/>
        <v>CİRİT-27</v>
      </c>
      <c r="C577" s="275">
        <v>168</v>
      </c>
      <c r="D577" s="275"/>
      <c r="E577" s="276">
        <v>32769</v>
      </c>
      <c r="F577" s="277" t="s">
        <v>798</v>
      </c>
      <c r="G577" s="300" t="s">
        <v>700</v>
      </c>
      <c r="H577" s="278" t="s">
        <v>313</v>
      </c>
      <c r="I577" s="278" t="s">
        <v>405</v>
      </c>
      <c r="J577" s="279"/>
      <c r="K577" s="280"/>
      <c r="L577" s="280"/>
      <c r="M577" s="235">
        <v>27</v>
      </c>
      <c r="N577" s="281" t="s">
        <v>315</v>
      </c>
    </row>
    <row r="578" spans="1:14" ht="22.5" customHeight="1" x14ac:dyDescent="0.25">
      <c r="A578" s="79">
        <v>585</v>
      </c>
      <c r="B578" s="127" t="str">
        <f t="shared" si="8"/>
        <v>CİRİT-28</v>
      </c>
      <c r="C578" s="275">
        <v>179</v>
      </c>
      <c r="D578" s="275"/>
      <c r="E578" s="276">
        <v>32874</v>
      </c>
      <c r="F578" s="277" t="s">
        <v>385</v>
      </c>
      <c r="G578" s="300" t="s">
        <v>799</v>
      </c>
      <c r="H578" s="278" t="s">
        <v>313</v>
      </c>
      <c r="I578" s="278" t="s">
        <v>405</v>
      </c>
      <c r="J578" s="279"/>
      <c r="K578" s="280"/>
      <c r="L578" s="280"/>
      <c r="M578" s="235">
        <v>28</v>
      </c>
      <c r="N578" s="281" t="s">
        <v>315</v>
      </c>
    </row>
    <row r="579" spans="1:14" ht="22.5" customHeight="1" x14ac:dyDescent="0.25">
      <c r="A579" s="79">
        <v>586</v>
      </c>
      <c r="B579" s="127" t="str">
        <f t="shared" si="8"/>
        <v>CİRİT-29</v>
      </c>
      <c r="C579" s="275">
        <v>121</v>
      </c>
      <c r="D579" s="275"/>
      <c r="E579" s="276">
        <v>34716</v>
      </c>
      <c r="F579" s="277" t="s">
        <v>312</v>
      </c>
      <c r="G579" s="300" t="s">
        <v>541</v>
      </c>
      <c r="H579" s="278" t="s">
        <v>313</v>
      </c>
      <c r="I579" s="278" t="s">
        <v>405</v>
      </c>
      <c r="J579" s="279"/>
      <c r="K579" s="280"/>
      <c r="L579" s="280"/>
      <c r="M579" s="235">
        <v>29</v>
      </c>
      <c r="N579" s="281" t="s">
        <v>315</v>
      </c>
    </row>
    <row r="580" spans="1:14" ht="22.5" customHeight="1" x14ac:dyDescent="0.25">
      <c r="A580" s="79">
        <v>587</v>
      </c>
      <c r="B580" s="127" t="str">
        <f t="shared" si="8"/>
        <v>CİRİT-40</v>
      </c>
      <c r="C580" s="275">
        <v>102</v>
      </c>
      <c r="D580" s="275"/>
      <c r="E580" s="276">
        <v>33064</v>
      </c>
      <c r="F580" s="277" t="s">
        <v>461</v>
      </c>
      <c r="G580" s="300" t="s">
        <v>800</v>
      </c>
      <c r="H580" s="278" t="s">
        <v>313</v>
      </c>
      <c r="I580" s="278" t="s">
        <v>405</v>
      </c>
      <c r="J580" s="279"/>
      <c r="K580" s="280"/>
      <c r="L580" s="280"/>
      <c r="M580" s="281">
        <v>40</v>
      </c>
      <c r="N580" s="281" t="s">
        <v>316</v>
      </c>
    </row>
    <row r="581" spans="1:14" ht="22.5" customHeight="1" x14ac:dyDescent="0.25">
      <c r="A581" s="79">
        <v>588</v>
      </c>
      <c r="B581" s="127" t="str">
        <f t="shared" si="8"/>
        <v>CİRİT-41</v>
      </c>
      <c r="C581" s="275">
        <v>119</v>
      </c>
      <c r="D581" s="275"/>
      <c r="E581" s="276">
        <v>31289</v>
      </c>
      <c r="F581" s="277" t="s">
        <v>376</v>
      </c>
      <c r="G581" s="300" t="s">
        <v>690</v>
      </c>
      <c r="H581" s="278" t="s">
        <v>313</v>
      </c>
      <c r="I581" s="278" t="s">
        <v>405</v>
      </c>
      <c r="J581" s="279"/>
      <c r="K581" s="280"/>
      <c r="L581" s="280"/>
      <c r="M581" s="281">
        <v>41</v>
      </c>
      <c r="N581" s="281" t="s">
        <v>316</v>
      </c>
    </row>
    <row r="582" spans="1:14" ht="22.5" customHeight="1" x14ac:dyDescent="0.25">
      <c r="A582" s="79">
        <v>589</v>
      </c>
      <c r="B582" s="127" t="str">
        <f t="shared" si="8"/>
        <v>CİRİT-42</v>
      </c>
      <c r="C582" s="127">
        <v>141</v>
      </c>
      <c r="D582" s="127"/>
      <c r="E582" s="231">
        <v>26890</v>
      </c>
      <c r="F582" s="232" t="s">
        <v>307</v>
      </c>
      <c r="G582" s="301" t="s">
        <v>801</v>
      </c>
      <c r="H582" s="278" t="s">
        <v>313</v>
      </c>
      <c r="I582" s="278" t="s">
        <v>405</v>
      </c>
      <c r="J582" s="233"/>
      <c r="K582" s="234"/>
      <c r="L582" s="234"/>
      <c r="M582" s="281">
        <v>42</v>
      </c>
      <c r="N582" s="235" t="s">
        <v>316</v>
      </c>
    </row>
    <row r="583" spans="1:14" ht="22.5" customHeight="1" x14ac:dyDescent="0.25">
      <c r="A583" s="79">
        <v>590</v>
      </c>
      <c r="B583" s="127" t="str">
        <f t="shared" si="8"/>
        <v>CİRİT-43</v>
      </c>
      <c r="C583" s="127">
        <v>170</v>
      </c>
      <c r="D583" s="127"/>
      <c r="E583" s="231">
        <v>32957</v>
      </c>
      <c r="F583" s="232" t="s">
        <v>802</v>
      </c>
      <c r="G583" s="301" t="s">
        <v>803</v>
      </c>
      <c r="H583" s="278" t="s">
        <v>313</v>
      </c>
      <c r="I583" s="278" t="s">
        <v>405</v>
      </c>
      <c r="J583" s="233"/>
      <c r="K583" s="234"/>
      <c r="L583" s="234"/>
      <c r="M583" s="281">
        <v>43</v>
      </c>
      <c r="N583" s="235" t="s">
        <v>316</v>
      </c>
    </row>
    <row r="584" spans="1:14" ht="22.5" customHeight="1" x14ac:dyDescent="0.25">
      <c r="A584" s="79">
        <v>591</v>
      </c>
      <c r="B584" s="127" t="str">
        <f t="shared" si="8"/>
        <v>CİRİT-44</v>
      </c>
      <c r="C584" s="127">
        <v>178</v>
      </c>
      <c r="D584" s="127"/>
      <c r="E584" s="231">
        <v>32874</v>
      </c>
      <c r="F584" s="232" t="s">
        <v>804</v>
      </c>
      <c r="G584" s="301" t="s">
        <v>799</v>
      </c>
      <c r="H584" s="278" t="s">
        <v>313</v>
      </c>
      <c r="I584" s="278" t="s">
        <v>405</v>
      </c>
      <c r="J584" s="233"/>
      <c r="K584" s="234"/>
      <c r="L584" s="234"/>
      <c r="M584" s="281">
        <v>44</v>
      </c>
      <c r="N584" s="235" t="s">
        <v>316</v>
      </c>
    </row>
    <row r="585" spans="1:14" ht="22.5" customHeight="1" x14ac:dyDescent="0.25">
      <c r="A585" s="79">
        <v>592</v>
      </c>
      <c r="B585" s="127" t="str">
        <f t="shared" si="8"/>
        <v>CİRİT-45</v>
      </c>
      <c r="C585" s="127">
        <v>53</v>
      </c>
      <c r="D585" s="127"/>
      <c r="E585" s="231">
        <v>35193</v>
      </c>
      <c r="F585" s="232" t="s">
        <v>590</v>
      </c>
      <c r="G585" s="301" t="s">
        <v>591</v>
      </c>
      <c r="H585" s="278" t="s">
        <v>313</v>
      </c>
      <c r="I585" s="278" t="s">
        <v>405</v>
      </c>
      <c r="J585" s="233"/>
      <c r="K585" s="234"/>
      <c r="L585" s="234"/>
      <c r="M585" s="281">
        <v>45</v>
      </c>
      <c r="N585" s="235" t="s">
        <v>316</v>
      </c>
    </row>
    <row r="586" spans="1:14" ht="22.5" customHeight="1" x14ac:dyDescent="0.25">
      <c r="A586" s="79">
        <v>593</v>
      </c>
      <c r="B586" s="127" t="str">
        <f t="shared" si="8"/>
        <v>CİRİT-46</v>
      </c>
      <c r="C586" s="127">
        <v>54</v>
      </c>
      <c r="D586" s="127"/>
      <c r="E586" s="231">
        <v>32386</v>
      </c>
      <c r="F586" s="232" t="s">
        <v>592</v>
      </c>
      <c r="G586" s="301" t="s">
        <v>591</v>
      </c>
      <c r="H586" s="278" t="s">
        <v>313</v>
      </c>
      <c r="I586" s="278" t="s">
        <v>405</v>
      </c>
      <c r="J586" s="233"/>
      <c r="K586" s="234"/>
      <c r="L586" s="234"/>
      <c r="M586" s="281">
        <v>46</v>
      </c>
      <c r="N586" s="235" t="s">
        <v>316</v>
      </c>
    </row>
    <row r="587" spans="1:14" ht="22.5" customHeight="1" x14ac:dyDescent="0.25">
      <c r="A587" s="79">
        <v>594</v>
      </c>
      <c r="B587" s="127" t="str">
        <f t="shared" si="8"/>
        <v>CİRİT-47</v>
      </c>
      <c r="C587" s="127">
        <v>60</v>
      </c>
      <c r="D587" s="127"/>
      <c r="E587" s="231">
        <v>31006</v>
      </c>
      <c r="F587" s="232" t="s">
        <v>368</v>
      </c>
      <c r="G587" s="301" t="s">
        <v>664</v>
      </c>
      <c r="H587" s="278" t="s">
        <v>313</v>
      </c>
      <c r="I587" s="278" t="s">
        <v>405</v>
      </c>
      <c r="J587" s="233"/>
      <c r="K587" s="234"/>
      <c r="L587" s="234"/>
      <c r="M587" s="281">
        <v>47</v>
      </c>
      <c r="N587" s="235" t="s">
        <v>316</v>
      </c>
    </row>
    <row r="588" spans="1:14" ht="22.5" customHeight="1" x14ac:dyDescent="0.25">
      <c r="A588" s="79">
        <v>595</v>
      </c>
      <c r="B588" s="127" t="str">
        <f t="shared" si="8"/>
        <v>CİRİT-48</v>
      </c>
      <c r="C588" s="127">
        <v>131</v>
      </c>
      <c r="D588" s="127"/>
      <c r="E588" s="231">
        <v>32004</v>
      </c>
      <c r="F588" s="232" t="s">
        <v>704</v>
      </c>
      <c r="G588" s="301" t="s">
        <v>705</v>
      </c>
      <c r="H588" s="278" t="s">
        <v>313</v>
      </c>
      <c r="I588" s="278" t="s">
        <v>405</v>
      </c>
      <c r="J588" s="233"/>
      <c r="K588" s="234"/>
      <c r="L588" s="234"/>
      <c r="M588" s="281">
        <v>48</v>
      </c>
      <c r="N588" s="235" t="s">
        <v>316</v>
      </c>
    </row>
    <row r="589" spans="1:14" ht="22.5" customHeight="1" x14ac:dyDescent="0.25">
      <c r="A589" s="79">
        <v>596</v>
      </c>
      <c r="B589" s="127" t="str">
        <f t="shared" si="8"/>
        <v>CİRİT-49</v>
      </c>
      <c r="C589" s="127">
        <v>180</v>
      </c>
      <c r="D589" s="127"/>
      <c r="E589" s="231">
        <v>36004</v>
      </c>
      <c r="F589" s="232" t="s">
        <v>584</v>
      </c>
      <c r="G589" s="301" t="s">
        <v>585</v>
      </c>
      <c r="H589" s="278" t="s">
        <v>313</v>
      </c>
      <c r="I589" s="278" t="s">
        <v>405</v>
      </c>
      <c r="J589" s="233"/>
      <c r="K589" s="234"/>
      <c r="L589" s="234"/>
      <c r="M589" s="281">
        <v>49</v>
      </c>
      <c r="N589" s="235" t="s">
        <v>316</v>
      </c>
    </row>
    <row r="590" spans="1:14" ht="22.5" customHeight="1" x14ac:dyDescent="0.25">
      <c r="A590" s="79">
        <v>597</v>
      </c>
      <c r="B590" s="127" t="str">
        <f t="shared" si="8"/>
        <v>CİRİT-50</v>
      </c>
      <c r="C590" s="127">
        <v>101</v>
      </c>
      <c r="D590" s="127"/>
      <c r="E590" s="231">
        <v>30317</v>
      </c>
      <c r="F590" s="232" t="s">
        <v>596</v>
      </c>
      <c r="G590" s="301" t="s">
        <v>535</v>
      </c>
      <c r="H590" s="278" t="s">
        <v>313</v>
      </c>
      <c r="I590" s="278" t="s">
        <v>405</v>
      </c>
      <c r="J590" s="233"/>
      <c r="K590" s="234"/>
      <c r="L590" s="234"/>
      <c r="M590" s="281">
        <v>50</v>
      </c>
      <c r="N590" s="235" t="s">
        <v>316</v>
      </c>
    </row>
    <row r="591" spans="1:14" ht="22.5" customHeight="1" x14ac:dyDescent="0.25">
      <c r="A591" s="79">
        <v>598</v>
      </c>
      <c r="B591" s="127" t="str">
        <f t="shared" si="8"/>
        <v>CİRİT-51</v>
      </c>
      <c r="C591" s="127">
        <v>161</v>
      </c>
      <c r="D591" s="127"/>
      <c r="E591" s="231">
        <v>29221</v>
      </c>
      <c r="F591" s="232" t="s">
        <v>372</v>
      </c>
      <c r="G591" s="301" t="s">
        <v>813</v>
      </c>
      <c r="H591" s="278" t="s">
        <v>313</v>
      </c>
      <c r="I591" s="278" t="s">
        <v>405</v>
      </c>
      <c r="J591" s="233"/>
      <c r="K591" s="234"/>
      <c r="L591" s="234"/>
      <c r="M591" s="281">
        <v>51</v>
      </c>
      <c r="N591" s="235" t="s">
        <v>316</v>
      </c>
    </row>
    <row r="592" spans="1:14" ht="22.5" customHeight="1" x14ac:dyDescent="0.25">
      <c r="A592" s="79">
        <v>599</v>
      </c>
      <c r="B592" s="127" t="str">
        <f t="shared" si="8"/>
        <v>CİRİT-</v>
      </c>
      <c r="C592" s="127"/>
      <c r="D592" s="127"/>
      <c r="E592" s="231"/>
      <c r="F592" s="232"/>
      <c r="G592" s="301"/>
      <c r="H592" s="278" t="s">
        <v>313</v>
      </c>
      <c r="I592" s="278" t="s">
        <v>405</v>
      </c>
      <c r="J592" s="233"/>
      <c r="K592" s="234"/>
      <c r="L592" s="234"/>
      <c r="M592" s="281"/>
      <c r="N592" s="235"/>
    </row>
    <row r="593" spans="1:14" ht="22.5" customHeight="1" x14ac:dyDescent="0.25">
      <c r="A593" s="79">
        <v>600</v>
      </c>
      <c r="B593" s="127" t="str">
        <f t="shared" si="8"/>
        <v>CİRİT-</v>
      </c>
      <c r="C593" s="275"/>
      <c r="D593" s="275"/>
      <c r="E593" s="276"/>
      <c r="F593" s="277"/>
      <c r="G593" s="300"/>
      <c r="H593" s="278" t="s">
        <v>313</v>
      </c>
      <c r="I593" s="278" t="s">
        <v>405</v>
      </c>
      <c r="J593" s="279"/>
      <c r="K593" s="280"/>
      <c r="L593" s="280"/>
      <c r="M593" s="281"/>
      <c r="N593" s="281"/>
    </row>
    <row r="594" spans="1:14" ht="22.5" customHeight="1" x14ac:dyDescent="0.25">
      <c r="A594" s="79">
        <v>601</v>
      </c>
      <c r="B594" s="127" t="str">
        <f t="shared" si="8"/>
        <v>CİRİT-</v>
      </c>
      <c r="C594" s="127"/>
      <c r="D594" s="127"/>
      <c r="E594" s="231"/>
      <c r="F594" s="232"/>
      <c r="G594" s="301"/>
      <c r="H594" s="278" t="s">
        <v>313</v>
      </c>
      <c r="I594" s="278" t="s">
        <v>405</v>
      </c>
      <c r="J594" s="233"/>
      <c r="K594" s="234"/>
      <c r="L594" s="234"/>
      <c r="M594" s="281"/>
      <c r="N594" s="235"/>
    </row>
    <row r="595" spans="1:14" ht="22.5" customHeight="1" x14ac:dyDescent="0.25">
      <c r="A595" s="79">
        <v>602</v>
      </c>
      <c r="B595" s="127" t="str">
        <f t="shared" si="8"/>
        <v>CİRİT-</v>
      </c>
      <c r="C595" s="127"/>
      <c r="D595" s="127"/>
      <c r="E595" s="231"/>
      <c r="F595" s="231"/>
      <c r="G595" s="301"/>
      <c r="H595" s="278" t="s">
        <v>313</v>
      </c>
      <c r="I595" s="278" t="s">
        <v>405</v>
      </c>
      <c r="J595" s="233"/>
      <c r="K595" s="234"/>
      <c r="L595" s="234"/>
      <c r="M595" s="235"/>
      <c r="N595" s="235"/>
    </row>
    <row r="596" spans="1:14" ht="22.5" customHeight="1" x14ac:dyDescent="0.25">
      <c r="A596" s="79">
        <v>603</v>
      </c>
      <c r="B596" s="127" t="str">
        <f t="shared" si="8"/>
        <v>CİRİT-</v>
      </c>
      <c r="C596" s="127"/>
      <c r="D596" s="127"/>
      <c r="E596" s="231"/>
      <c r="F596" s="232"/>
      <c r="G596" s="301"/>
      <c r="H596" s="278" t="s">
        <v>313</v>
      </c>
      <c r="I596" s="278" t="s">
        <v>405</v>
      </c>
      <c r="J596" s="233"/>
      <c r="K596" s="234"/>
      <c r="L596" s="234"/>
      <c r="M596" s="235"/>
      <c r="N596" s="235"/>
    </row>
    <row r="597" spans="1:14" ht="22.5" customHeight="1" x14ac:dyDescent="0.25">
      <c r="A597" s="79">
        <v>604</v>
      </c>
      <c r="B597" s="127" t="str">
        <f t="shared" si="8"/>
        <v>CİRİT-</v>
      </c>
      <c r="C597" s="127"/>
      <c r="D597" s="127"/>
      <c r="E597" s="231"/>
      <c r="F597" s="232"/>
      <c r="G597" s="301"/>
      <c r="H597" s="278" t="s">
        <v>313</v>
      </c>
      <c r="I597" s="278" t="s">
        <v>405</v>
      </c>
      <c r="J597" s="233"/>
      <c r="K597" s="234"/>
      <c r="L597" s="234"/>
      <c r="M597" s="235"/>
      <c r="N597" s="235"/>
    </row>
    <row r="598" spans="1:14" ht="22.5" customHeight="1" x14ac:dyDescent="0.25">
      <c r="A598" s="79">
        <v>605</v>
      </c>
      <c r="B598" s="127" t="str">
        <f t="shared" si="8"/>
        <v>CİRİT-</v>
      </c>
      <c r="C598" s="127"/>
      <c r="D598" s="127"/>
      <c r="E598" s="231"/>
      <c r="F598" s="232"/>
      <c r="G598" s="301"/>
      <c r="H598" s="278" t="s">
        <v>313</v>
      </c>
      <c r="I598" s="278" t="s">
        <v>405</v>
      </c>
      <c r="J598" s="233"/>
      <c r="K598" s="234"/>
      <c r="L598" s="234"/>
      <c r="M598" s="235"/>
      <c r="N598" s="235"/>
    </row>
    <row r="599" spans="1:14" ht="22.5" customHeight="1" x14ac:dyDescent="0.25">
      <c r="A599" s="79">
        <v>606</v>
      </c>
      <c r="B599" s="127" t="str">
        <f t="shared" si="8"/>
        <v>CİRİT-</v>
      </c>
      <c r="C599" s="127"/>
      <c r="D599" s="127"/>
      <c r="E599" s="231"/>
      <c r="F599" s="232"/>
      <c r="G599" s="301"/>
      <c r="H599" s="278" t="s">
        <v>313</v>
      </c>
      <c r="I599" s="278" t="s">
        <v>405</v>
      </c>
      <c r="J599" s="233"/>
      <c r="K599" s="234"/>
      <c r="L599" s="234"/>
      <c r="M599" s="235"/>
      <c r="N599" s="235"/>
    </row>
    <row r="600" spans="1:14" ht="22.5" customHeight="1" x14ac:dyDescent="0.25">
      <c r="A600" s="79">
        <v>607</v>
      </c>
      <c r="B600" s="127" t="str">
        <f t="shared" si="8"/>
        <v>CİRİT-</v>
      </c>
      <c r="C600" s="127"/>
      <c r="D600" s="127"/>
      <c r="E600" s="231"/>
      <c r="F600" s="232"/>
      <c r="G600" s="301"/>
      <c r="H600" s="278" t="s">
        <v>313</v>
      </c>
      <c r="I600" s="278" t="s">
        <v>405</v>
      </c>
      <c r="J600" s="233"/>
      <c r="K600" s="234"/>
      <c r="L600" s="234"/>
      <c r="M600" s="235"/>
      <c r="N600" s="235"/>
    </row>
    <row r="601" spans="1:14" ht="22.5" customHeight="1" x14ac:dyDescent="0.25">
      <c r="A601" s="79">
        <v>608</v>
      </c>
      <c r="B601" s="127" t="str">
        <f t="shared" si="8"/>
        <v>SIRIK-</v>
      </c>
      <c r="C601" s="127"/>
      <c r="D601" s="127"/>
      <c r="E601" s="231"/>
      <c r="F601" s="232"/>
      <c r="G601" s="301"/>
      <c r="H601" s="278" t="s">
        <v>313</v>
      </c>
      <c r="I601" s="179" t="s">
        <v>71</v>
      </c>
      <c r="J601" s="233"/>
      <c r="K601" s="234"/>
      <c r="L601" s="234"/>
      <c r="M601" s="235"/>
      <c r="N601" s="235"/>
    </row>
    <row r="602" spans="1:14" ht="22.5" customHeight="1" x14ac:dyDescent="0.25">
      <c r="A602" s="79">
        <v>609</v>
      </c>
      <c r="B602" s="127" t="str">
        <f t="shared" si="8"/>
        <v>SIRIK-</v>
      </c>
      <c r="C602" s="127"/>
      <c r="D602" s="127"/>
      <c r="E602" s="231"/>
      <c r="F602" s="232"/>
      <c r="G602" s="301"/>
      <c r="H602" s="278" t="s">
        <v>313</v>
      </c>
      <c r="I602" s="179" t="s">
        <v>71</v>
      </c>
      <c r="J602" s="233"/>
      <c r="K602" s="234"/>
      <c r="L602" s="234"/>
      <c r="M602" s="235"/>
      <c r="N602" s="235"/>
    </row>
    <row r="603" spans="1:14" ht="22.5" customHeight="1" x14ac:dyDescent="0.25">
      <c r="A603" s="79">
        <v>610</v>
      </c>
      <c r="B603" s="127" t="str">
        <f t="shared" si="8"/>
        <v>SIRIK-</v>
      </c>
      <c r="C603" s="127"/>
      <c r="D603" s="127"/>
      <c r="E603" s="231"/>
      <c r="F603" s="232"/>
      <c r="G603" s="301"/>
      <c r="H603" s="278" t="s">
        <v>313</v>
      </c>
      <c r="I603" s="179" t="s">
        <v>71</v>
      </c>
      <c r="J603" s="233"/>
      <c r="K603" s="234"/>
      <c r="L603" s="234"/>
      <c r="M603" s="235"/>
      <c r="N603" s="235"/>
    </row>
    <row r="604" spans="1:14" ht="22.5" customHeight="1" x14ac:dyDescent="0.25">
      <c r="A604" s="79">
        <v>611</v>
      </c>
      <c r="B604" s="127" t="str">
        <f t="shared" si="8"/>
        <v>SIRIK-</v>
      </c>
      <c r="C604" s="127"/>
      <c r="D604" s="127"/>
      <c r="E604" s="231"/>
      <c r="F604" s="232"/>
      <c r="G604" s="301"/>
      <c r="H604" s="278" t="s">
        <v>313</v>
      </c>
      <c r="I604" s="179" t="s">
        <v>71</v>
      </c>
      <c r="J604" s="233"/>
      <c r="K604" s="234"/>
      <c r="L604" s="234"/>
      <c r="M604" s="235"/>
      <c r="N604" s="235"/>
    </row>
    <row r="605" spans="1:14" ht="22.5" customHeight="1" x14ac:dyDescent="0.25">
      <c r="A605" s="79">
        <v>612</v>
      </c>
      <c r="B605" s="127" t="str">
        <f t="shared" si="8"/>
        <v>SIRIK-</v>
      </c>
      <c r="C605" s="127"/>
      <c r="D605" s="127"/>
      <c r="E605" s="231"/>
      <c r="F605" s="232"/>
      <c r="G605" s="301"/>
      <c r="H605" s="278" t="s">
        <v>313</v>
      </c>
      <c r="I605" s="179" t="s">
        <v>71</v>
      </c>
      <c r="J605" s="233"/>
      <c r="K605" s="234"/>
      <c r="L605" s="234"/>
      <c r="M605" s="235"/>
      <c r="N605" s="235"/>
    </row>
    <row r="606" spans="1:14" ht="22.5" customHeight="1" x14ac:dyDescent="0.25">
      <c r="A606" s="79">
        <v>613</v>
      </c>
      <c r="B606" s="127" t="str">
        <f t="shared" si="8"/>
        <v>SIRIK-</v>
      </c>
      <c r="C606" s="127"/>
      <c r="D606" s="127"/>
      <c r="E606" s="231"/>
      <c r="F606" s="232"/>
      <c r="G606" s="301"/>
      <c r="H606" s="278" t="s">
        <v>313</v>
      </c>
      <c r="I606" s="179" t="s">
        <v>71</v>
      </c>
      <c r="J606" s="233"/>
      <c r="K606" s="234"/>
      <c r="L606" s="234"/>
      <c r="M606" s="235"/>
      <c r="N606" s="235"/>
    </row>
    <row r="607" spans="1:14" ht="22.5" customHeight="1" x14ac:dyDescent="0.25">
      <c r="A607" s="79">
        <v>614</v>
      </c>
      <c r="B607" s="127" t="str">
        <f t="shared" si="8"/>
        <v>SIRIK-</v>
      </c>
      <c r="C607" s="127"/>
      <c r="D607" s="127"/>
      <c r="E607" s="231"/>
      <c r="F607" s="232"/>
      <c r="G607" s="301"/>
      <c r="H607" s="278" t="s">
        <v>313</v>
      </c>
      <c r="I607" s="179" t="s">
        <v>71</v>
      </c>
      <c r="J607" s="233"/>
      <c r="K607" s="234"/>
      <c r="L607" s="234"/>
      <c r="M607" s="235"/>
      <c r="N607" s="235"/>
    </row>
    <row r="608" spans="1:14" ht="22.5" customHeight="1" x14ac:dyDescent="0.25">
      <c r="A608" s="79">
        <v>615</v>
      </c>
      <c r="B608" s="127" t="str">
        <f t="shared" si="8"/>
        <v>SIRIK-</v>
      </c>
      <c r="C608" s="127"/>
      <c r="D608" s="127"/>
      <c r="E608" s="231"/>
      <c r="F608" s="232"/>
      <c r="G608" s="301"/>
      <c r="H608" s="278" t="s">
        <v>313</v>
      </c>
      <c r="I608" s="179" t="s">
        <v>71</v>
      </c>
      <c r="J608" s="233"/>
      <c r="K608" s="234"/>
      <c r="L608" s="234"/>
      <c r="M608" s="235"/>
      <c r="N608" s="235"/>
    </row>
    <row r="609" spans="1:14" ht="22.5" customHeight="1" x14ac:dyDescent="0.25">
      <c r="A609" s="79">
        <v>616</v>
      </c>
      <c r="B609" s="127" t="str">
        <f t="shared" si="8"/>
        <v>SIRIK-</v>
      </c>
      <c r="C609" s="127"/>
      <c r="D609" s="127"/>
      <c r="E609" s="231"/>
      <c r="F609" s="232"/>
      <c r="G609" s="301"/>
      <c r="H609" s="278" t="s">
        <v>313</v>
      </c>
      <c r="I609" s="179" t="s">
        <v>71</v>
      </c>
      <c r="J609" s="233"/>
      <c r="K609" s="234"/>
      <c r="L609" s="234"/>
      <c r="M609" s="235"/>
      <c r="N609" s="235"/>
    </row>
    <row r="610" spans="1:14" ht="22.5" customHeight="1" x14ac:dyDescent="0.25">
      <c r="A610" s="79">
        <v>617</v>
      </c>
      <c r="B610" s="127" t="str">
        <f t="shared" si="8"/>
        <v>SIRIK-</v>
      </c>
      <c r="C610" s="127"/>
      <c r="D610" s="127"/>
      <c r="E610" s="231"/>
      <c r="F610" s="232"/>
      <c r="G610" s="301"/>
      <c r="H610" s="278" t="s">
        <v>313</v>
      </c>
      <c r="I610" s="179" t="s">
        <v>71</v>
      </c>
      <c r="J610" s="233"/>
      <c r="K610" s="234"/>
      <c r="L610" s="234"/>
      <c r="M610" s="235"/>
      <c r="N610" s="235"/>
    </row>
    <row r="611" spans="1:14" ht="22.5" customHeight="1" x14ac:dyDescent="0.25">
      <c r="A611" s="79">
        <v>618</v>
      </c>
      <c r="B611" s="127" t="str">
        <f t="shared" si="8"/>
        <v>SIRIK-</v>
      </c>
      <c r="C611" s="127"/>
      <c r="D611" s="127"/>
      <c r="E611" s="231"/>
      <c r="F611" s="232"/>
      <c r="G611" s="301"/>
      <c r="H611" s="278" t="s">
        <v>313</v>
      </c>
      <c r="I611" s="179" t="s">
        <v>71</v>
      </c>
      <c r="J611" s="233"/>
      <c r="K611" s="234"/>
      <c r="L611" s="234"/>
      <c r="M611" s="235"/>
      <c r="N611" s="235"/>
    </row>
    <row r="612" spans="1:14" ht="22.5" customHeight="1" x14ac:dyDescent="0.25">
      <c r="A612" s="79">
        <v>619</v>
      </c>
      <c r="B612" s="127" t="str">
        <f t="shared" si="8"/>
        <v>SIRIK-</v>
      </c>
      <c r="C612" s="127"/>
      <c r="D612" s="127"/>
      <c r="E612" s="231"/>
      <c r="F612" s="232"/>
      <c r="G612" s="301"/>
      <c r="H612" s="278" t="s">
        <v>313</v>
      </c>
      <c r="I612" s="179" t="s">
        <v>71</v>
      </c>
      <c r="J612" s="233"/>
      <c r="K612" s="234"/>
      <c r="L612" s="234"/>
      <c r="M612" s="235"/>
      <c r="N612" s="235"/>
    </row>
    <row r="613" spans="1:14" ht="22.5" customHeight="1" x14ac:dyDescent="0.25">
      <c r="A613" s="79">
        <v>620</v>
      </c>
      <c r="B613" s="127" t="str">
        <f t="shared" si="8"/>
        <v>SIRIK-</v>
      </c>
      <c r="C613" s="127"/>
      <c r="D613" s="127"/>
      <c r="E613" s="231"/>
      <c r="F613" s="232"/>
      <c r="G613" s="301"/>
      <c r="H613" s="278" t="s">
        <v>313</v>
      </c>
      <c r="I613" s="179" t="s">
        <v>71</v>
      </c>
      <c r="J613" s="233"/>
      <c r="K613" s="234"/>
      <c r="L613" s="234"/>
      <c r="M613" s="235"/>
      <c r="N613" s="235"/>
    </row>
    <row r="614" spans="1:14" ht="22.5" customHeight="1" x14ac:dyDescent="0.25">
      <c r="A614" s="79">
        <v>621</v>
      </c>
      <c r="B614" s="127" t="str">
        <f t="shared" si="8"/>
        <v>SIRIK-</v>
      </c>
      <c r="C614" s="127"/>
      <c r="D614" s="127"/>
      <c r="E614" s="231"/>
      <c r="F614" s="232"/>
      <c r="G614" s="301"/>
      <c r="H614" s="278" t="s">
        <v>313</v>
      </c>
      <c r="I614" s="179" t="s">
        <v>71</v>
      </c>
      <c r="J614" s="233"/>
      <c r="K614" s="234"/>
      <c r="L614" s="234"/>
      <c r="M614" s="235"/>
      <c r="N614" s="235"/>
    </row>
    <row r="615" spans="1:14" ht="22.5" customHeight="1" x14ac:dyDescent="0.25">
      <c r="A615" s="79">
        <v>622</v>
      </c>
      <c r="B615" s="127" t="str">
        <f t="shared" si="8"/>
        <v>SIRIK-</v>
      </c>
      <c r="C615" s="127"/>
      <c r="D615" s="127"/>
      <c r="E615" s="231"/>
      <c r="F615" s="232"/>
      <c r="G615" s="301"/>
      <c r="H615" s="278" t="s">
        <v>313</v>
      </c>
      <c r="I615" s="179" t="s">
        <v>71</v>
      </c>
      <c r="J615" s="233"/>
      <c r="K615" s="234"/>
      <c r="L615" s="234"/>
      <c r="M615" s="235"/>
      <c r="N615" s="235"/>
    </row>
    <row r="616" spans="1:14" ht="22.5" customHeight="1" x14ac:dyDescent="0.25">
      <c r="A616" s="79">
        <v>623</v>
      </c>
      <c r="B616" s="127" t="str">
        <f t="shared" si="8"/>
        <v>SIRIK-</v>
      </c>
      <c r="C616" s="127"/>
      <c r="D616" s="127"/>
      <c r="E616" s="231"/>
      <c r="F616" s="232"/>
      <c r="G616" s="301"/>
      <c r="H616" s="278" t="s">
        <v>313</v>
      </c>
      <c r="I616" s="179" t="s">
        <v>71</v>
      </c>
      <c r="J616" s="233"/>
      <c r="K616" s="234"/>
      <c r="L616" s="234"/>
      <c r="M616" s="235"/>
      <c r="N616" s="235"/>
    </row>
    <row r="617" spans="1:14" ht="22.5" customHeight="1" x14ac:dyDescent="0.25">
      <c r="A617" s="79">
        <v>624</v>
      </c>
      <c r="B617" s="127" t="str">
        <f t="shared" si="8"/>
        <v>SIRIK-</v>
      </c>
      <c r="C617" s="127"/>
      <c r="D617" s="127"/>
      <c r="E617" s="231"/>
      <c r="F617" s="232"/>
      <c r="G617" s="301"/>
      <c r="H617" s="278" t="s">
        <v>313</v>
      </c>
      <c r="I617" s="179" t="s">
        <v>71</v>
      </c>
      <c r="J617" s="233"/>
      <c r="K617" s="234"/>
      <c r="L617" s="234"/>
      <c r="M617" s="235"/>
      <c r="N617" s="235"/>
    </row>
    <row r="618" spans="1:14" ht="22.5" customHeight="1" x14ac:dyDescent="0.25">
      <c r="A618" s="79">
        <v>625</v>
      </c>
      <c r="B618" s="127" t="str">
        <f t="shared" si="8"/>
        <v>SIRIK-</v>
      </c>
      <c r="C618" s="127"/>
      <c r="D618" s="127"/>
      <c r="E618" s="231"/>
      <c r="F618" s="232"/>
      <c r="G618" s="301"/>
      <c r="H618" s="278" t="s">
        <v>313</v>
      </c>
      <c r="I618" s="179" t="s">
        <v>71</v>
      </c>
      <c r="J618" s="233"/>
      <c r="K618" s="234"/>
      <c r="L618" s="234"/>
      <c r="M618" s="235"/>
      <c r="N618" s="235"/>
    </row>
    <row r="619" spans="1:14" ht="22.5" customHeight="1" x14ac:dyDescent="0.25">
      <c r="A619" s="79">
        <v>626</v>
      </c>
      <c r="B619" s="127" t="str">
        <f t="shared" si="8"/>
        <v>SIRIK-</v>
      </c>
      <c r="C619" s="127"/>
      <c r="D619" s="127"/>
      <c r="E619" s="231"/>
      <c r="F619" s="232"/>
      <c r="G619" s="301"/>
      <c r="H619" s="278" t="s">
        <v>313</v>
      </c>
      <c r="I619" s="179" t="s">
        <v>71</v>
      </c>
      <c r="J619" s="233"/>
      <c r="K619" s="234"/>
      <c r="L619" s="234"/>
      <c r="M619" s="235"/>
      <c r="N619" s="235"/>
    </row>
    <row r="620" spans="1:14" ht="22.5" customHeight="1" x14ac:dyDescent="0.25">
      <c r="A620" s="79">
        <v>627</v>
      </c>
      <c r="B620" s="127" t="str">
        <f t="shared" si="8"/>
        <v>SIRIK-</v>
      </c>
      <c r="C620" s="127"/>
      <c r="D620" s="127"/>
      <c r="E620" s="231"/>
      <c r="F620" s="232"/>
      <c r="G620" s="301"/>
      <c r="H620" s="278" t="s">
        <v>313</v>
      </c>
      <c r="I620" s="179" t="s">
        <v>71</v>
      </c>
      <c r="J620" s="233"/>
      <c r="K620" s="234"/>
      <c r="L620" s="234"/>
      <c r="M620" s="235"/>
      <c r="N620" s="235"/>
    </row>
    <row r="621" spans="1:14" ht="22.5" customHeight="1" x14ac:dyDescent="0.25">
      <c r="A621" s="79">
        <v>628</v>
      </c>
      <c r="B621" s="127" t="str">
        <f t="shared" si="8"/>
        <v>SIRIK-</v>
      </c>
      <c r="C621" s="127"/>
      <c r="D621" s="127"/>
      <c r="E621" s="231"/>
      <c r="F621" s="232"/>
      <c r="G621" s="301"/>
      <c r="H621" s="278" t="s">
        <v>313</v>
      </c>
      <c r="I621" s="179" t="s">
        <v>71</v>
      </c>
      <c r="J621" s="233"/>
      <c r="K621" s="234"/>
      <c r="L621" s="234"/>
      <c r="M621" s="235"/>
      <c r="N621" s="235"/>
    </row>
    <row r="622" spans="1:14" ht="22.5" customHeight="1" x14ac:dyDescent="0.25">
      <c r="A622" s="79">
        <v>629</v>
      </c>
      <c r="B622" s="127" t="str">
        <f t="shared" si="8"/>
        <v>SIRIK-</v>
      </c>
      <c r="C622" s="127"/>
      <c r="D622" s="127"/>
      <c r="E622" s="231"/>
      <c r="F622" s="232"/>
      <c r="G622" s="301"/>
      <c r="H622" s="278" t="s">
        <v>313</v>
      </c>
      <c r="I622" s="179" t="s">
        <v>71</v>
      </c>
      <c r="J622" s="233"/>
      <c r="K622" s="234"/>
      <c r="L622" s="234"/>
      <c r="M622" s="235"/>
      <c r="N622" s="235"/>
    </row>
    <row r="623" spans="1:14" ht="22.5" customHeight="1" x14ac:dyDescent="0.25">
      <c r="A623" s="79">
        <v>630</v>
      </c>
      <c r="B623" s="127" t="str">
        <f t="shared" si="8"/>
        <v>SIRIK-</v>
      </c>
      <c r="C623" s="127"/>
      <c r="D623" s="127"/>
      <c r="E623" s="231"/>
      <c r="F623" s="232"/>
      <c r="G623" s="301"/>
      <c r="H623" s="278" t="s">
        <v>313</v>
      </c>
      <c r="I623" s="179" t="s">
        <v>71</v>
      </c>
      <c r="J623" s="233"/>
      <c r="K623" s="234"/>
      <c r="L623" s="234"/>
      <c r="M623" s="235"/>
      <c r="N623" s="235"/>
    </row>
    <row r="624" spans="1:14" ht="22.5" customHeight="1" x14ac:dyDescent="0.25">
      <c r="A624" s="79">
        <v>631</v>
      </c>
      <c r="B624" s="127" t="str">
        <f t="shared" si="8"/>
        <v>SIRIK-</v>
      </c>
      <c r="C624" s="127"/>
      <c r="D624" s="127"/>
      <c r="E624" s="231"/>
      <c r="F624" s="232"/>
      <c r="G624" s="301"/>
      <c r="H624" s="278" t="s">
        <v>313</v>
      </c>
      <c r="I624" s="179" t="s">
        <v>71</v>
      </c>
      <c r="J624" s="233"/>
      <c r="K624" s="234"/>
      <c r="L624" s="234"/>
      <c r="M624" s="235"/>
      <c r="N624" s="235"/>
    </row>
    <row r="625" spans="1:14" ht="22.5" customHeight="1" x14ac:dyDescent="0.25">
      <c r="A625" s="79">
        <v>632</v>
      </c>
      <c r="B625" s="127" t="str">
        <f t="shared" si="8"/>
        <v>SIRIK-</v>
      </c>
      <c r="C625" s="127"/>
      <c r="D625" s="127"/>
      <c r="E625" s="231"/>
      <c r="F625" s="232"/>
      <c r="G625" s="301"/>
      <c r="H625" s="278" t="s">
        <v>313</v>
      </c>
      <c r="I625" s="179" t="s">
        <v>71</v>
      </c>
      <c r="J625" s="233"/>
      <c r="K625" s="234"/>
      <c r="L625" s="234"/>
      <c r="M625" s="235"/>
      <c r="N625" s="235"/>
    </row>
    <row r="626" spans="1:14" ht="22.5" customHeight="1" x14ac:dyDescent="0.25">
      <c r="A626" s="79">
        <v>633</v>
      </c>
      <c r="B626" s="127" t="str">
        <f t="shared" si="8"/>
        <v>SIRIK-</v>
      </c>
      <c r="C626" s="127"/>
      <c r="D626" s="127"/>
      <c r="E626" s="231"/>
      <c r="F626" s="232"/>
      <c r="G626" s="301"/>
      <c r="H626" s="278" t="s">
        <v>313</v>
      </c>
      <c r="I626" s="179" t="s">
        <v>71</v>
      </c>
      <c r="J626" s="233"/>
      <c r="K626" s="234"/>
      <c r="L626" s="234"/>
      <c r="M626" s="235"/>
      <c r="N626" s="235"/>
    </row>
    <row r="627" spans="1:14" ht="22.5" customHeight="1" x14ac:dyDescent="0.25">
      <c r="A627" s="79">
        <v>634</v>
      </c>
      <c r="B627" s="127" t="str">
        <f t="shared" si="8"/>
        <v>SIRIK-</v>
      </c>
      <c r="C627" s="127"/>
      <c r="D627" s="127"/>
      <c r="E627" s="231"/>
      <c r="F627" s="232"/>
      <c r="G627" s="301"/>
      <c r="H627" s="278" t="s">
        <v>313</v>
      </c>
      <c r="I627" s="179" t="s">
        <v>71</v>
      </c>
      <c r="J627" s="233"/>
      <c r="K627" s="234"/>
      <c r="L627" s="234"/>
      <c r="M627" s="235"/>
      <c r="N627" s="235"/>
    </row>
    <row r="628" spans="1:14" s="283" customFormat="1" ht="22.5" customHeight="1" x14ac:dyDescent="0.25">
      <c r="A628" s="274">
        <v>635</v>
      </c>
      <c r="B628" s="275" t="str">
        <f t="shared" si="8"/>
        <v>GÜLLE-1</v>
      </c>
      <c r="C628" s="275">
        <v>22</v>
      </c>
      <c r="D628" s="275"/>
      <c r="E628" s="276">
        <v>21971</v>
      </c>
      <c r="F628" s="277" t="s">
        <v>833</v>
      </c>
      <c r="G628" s="300" t="s">
        <v>834</v>
      </c>
      <c r="H628" s="278" t="s">
        <v>313</v>
      </c>
      <c r="I628" s="278" t="s">
        <v>72</v>
      </c>
      <c r="J628" s="279"/>
      <c r="K628" s="280"/>
      <c r="L628" s="280"/>
      <c r="M628" s="281">
        <v>1</v>
      </c>
      <c r="N628" s="281" t="s">
        <v>317</v>
      </c>
    </row>
    <row r="629" spans="1:14" s="283" customFormat="1" ht="22.5" customHeight="1" x14ac:dyDescent="0.25">
      <c r="A629" s="274">
        <v>636</v>
      </c>
      <c r="B629" s="275" t="str">
        <f t="shared" ref="B629:B675" si="9">CONCATENATE(I629,"-",M629)</f>
        <v>GÜLLE-2</v>
      </c>
      <c r="C629" s="275">
        <v>42</v>
      </c>
      <c r="D629" s="275"/>
      <c r="E629" s="276">
        <v>33468</v>
      </c>
      <c r="F629" s="277" t="s">
        <v>835</v>
      </c>
      <c r="G629" s="300" t="s">
        <v>567</v>
      </c>
      <c r="H629" s="278" t="s">
        <v>313</v>
      </c>
      <c r="I629" s="278" t="s">
        <v>72</v>
      </c>
      <c r="J629" s="279"/>
      <c r="K629" s="280"/>
      <c r="L629" s="280"/>
      <c r="M629" s="281">
        <v>2</v>
      </c>
      <c r="N629" s="281" t="s">
        <v>317</v>
      </c>
    </row>
    <row r="630" spans="1:14" s="283" customFormat="1" ht="22.5" customHeight="1" x14ac:dyDescent="0.25">
      <c r="A630" s="274">
        <v>637</v>
      </c>
      <c r="B630" s="275" t="str">
        <f t="shared" si="9"/>
        <v>GÜLLE-3</v>
      </c>
      <c r="C630" s="275">
        <v>110</v>
      </c>
      <c r="D630" s="275"/>
      <c r="E630" s="276">
        <v>27242</v>
      </c>
      <c r="F630" s="277" t="s">
        <v>790</v>
      </c>
      <c r="G630" s="300" t="s">
        <v>537</v>
      </c>
      <c r="H630" s="278" t="s">
        <v>313</v>
      </c>
      <c r="I630" s="278" t="s">
        <v>72</v>
      </c>
      <c r="J630" s="279"/>
      <c r="K630" s="280"/>
      <c r="L630" s="280"/>
      <c r="M630" s="281">
        <v>3</v>
      </c>
      <c r="N630" s="281" t="s">
        <v>317</v>
      </c>
    </row>
    <row r="631" spans="1:14" s="283" customFormat="1" ht="22.5" customHeight="1" x14ac:dyDescent="0.25">
      <c r="A631" s="274">
        <v>638</v>
      </c>
      <c r="B631" s="275" t="str">
        <f t="shared" si="9"/>
        <v>GÜLLE-4</v>
      </c>
      <c r="C631" s="275">
        <v>111</v>
      </c>
      <c r="D631" s="275"/>
      <c r="E631" s="276">
        <v>29527</v>
      </c>
      <c r="F631" s="277" t="s">
        <v>791</v>
      </c>
      <c r="G631" s="300" t="s">
        <v>537</v>
      </c>
      <c r="H631" s="278" t="s">
        <v>313</v>
      </c>
      <c r="I631" s="278" t="s">
        <v>72</v>
      </c>
      <c r="J631" s="279"/>
      <c r="K631" s="280"/>
      <c r="L631" s="280"/>
      <c r="M631" s="281">
        <v>4</v>
      </c>
      <c r="N631" s="281" t="s">
        <v>317</v>
      </c>
    </row>
    <row r="632" spans="1:14" s="283" customFormat="1" ht="22.5" customHeight="1" x14ac:dyDescent="0.25">
      <c r="A632" s="274">
        <v>639</v>
      </c>
      <c r="B632" s="275" t="str">
        <f t="shared" si="9"/>
        <v>GÜLLE-5</v>
      </c>
      <c r="C632" s="275">
        <v>123</v>
      </c>
      <c r="D632" s="275"/>
      <c r="E632" s="276">
        <v>31413</v>
      </c>
      <c r="F632" s="277" t="s">
        <v>836</v>
      </c>
      <c r="G632" s="300" t="s">
        <v>544</v>
      </c>
      <c r="H632" s="278" t="s">
        <v>313</v>
      </c>
      <c r="I632" s="278" t="s">
        <v>72</v>
      </c>
      <c r="J632" s="279"/>
      <c r="K632" s="280"/>
      <c r="L632" s="280"/>
      <c r="M632" s="281">
        <v>5</v>
      </c>
      <c r="N632" s="281" t="s">
        <v>317</v>
      </c>
    </row>
    <row r="633" spans="1:14" s="283" customFormat="1" ht="22.5" customHeight="1" x14ac:dyDescent="0.25">
      <c r="A633" s="274">
        <v>640</v>
      </c>
      <c r="B633" s="275" t="str">
        <f t="shared" si="9"/>
        <v>GÜLLE-6</v>
      </c>
      <c r="C633" s="275">
        <v>174</v>
      </c>
      <c r="D633" s="275"/>
      <c r="E633" s="276">
        <v>31036</v>
      </c>
      <c r="F633" s="277" t="s">
        <v>837</v>
      </c>
      <c r="G633" s="300" t="s">
        <v>838</v>
      </c>
      <c r="H633" s="278" t="s">
        <v>313</v>
      </c>
      <c r="I633" s="278" t="s">
        <v>72</v>
      </c>
      <c r="J633" s="279"/>
      <c r="K633" s="280"/>
      <c r="L633" s="280"/>
      <c r="M633" s="281">
        <v>6</v>
      </c>
      <c r="N633" s="281" t="s">
        <v>317</v>
      </c>
    </row>
    <row r="634" spans="1:14" s="283" customFormat="1" ht="22.5" customHeight="1" x14ac:dyDescent="0.25">
      <c r="A634" s="274">
        <v>641</v>
      </c>
      <c r="B634" s="275" t="str">
        <f t="shared" si="9"/>
        <v>GÜLLE-7</v>
      </c>
      <c r="C634" s="275">
        <v>11</v>
      </c>
      <c r="D634" s="275"/>
      <c r="E634" s="276">
        <v>26651</v>
      </c>
      <c r="F634" s="277" t="s">
        <v>384</v>
      </c>
      <c r="G634" s="300" t="s">
        <v>808</v>
      </c>
      <c r="H634" s="278" t="s">
        <v>313</v>
      </c>
      <c r="I634" s="278" t="s">
        <v>72</v>
      </c>
      <c r="J634" s="279"/>
      <c r="K634" s="280"/>
      <c r="L634" s="280"/>
      <c r="M634" s="281">
        <v>7</v>
      </c>
      <c r="N634" s="281" t="s">
        <v>317</v>
      </c>
    </row>
    <row r="635" spans="1:14" s="283" customFormat="1" ht="22.5" customHeight="1" x14ac:dyDescent="0.25">
      <c r="A635" s="274">
        <v>642</v>
      </c>
      <c r="B635" s="275" t="str">
        <f t="shared" si="9"/>
        <v>GÜLLE-8</v>
      </c>
      <c r="C635" s="275">
        <v>24</v>
      </c>
      <c r="D635" s="275"/>
      <c r="E635" s="276">
        <v>29011</v>
      </c>
      <c r="F635" s="277" t="s">
        <v>784</v>
      </c>
      <c r="G635" s="300" t="s">
        <v>563</v>
      </c>
      <c r="H635" s="278" t="s">
        <v>313</v>
      </c>
      <c r="I635" s="278" t="s">
        <v>72</v>
      </c>
      <c r="J635" s="279"/>
      <c r="K635" s="280"/>
      <c r="L635" s="280"/>
      <c r="M635" s="281">
        <v>8</v>
      </c>
      <c r="N635" s="281" t="s">
        <v>317</v>
      </c>
    </row>
    <row r="636" spans="1:14" s="283" customFormat="1" ht="22.5" customHeight="1" x14ac:dyDescent="0.25">
      <c r="A636" s="274">
        <v>643</v>
      </c>
      <c r="B636" s="275" t="str">
        <f t="shared" si="9"/>
        <v>GÜLLE-9</v>
      </c>
      <c r="C636" s="275">
        <v>26</v>
      </c>
      <c r="D636" s="275"/>
      <c r="E636" s="276">
        <v>28915</v>
      </c>
      <c r="F636" s="277" t="s">
        <v>809</v>
      </c>
      <c r="G636" s="300" t="s">
        <v>563</v>
      </c>
      <c r="H636" s="278" t="s">
        <v>313</v>
      </c>
      <c r="I636" s="278" t="s">
        <v>72</v>
      </c>
      <c r="J636" s="279"/>
      <c r="K636" s="280"/>
      <c r="L636" s="280"/>
      <c r="M636" s="281">
        <v>9</v>
      </c>
      <c r="N636" s="281" t="s">
        <v>317</v>
      </c>
    </row>
    <row r="637" spans="1:14" s="283" customFormat="1" ht="22.5" customHeight="1" x14ac:dyDescent="0.25">
      <c r="A637" s="274">
        <v>644</v>
      </c>
      <c r="B637" s="275" t="str">
        <f t="shared" si="9"/>
        <v>GÜLLE-10</v>
      </c>
      <c r="C637" s="275">
        <v>80</v>
      </c>
      <c r="D637" s="275"/>
      <c r="E637" s="276">
        <v>22385</v>
      </c>
      <c r="F637" s="277" t="s">
        <v>810</v>
      </c>
      <c r="G637" s="300" t="s">
        <v>652</v>
      </c>
      <c r="H637" s="278" t="s">
        <v>313</v>
      </c>
      <c r="I637" s="278" t="s">
        <v>72</v>
      </c>
      <c r="J637" s="279"/>
      <c r="K637" s="280"/>
      <c r="L637" s="280"/>
      <c r="M637" s="281">
        <v>10</v>
      </c>
      <c r="N637" s="281" t="s">
        <v>317</v>
      </c>
    </row>
    <row r="638" spans="1:14" s="283" customFormat="1" ht="22.5" customHeight="1" x14ac:dyDescent="0.25">
      <c r="A638" s="274">
        <v>645</v>
      </c>
      <c r="B638" s="275" t="str">
        <f t="shared" si="9"/>
        <v>GÜLLE-11</v>
      </c>
      <c r="C638" s="275">
        <v>98</v>
      </c>
      <c r="D638" s="275"/>
      <c r="E638" s="276">
        <v>32075</v>
      </c>
      <c r="F638" s="277" t="s">
        <v>534</v>
      </c>
      <c r="G638" s="300" t="s">
        <v>535</v>
      </c>
      <c r="H638" s="278" t="s">
        <v>313</v>
      </c>
      <c r="I638" s="278" t="s">
        <v>72</v>
      </c>
      <c r="J638" s="279"/>
      <c r="K638" s="280"/>
      <c r="L638" s="280"/>
      <c r="M638" s="281">
        <v>11</v>
      </c>
      <c r="N638" s="281" t="s">
        <v>317</v>
      </c>
    </row>
    <row r="639" spans="1:14" s="283" customFormat="1" ht="22.5" customHeight="1" x14ac:dyDescent="0.25">
      <c r="A639" s="274">
        <v>646</v>
      </c>
      <c r="B639" s="275" t="str">
        <f t="shared" si="9"/>
        <v>GÜLLE-12</v>
      </c>
      <c r="C639" s="275">
        <v>112</v>
      </c>
      <c r="D639" s="275"/>
      <c r="E639" s="276">
        <v>30385</v>
      </c>
      <c r="F639" s="277" t="s">
        <v>811</v>
      </c>
      <c r="G639" s="300" t="s">
        <v>812</v>
      </c>
      <c r="H639" s="278" t="s">
        <v>313</v>
      </c>
      <c r="I639" s="278" t="s">
        <v>72</v>
      </c>
      <c r="J639" s="279"/>
      <c r="K639" s="280"/>
      <c r="L639" s="280"/>
      <c r="M639" s="281">
        <v>12</v>
      </c>
      <c r="N639" s="281" t="s">
        <v>317</v>
      </c>
    </row>
    <row r="640" spans="1:14" s="283" customFormat="1" ht="22.5" customHeight="1" x14ac:dyDescent="0.25">
      <c r="A640" s="274">
        <v>647</v>
      </c>
      <c r="B640" s="275" t="str">
        <f t="shared" si="9"/>
        <v>GÜLLE-13</v>
      </c>
      <c r="C640" s="275">
        <v>124</v>
      </c>
      <c r="D640" s="275"/>
      <c r="E640" s="276">
        <v>33863</v>
      </c>
      <c r="F640" s="277" t="s">
        <v>543</v>
      </c>
      <c r="G640" s="300" t="s">
        <v>544</v>
      </c>
      <c r="H640" s="278" t="s">
        <v>313</v>
      </c>
      <c r="I640" s="278" t="s">
        <v>72</v>
      </c>
      <c r="J640" s="279"/>
      <c r="K640" s="280"/>
      <c r="L640" s="280"/>
      <c r="M640" s="281">
        <v>13</v>
      </c>
      <c r="N640" s="281" t="s">
        <v>317</v>
      </c>
    </row>
    <row r="641" spans="1:14" s="283" customFormat="1" ht="22.5" customHeight="1" x14ac:dyDescent="0.25">
      <c r="A641" s="274">
        <v>648</v>
      </c>
      <c r="B641" s="275" t="str">
        <f t="shared" si="9"/>
        <v>GÜLLE-14</v>
      </c>
      <c r="C641" s="275">
        <v>136</v>
      </c>
      <c r="D641" s="275"/>
      <c r="E641" s="276">
        <v>27695</v>
      </c>
      <c r="F641" s="277" t="s">
        <v>382</v>
      </c>
      <c r="G641" s="300" t="s">
        <v>692</v>
      </c>
      <c r="H641" s="278" t="s">
        <v>313</v>
      </c>
      <c r="I641" s="278" t="s">
        <v>72</v>
      </c>
      <c r="J641" s="279"/>
      <c r="K641" s="280"/>
      <c r="L641" s="280"/>
      <c r="M641" s="281">
        <v>14</v>
      </c>
      <c r="N641" s="281" t="s">
        <v>317</v>
      </c>
    </row>
    <row r="642" spans="1:14" s="283" customFormat="1" ht="22.5" customHeight="1" x14ac:dyDescent="0.25">
      <c r="A642" s="274">
        <v>649</v>
      </c>
      <c r="B642" s="275" t="str">
        <f t="shared" si="9"/>
        <v>-</v>
      </c>
      <c r="C642" s="275"/>
      <c r="D642" s="275"/>
      <c r="E642" s="276"/>
      <c r="F642" s="277"/>
      <c r="G642" s="300"/>
      <c r="H642" s="278" t="s">
        <v>313</v>
      </c>
      <c r="I642" s="278"/>
      <c r="J642" s="279"/>
      <c r="K642" s="280"/>
      <c r="L642" s="280"/>
      <c r="M642" s="281"/>
      <c r="N642" s="281"/>
    </row>
    <row r="643" spans="1:14" s="283" customFormat="1" ht="22.5" customHeight="1" x14ac:dyDescent="0.25">
      <c r="A643" s="274">
        <v>650</v>
      </c>
      <c r="B643" s="275" t="str">
        <f t="shared" si="9"/>
        <v>GÜLLE-15</v>
      </c>
      <c r="C643" s="275">
        <v>162</v>
      </c>
      <c r="D643" s="275"/>
      <c r="E643" s="276">
        <v>23400</v>
      </c>
      <c r="F643" s="277" t="s">
        <v>386</v>
      </c>
      <c r="G643" s="300" t="s">
        <v>814</v>
      </c>
      <c r="H643" s="278" t="s">
        <v>313</v>
      </c>
      <c r="I643" s="278" t="s">
        <v>72</v>
      </c>
      <c r="J643" s="279"/>
      <c r="K643" s="280"/>
      <c r="L643" s="280"/>
      <c r="M643" s="281">
        <v>15</v>
      </c>
      <c r="N643" s="281" t="s">
        <v>317</v>
      </c>
    </row>
    <row r="644" spans="1:14" s="283" customFormat="1" ht="22.5" customHeight="1" x14ac:dyDescent="0.25">
      <c r="A644" s="274">
        <v>651</v>
      </c>
      <c r="B644" s="275" t="str">
        <f t="shared" si="9"/>
        <v>GÜLLE-16</v>
      </c>
      <c r="C644" s="275">
        <v>172</v>
      </c>
      <c r="D644" s="275"/>
      <c r="E644" s="276">
        <v>27120</v>
      </c>
      <c r="F644" s="277" t="s">
        <v>380</v>
      </c>
      <c r="G644" s="300" t="s">
        <v>815</v>
      </c>
      <c r="H644" s="278" t="s">
        <v>313</v>
      </c>
      <c r="I644" s="278" t="s">
        <v>72</v>
      </c>
      <c r="J644" s="279"/>
      <c r="K644" s="280"/>
      <c r="L644" s="280"/>
      <c r="M644" s="281">
        <v>16</v>
      </c>
      <c r="N644" s="281" t="s">
        <v>317</v>
      </c>
    </row>
    <row r="645" spans="1:14" s="283" customFormat="1" ht="22.5" customHeight="1" x14ac:dyDescent="0.25">
      <c r="A645" s="274">
        <v>652</v>
      </c>
      <c r="B645" s="275" t="str">
        <f t="shared" si="9"/>
        <v>GÜLLE-17</v>
      </c>
      <c r="C645" s="275">
        <v>50</v>
      </c>
      <c r="D645" s="275"/>
      <c r="E645" s="276">
        <v>27382</v>
      </c>
      <c r="F645" s="277" t="s">
        <v>787</v>
      </c>
      <c r="G645" s="300" t="s">
        <v>591</v>
      </c>
      <c r="H645" s="278" t="s">
        <v>313</v>
      </c>
      <c r="I645" s="278" t="s">
        <v>72</v>
      </c>
      <c r="J645" s="284"/>
      <c r="K645" s="280"/>
      <c r="L645" s="280"/>
      <c r="M645" s="281">
        <v>17</v>
      </c>
      <c r="N645" s="281" t="s">
        <v>317</v>
      </c>
    </row>
    <row r="646" spans="1:14" s="283" customFormat="1" ht="22.5" customHeight="1" x14ac:dyDescent="0.25">
      <c r="A646" s="274">
        <v>653</v>
      </c>
      <c r="B646" s="275" t="str">
        <f t="shared" si="9"/>
        <v>GÜLLE-18</v>
      </c>
      <c r="C646" s="275">
        <v>73</v>
      </c>
      <c r="D646" s="275"/>
      <c r="E646" s="276">
        <v>36421</v>
      </c>
      <c r="F646" s="277" t="s">
        <v>788</v>
      </c>
      <c r="G646" s="300" t="s">
        <v>528</v>
      </c>
      <c r="H646" s="278" t="s">
        <v>313</v>
      </c>
      <c r="I646" s="278" t="s">
        <v>72</v>
      </c>
      <c r="J646" s="284"/>
      <c r="K646" s="280"/>
      <c r="L646" s="280"/>
      <c r="M646" s="281">
        <v>18</v>
      </c>
      <c r="N646" s="281" t="s">
        <v>317</v>
      </c>
    </row>
    <row r="647" spans="1:14" s="283" customFormat="1" ht="22.5" customHeight="1" x14ac:dyDescent="0.25">
      <c r="A647" s="274">
        <v>654</v>
      </c>
      <c r="B647" s="275" t="str">
        <f t="shared" si="9"/>
        <v>GÜLLE-19</v>
      </c>
      <c r="C647" s="275">
        <v>78</v>
      </c>
      <c r="D647" s="275"/>
      <c r="E647" s="276">
        <v>35355</v>
      </c>
      <c r="F647" s="277" t="s">
        <v>789</v>
      </c>
      <c r="G647" s="300" t="s">
        <v>573</v>
      </c>
      <c r="H647" s="278" t="s">
        <v>313</v>
      </c>
      <c r="I647" s="278" t="s">
        <v>72</v>
      </c>
      <c r="J647" s="284"/>
      <c r="K647" s="280"/>
      <c r="L647" s="280"/>
      <c r="M647" s="281">
        <v>19</v>
      </c>
      <c r="N647" s="281" t="s">
        <v>317</v>
      </c>
    </row>
    <row r="648" spans="1:14" s="283" customFormat="1" ht="22.5" customHeight="1" x14ac:dyDescent="0.25">
      <c r="A648" s="274">
        <v>655</v>
      </c>
      <c r="B648" s="275" t="str">
        <f t="shared" si="9"/>
        <v>GÜLLE-20</v>
      </c>
      <c r="C648" s="275">
        <v>137</v>
      </c>
      <c r="D648" s="275"/>
      <c r="E648" s="276">
        <v>34670</v>
      </c>
      <c r="F648" s="277" t="s">
        <v>691</v>
      </c>
      <c r="G648" s="300" t="s">
        <v>692</v>
      </c>
      <c r="H648" s="278" t="s">
        <v>313</v>
      </c>
      <c r="I648" s="278" t="s">
        <v>72</v>
      </c>
      <c r="J648" s="284"/>
      <c r="K648" s="280"/>
      <c r="L648" s="280"/>
      <c r="M648" s="281">
        <v>20</v>
      </c>
      <c r="N648" s="281" t="s">
        <v>317</v>
      </c>
    </row>
    <row r="649" spans="1:14" s="283" customFormat="1" ht="22.5" customHeight="1" x14ac:dyDescent="0.25">
      <c r="A649" s="274">
        <v>656</v>
      </c>
      <c r="B649" s="275" t="str">
        <f t="shared" si="9"/>
        <v>GÜLLE-30</v>
      </c>
      <c r="C649" s="275">
        <v>8</v>
      </c>
      <c r="D649" s="275"/>
      <c r="E649" s="276">
        <v>31787</v>
      </c>
      <c r="F649" s="277" t="s">
        <v>304</v>
      </c>
      <c r="G649" s="300" t="s">
        <v>839</v>
      </c>
      <c r="H649" s="278" t="s">
        <v>313</v>
      </c>
      <c r="I649" s="278" t="s">
        <v>72</v>
      </c>
      <c r="J649" s="284"/>
      <c r="K649" s="280"/>
      <c r="L649" s="280"/>
      <c r="M649" s="281">
        <v>30</v>
      </c>
      <c r="N649" s="281" t="s">
        <v>315</v>
      </c>
    </row>
    <row r="650" spans="1:14" s="283" customFormat="1" ht="22.5" customHeight="1" x14ac:dyDescent="0.25">
      <c r="A650" s="274">
        <v>657</v>
      </c>
      <c r="B650" s="275" t="str">
        <f t="shared" si="9"/>
        <v>GÜLLE-31</v>
      </c>
      <c r="C650" s="275">
        <v>17</v>
      </c>
      <c r="D650" s="275"/>
      <c r="E650" s="276">
        <v>24643</v>
      </c>
      <c r="F650" s="277" t="s">
        <v>379</v>
      </c>
      <c r="G650" s="300" t="s">
        <v>689</v>
      </c>
      <c r="H650" s="278" t="s">
        <v>313</v>
      </c>
      <c r="I650" s="278" t="s">
        <v>72</v>
      </c>
      <c r="J650" s="284"/>
      <c r="K650" s="280"/>
      <c r="L650" s="280"/>
      <c r="M650" s="281">
        <v>31</v>
      </c>
      <c r="N650" s="281" t="s">
        <v>315</v>
      </c>
    </row>
    <row r="651" spans="1:14" s="283" customFormat="1" ht="22.5" customHeight="1" x14ac:dyDescent="0.25">
      <c r="A651" s="274">
        <v>658</v>
      </c>
      <c r="B651" s="275" t="str">
        <f t="shared" si="9"/>
        <v>GÜLLE-32</v>
      </c>
      <c r="C651" s="275">
        <v>168</v>
      </c>
      <c r="D651" s="275"/>
      <c r="E651" s="276">
        <v>32769</v>
      </c>
      <c r="F651" s="277" t="s">
        <v>798</v>
      </c>
      <c r="G651" s="300" t="s">
        <v>700</v>
      </c>
      <c r="H651" s="278" t="s">
        <v>313</v>
      </c>
      <c r="I651" s="278" t="s">
        <v>72</v>
      </c>
      <c r="J651" s="279"/>
      <c r="K651" s="280"/>
      <c r="L651" s="280"/>
      <c r="M651" s="281">
        <v>32</v>
      </c>
      <c r="N651" s="281" t="s">
        <v>315</v>
      </c>
    </row>
    <row r="652" spans="1:14" s="283" customFormat="1" ht="22.5" customHeight="1" x14ac:dyDescent="0.25">
      <c r="A652" s="274">
        <v>659</v>
      </c>
      <c r="B652" s="275" t="str">
        <f t="shared" si="9"/>
        <v>GÜLLE-33</v>
      </c>
      <c r="C652" s="275">
        <v>12</v>
      </c>
      <c r="D652" s="275"/>
      <c r="E652" s="276">
        <v>30227</v>
      </c>
      <c r="F652" s="277" t="s">
        <v>305</v>
      </c>
      <c r="G652" s="300" t="s">
        <v>808</v>
      </c>
      <c r="H652" s="278" t="s">
        <v>313</v>
      </c>
      <c r="I652" s="278" t="s">
        <v>72</v>
      </c>
      <c r="J652" s="279"/>
      <c r="K652" s="280"/>
      <c r="L652" s="280"/>
      <c r="M652" s="281">
        <v>33</v>
      </c>
      <c r="N652" s="281" t="s">
        <v>315</v>
      </c>
    </row>
    <row r="653" spans="1:14" s="283" customFormat="1" ht="22.5" customHeight="1" x14ac:dyDescent="0.25">
      <c r="A653" s="274">
        <v>660</v>
      </c>
      <c r="B653" s="275" t="str">
        <f t="shared" si="9"/>
        <v>GÜLLE-34</v>
      </c>
      <c r="C653" s="275">
        <v>19</v>
      </c>
      <c r="D653" s="275"/>
      <c r="E653" s="276">
        <v>34951</v>
      </c>
      <c r="F653" s="277" t="s">
        <v>792</v>
      </c>
      <c r="G653" s="300" t="s">
        <v>667</v>
      </c>
      <c r="H653" s="278" t="s">
        <v>313</v>
      </c>
      <c r="I653" s="278" t="s">
        <v>72</v>
      </c>
      <c r="J653" s="279"/>
      <c r="K653" s="280"/>
      <c r="L653" s="280"/>
      <c r="M653" s="281">
        <v>34</v>
      </c>
      <c r="N653" s="281" t="s">
        <v>315</v>
      </c>
    </row>
    <row r="654" spans="1:14" s="283" customFormat="1" ht="22.5" customHeight="1" x14ac:dyDescent="0.25">
      <c r="A654" s="274">
        <v>661</v>
      </c>
      <c r="B654" s="275" t="str">
        <f t="shared" si="9"/>
        <v>GÜLLE-35</v>
      </c>
      <c r="C654" s="275">
        <v>25</v>
      </c>
      <c r="D654" s="275"/>
      <c r="E654" s="276">
        <v>28449</v>
      </c>
      <c r="F654" s="277" t="s">
        <v>816</v>
      </c>
      <c r="G654" s="300" t="s">
        <v>563</v>
      </c>
      <c r="H654" s="278" t="s">
        <v>313</v>
      </c>
      <c r="I654" s="278" t="s">
        <v>72</v>
      </c>
      <c r="J654" s="279"/>
      <c r="K654" s="280"/>
      <c r="L654" s="280"/>
      <c r="M654" s="281">
        <v>35</v>
      </c>
      <c r="N654" s="281" t="s">
        <v>315</v>
      </c>
    </row>
    <row r="655" spans="1:14" s="283" customFormat="1" ht="22.5" customHeight="1" x14ac:dyDescent="0.25">
      <c r="A655" s="274">
        <v>662</v>
      </c>
      <c r="B655" s="275" t="str">
        <f t="shared" si="9"/>
        <v>GÜLLE-36</v>
      </c>
      <c r="C655" s="275">
        <v>32</v>
      </c>
      <c r="D655" s="275"/>
      <c r="E655" s="276">
        <v>32832</v>
      </c>
      <c r="F655" s="277" t="s">
        <v>817</v>
      </c>
      <c r="G655" s="300" t="s">
        <v>818</v>
      </c>
      <c r="H655" s="278" t="s">
        <v>313</v>
      </c>
      <c r="I655" s="278" t="s">
        <v>72</v>
      </c>
      <c r="J655" s="279"/>
      <c r="K655" s="280"/>
      <c r="L655" s="280"/>
      <c r="M655" s="281">
        <v>36</v>
      </c>
      <c r="N655" s="281" t="s">
        <v>315</v>
      </c>
    </row>
    <row r="656" spans="1:14" s="283" customFormat="1" ht="22.5" customHeight="1" x14ac:dyDescent="0.25">
      <c r="A656" s="274">
        <v>663</v>
      </c>
      <c r="B656" s="275" t="str">
        <f t="shared" si="9"/>
        <v>GÜLLE-37</v>
      </c>
      <c r="C656" s="275">
        <v>51</v>
      </c>
      <c r="D656" s="275"/>
      <c r="E656" s="276">
        <v>28840</v>
      </c>
      <c r="F656" s="277" t="s">
        <v>820</v>
      </c>
      <c r="G656" s="300" t="s">
        <v>591</v>
      </c>
      <c r="H656" s="278" t="s">
        <v>313</v>
      </c>
      <c r="I656" s="278" t="s">
        <v>72</v>
      </c>
      <c r="J656" s="279"/>
      <c r="K656" s="280"/>
      <c r="L656" s="280"/>
      <c r="M656" s="281">
        <v>37</v>
      </c>
      <c r="N656" s="281" t="s">
        <v>315</v>
      </c>
    </row>
    <row r="657" spans="1:14" s="283" customFormat="1" ht="22.5" customHeight="1" x14ac:dyDescent="0.25">
      <c r="A657" s="274">
        <v>664</v>
      </c>
      <c r="B657" s="275" t="str">
        <f t="shared" si="9"/>
        <v>GÜLLE-38</v>
      </c>
      <c r="C657" s="275">
        <v>74</v>
      </c>
      <c r="D657" s="275"/>
      <c r="E657" s="276">
        <v>25416</v>
      </c>
      <c r="F657" s="277" t="s">
        <v>795</v>
      </c>
      <c r="G657" s="300" t="s">
        <v>571</v>
      </c>
      <c r="H657" s="278" t="s">
        <v>313</v>
      </c>
      <c r="I657" s="278" t="s">
        <v>72</v>
      </c>
      <c r="J657" s="279"/>
      <c r="K657" s="280"/>
      <c r="L657" s="280"/>
      <c r="M657" s="281">
        <v>38</v>
      </c>
      <c r="N657" s="281" t="s">
        <v>315</v>
      </c>
    </row>
    <row r="658" spans="1:14" s="283" customFormat="1" ht="22.5" customHeight="1" x14ac:dyDescent="0.25">
      <c r="A658" s="274">
        <v>665</v>
      </c>
      <c r="B658" s="275" t="str">
        <f t="shared" si="9"/>
        <v>GÜLLE-39</v>
      </c>
      <c r="C658" s="275">
        <v>76</v>
      </c>
      <c r="D658" s="275"/>
      <c r="E658" s="276">
        <v>34732</v>
      </c>
      <c r="F658" s="277" t="s">
        <v>796</v>
      </c>
      <c r="G658" s="300" t="s">
        <v>571</v>
      </c>
      <c r="H658" s="278" t="s">
        <v>313</v>
      </c>
      <c r="I658" s="278" t="s">
        <v>72</v>
      </c>
      <c r="J658" s="279"/>
      <c r="K658" s="280"/>
      <c r="L658" s="280"/>
      <c r="M658" s="281">
        <v>39</v>
      </c>
      <c r="N658" s="281" t="s">
        <v>315</v>
      </c>
    </row>
    <row r="659" spans="1:14" s="283" customFormat="1" ht="22.5" customHeight="1" x14ac:dyDescent="0.25">
      <c r="A659" s="274">
        <v>666</v>
      </c>
      <c r="B659" s="275" t="str">
        <f t="shared" si="9"/>
        <v>GÜLLE-40</v>
      </c>
      <c r="C659" s="275">
        <v>126</v>
      </c>
      <c r="D659" s="275"/>
      <c r="E659" s="276">
        <v>33534</v>
      </c>
      <c r="F659" s="277" t="s">
        <v>821</v>
      </c>
      <c r="G659" s="300" t="s">
        <v>822</v>
      </c>
      <c r="H659" s="278" t="s">
        <v>313</v>
      </c>
      <c r="I659" s="278" t="s">
        <v>72</v>
      </c>
      <c r="J659" s="279"/>
      <c r="K659" s="280"/>
      <c r="L659" s="280"/>
      <c r="M659" s="281">
        <v>40</v>
      </c>
      <c r="N659" s="281" t="s">
        <v>315</v>
      </c>
    </row>
    <row r="660" spans="1:14" s="283" customFormat="1" ht="22.5" customHeight="1" x14ac:dyDescent="0.25">
      <c r="A660" s="274">
        <v>667</v>
      </c>
      <c r="B660" s="275" t="str">
        <f t="shared" si="9"/>
        <v>GÜLLE-41</v>
      </c>
      <c r="C660" s="275">
        <v>134</v>
      </c>
      <c r="D660" s="275"/>
      <c r="E660" s="276">
        <v>27093</v>
      </c>
      <c r="F660" s="277" t="s">
        <v>695</v>
      </c>
      <c r="G660" s="300" t="s">
        <v>583</v>
      </c>
      <c r="H660" s="278" t="s">
        <v>313</v>
      </c>
      <c r="I660" s="278" t="s">
        <v>72</v>
      </c>
      <c r="J660" s="279"/>
      <c r="K660" s="280"/>
      <c r="L660" s="280"/>
      <c r="M660" s="281">
        <v>41</v>
      </c>
      <c r="N660" s="281" t="s">
        <v>315</v>
      </c>
    </row>
    <row r="661" spans="1:14" s="283" customFormat="1" ht="22.5" customHeight="1" x14ac:dyDescent="0.25">
      <c r="A661" s="274">
        <v>668</v>
      </c>
      <c r="B661" s="275" t="str">
        <f t="shared" si="9"/>
        <v>GÜLLE-42</v>
      </c>
      <c r="C661" s="275">
        <v>139</v>
      </c>
      <c r="D661" s="275"/>
      <c r="E661" s="276">
        <v>31756</v>
      </c>
      <c r="F661" s="277" t="s">
        <v>797</v>
      </c>
      <c r="G661" s="300" t="s">
        <v>707</v>
      </c>
      <c r="H661" s="278" t="s">
        <v>313</v>
      </c>
      <c r="I661" s="278" t="s">
        <v>72</v>
      </c>
      <c r="J661" s="284"/>
      <c r="K661" s="280"/>
      <c r="L661" s="280"/>
      <c r="M661" s="281">
        <v>42</v>
      </c>
      <c r="N661" s="281" t="s">
        <v>315</v>
      </c>
    </row>
    <row r="662" spans="1:14" s="283" customFormat="1" ht="22.5" customHeight="1" x14ac:dyDescent="0.25">
      <c r="A662" s="274">
        <v>669</v>
      </c>
      <c r="B662" s="275" t="str">
        <f t="shared" si="9"/>
        <v>GÜLLE-43</v>
      </c>
      <c r="C662" s="275">
        <v>158</v>
      </c>
      <c r="D662" s="275"/>
      <c r="E662" s="276">
        <v>33846</v>
      </c>
      <c r="F662" s="277" t="s">
        <v>823</v>
      </c>
      <c r="G662" s="300" t="s">
        <v>824</v>
      </c>
      <c r="H662" s="278" t="s">
        <v>313</v>
      </c>
      <c r="I662" s="278" t="s">
        <v>72</v>
      </c>
      <c r="J662" s="284"/>
      <c r="K662" s="280"/>
      <c r="L662" s="280"/>
      <c r="M662" s="281">
        <v>43</v>
      </c>
      <c r="N662" s="281" t="s">
        <v>315</v>
      </c>
    </row>
    <row r="663" spans="1:14" s="283" customFormat="1" ht="22.5" customHeight="1" x14ac:dyDescent="0.25">
      <c r="A663" s="274">
        <v>670</v>
      </c>
      <c r="B663" s="275" t="str">
        <f t="shared" si="9"/>
        <v>GÜLLE-44</v>
      </c>
      <c r="C663" s="275">
        <v>33</v>
      </c>
      <c r="D663" s="275"/>
      <c r="E663" s="276">
        <v>33831</v>
      </c>
      <c r="F663" s="277" t="s">
        <v>564</v>
      </c>
      <c r="G663" s="300" t="s">
        <v>565</v>
      </c>
      <c r="H663" s="278" t="s">
        <v>313</v>
      </c>
      <c r="I663" s="278" t="s">
        <v>72</v>
      </c>
      <c r="J663" s="284"/>
      <c r="K663" s="280"/>
      <c r="L663" s="280"/>
      <c r="M663" s="281">
        <v>44</v>
      </c>
      <c r="N663" s="281" t="s">
        <v>315</v>
      </c>
    </row>
    <row r="664" spans="1:14" s="283" customFormat="1" ht="22.5" customHeight="1" x14ac:dyDescent="0.25">
      <c r="A664" s="274">
        <v>671</v>
      </c>
      <c r="B664" s="275" t="str">
        <f t="shared" si="9"/>
        <v>GÜLLE-45</v>
      </c>
      <c r="C664" s="275">
        <v>52</v>
      </c>
      <c r="D664" s="275"/>
      <c r="E664" s="276">
        <v>33686</v>
      </c>
      <c r="F664" s="277" t="s">
        <v>793</v>
      </c>
      <c r="G664" s="300" t="s">
        <v>591</v>
      </c>
      <c r="H664" s="278" t="s">
        <v>313</v>
      </c>
      <c r="I664" s="278" t="s">
        <v>72</v>
      </c>
      <c r="J664" s="284"/>
      <c r="K664" s="280"/>
      <c r="L664" s="280"/>
      <c r="M664" s="281">
        <v>45</v>
      </c>
      <c r="N664" s="281" t="s">
        <v>315</v>
      </c>
    </row>
    <row r="665" spans="1:14" s="283" customFormat="1" ht="22.5" customHeight="1" x14ac:dyDescent="0.25">
      <c r="A665" s="274">
        <v>672</v>
      </c>
      <c r="B665" s="275" t="str">
        <f t="shared" si="9"/>
        <v>GÜLLE-46</v>
      </c>
      <c r="C665" s="275">
        <v>79</v>
      </c>
      <c r="D665" s="275"/>
      <c r="E665" s="276">
        <v>32469</v>
      </c>
      <c r="F665" s="277" t="s">
        <v>572</v>
      </c>
      <c r="G665" s="300" t="s">
        <v>573</v>
      </c>
      <c r="H665" s="278" t="s">
        <v>313</v>
      </c>
      <c r="I665" s="278" t="s">
        <v>72</v>
      </c>
      <c r="J665" s="284"/>
      <c r="K665" s="280"/>
      <c r="L665" s="280"/>
      <c r="M665" s="281">
        <v>46</v>
      </c>
      <c r="N665" s="281" t="s">
        <v>315</v>
      </c>
    </row>
    <row r="666" spans="1:14" s="283" customFormat="1" ht="22.5" customHeight="1" x14ac:dyDescent="0.25">
      <c r="A666" s="274">
        <v>673</v>
      </c>
      <c r="B666" s="275" t="str">
        <f t="shared" si="9"/>
        <v>GÜLLE-47</v>
      </c>
      <c r="C666" s="275">
        <v>165</v>
      </c>
      <c r="D666" s="275"/>
      <c r="E666" s="276">
        <v>30442</v>
      </c>
      <c r="F666" s="277" t="s">
        <v>759</v>
      </c>
      <c r="G666" s="300" t="s">
        <v>605</v>
      </c>
      <c r="H666" s="278" t="s">
        <v>313</v>
      </c>
      <c r="I666" s="278" t="s">
        <v>72</v>
      </c>
      <c r="J666" s="284"/>
      <c r="K666" s="280"/>
      <c r="L666" s="280"/>
      <c r="M666" s="281">
        <v>47</v>
      </c>
      <c r="N666" s="281" t="s">
        <v>315</v>
      </c>
    </row>
    <row r="667" spans="1:14" s="283" customFormat="1" ht="22.5" customHeight="1" x14ac:dyDescent="0.25">
      <c r="A667" s="274">
        <v>674</v>
      </c>
      <c r="B667" s="275" t="str">
        <f t="shared" si="9"/>
        <v>GÜLLE-48</v>
      </c>
      <c r="C667" s="275">
        <v>179</v>
      </c>
      <c r="D667" s="275"/>
      <c r="E667" s="276">
        <v>32874</v>
      </c>
      <c r="F667" s="277" t="s">
        <v>385</v>
      </c>
      <c r="G667" s="300" t="s">
        <v>799</v>
      </c>
      <c r="H667" s="278" t="s">
        <v>313</v>
      </c>
      <c r="I667" s="278" t="s">
        <v>72</v>
      </c>
      <c r="J667" s="284"/>
      <c r="K667" s="280"/>
      <c r="L667" s="280"/>
      <c r="M667" s="281">
        <v>48</v>
      </c>
      <c r="N667" s="281" t="s">
        <v>315</v>
      </c>
    </row>
    <row r="668" spans="1:14" s="283" customFormat="1" ht="22.5" customHeight="1" x14ac:dyDescent="0.25">
      <c r="A668" s="274">
        <v>675</v>
      </c>
      <c r="B668" s="275" t="str">
        <f t="shared" si="9"/>
        <v>GÜLLE-</v>
      </c>
      <c r="C668" s="275"/>
      <c r="D668" s="275"/>
      <c r="E668" s="276"/>
      <c r="F668" s="277"/>
      <c r="G668" s="300"/>
      <c r="H668" s="278"/>
      <c r="I668" s="278" t="s">
        <v>72</v>
      </c>
      <c r="J668" s="279"/>
      <c r="K668" s="280"/>
      <c r="L668" s="280"/>
      <c r="M668" s="281"/>
      <c r="N668" s="281"/>
    </row>
    <row r="669" spans="1:14" s="283" customFormat="1" ht="22.5" customHeight="1" x14ac:dyDescent="0.25">
      <c r="A669" s="274">
        <v>676</v>
      </c>
      <c r="B669" s="275" t="str">
        <f t="shared" si="9"/>
        <v>GÜLLE-</v>
      </c>
      <c r="C669" s="275"/>
      <c r="D669" s="275"/>
      <c r="E669" s="276"/>
      <c r="F669" s="277"/>
      <c r="G669" s="300"/>
      <c r="H669" s="278"/>
      <c r="I669" s="278" t="s">
        <v>72</v>
      </c>
      <c r="J669" s="279"/>
      <c r="K669" s="280"/>
      <c r="L669" s="280"/>
      <c r="M669" s="281"/>
      <c r="N669" s="281"/>
    </row>
    <row r="670" spans="1:14" s="283" customFormat="1" ht="22.5" customHeight="1" x14ac:dyDescent="0.25">
      <c r="A670" s="274">
        <v>677</v>
      </c>
      <c r="B670" s="275" t="str">
        <f t="shared" si="9"/>
        <v>GÜLLE-</v>
      </c>
      <c r="C670" s="275"/>
      <c r="D670" s="275"/>
      <c r="E670" s="276"/>
      <c r="F670" s="277"/>
      <c r="G670" s="300"/>
      <c r="H670" s="278"/>
      <c r="I670" s="278" t="s">
        <v>72</v>
      </c>
      <c r="J670" s="279"/>
      <c r="K670" s="280"/>
      <c r="L670" s="280"/>
      <c r="M670" s="281"/>
      <c r="N670" s="281"/>
    </row>
    <row r="671" spans="1:14" s="283" customFormat="1" ht="22.5" customHeight="1" x14ac:dyDescent="0.25">
      <c r="A671" s="274">
        <v>678</v>
      </c>
      <c r="B671" s="275" t="str">
        <f t="shared" si="9"/>
        <v>GÜLLE-</v>
      </c>
      <c r="C671" s="275"/>
      <c r="D671" s="275"/>
      <c r="E671" s="276"/>
      <c r="F671" s="277"/>
      <c r="G671" s="300"/>
      <c r="H671" s="278"/>
      <c r="I671" s="278" t="s">
        <v>72</v>
      </c>
      <c r="J671" s="284"/>
      <c r="K671" s="280"/>
      <c r="L671" s="280"/>
      <c r="M671" s="281"/>
      <c r="N671" s="281"/>
    </row>
    <row r="672" spans="1:14" s="283" customFormat="1" ht="22.5" customHeight="1" x14ac:dyDescent="0.25">
      <c r="A672" s="274">
        <v>679</v>
      </c>
      <c r="B672" s="275" t="str">
        <f t="shared" si="9"/>
        <v>GÜLLE-</v>
      </c>
      <c r="C672" s="275"/>
      <c r="D672" s="275"/>
      <c r="E672" s="276"/>
      <c r="F672" s="277"/>
      <c r="G672" s="300"/>
      <c r="H672" s="278"/>
      <c r="I672" s="278" t="s">
        <v>72</v>
      </c>
      <c r="J672" s="284"/>
      <c r="K672" s="280"/>
      <c r="L672" s="280"/>
      <c r="M672" s="281"/>
      <c r="N672" s="281"/>
    </row>
    <row r="673" spans="1:14" s="283" customFormat="1" ht="22.5" customHeight="1" x14ac:dyDescent="0.25">
      <c r="A673" s="274">
        <v>680</v>
      </c>
      <c r="B673" s="275" t="str">
        <f t="shared" si="9"/>
        <v>GÜLLE-</v>
      </c>
      <c r="C673" s="275"/>
      <c r="D673" s="275"/>
      <c r="E673" s="276"/>
      <c r="F673" s="277"/>
      <c r="G673" s="300"/>
      <c r="H673" s="278"/>
      <c r="I673" s="278" t="s">
        <v>72</v>
      </c>
      <c r="J673" s="284"/>
      <c r="K673" s="280"/>
      <c r="L673" s="280"/>
      <c r="M673" s="281"/>
      <c r="N673" s="281"/>
    </row>
    <row r="674" spans="1:14" s="283" customFormat="1" ht="22.5" customHeight="1" x14ac:dyDescent="0.25">
      <c r="A674" s="274">
        <v>681</v>
      </c>
      <c r="B674" s="275" t="str">
        <f t="shared" si="9"/>
        <v>GÜLLE-</v>
      </c>
      <c r="C674" s="275"/>
      <c r="D674" s="275"/>
      <c r="E674" s="276"/>
      <c r="F674" s="277"/>
      <c r="G674" s="300"/>
      <c r="H674" s="278"/>
      <c r="I674" s="278" t="s">
        <v>72</v>
      </c>
      <c r="J674" s="284"/>
      <c r="K674" s="280"/>
      <c r="L674" s="280"/>
      <c r="M674" s="281"/>
      <c r="N674" s="281"/>
    </row>
    <row r="675" spans="1:14" s="283" customFormat="1" ht="22.5" customHeight="1" x14ac:dyDescent="0.25">
      <c r="A675" s="274">
        <v>682</v>
      </c>
      <c r="B675" s="275" t="str">
        <f t="shared" si="9"/>
        <v>GÜLLE-</v>
      </c>
      <c r="C675" s="275"/>
      <c r="D675" s="275"/>
      <c r="E675" s="276"/>
      <c r="F675" s="277"/>
      <c r="G675" s="300"/>
      <c r="H675" s="278"/>
      <c r="I675" s="278" t="s">
        <v>72</v>
      </c>
      <c r="J675" s="284"/>
      <c r="K675" s="280"/>
      <c r="L675" s="280"/>
      <c r="M675" s="281"/>
      <c r="N675" s="281"/>
    </row>
  </sheetData>
  <autoFilter ref="A3:M675"/>
  <sortState ref="C153:G165">
    <sortCondition ref="F153:F165"/>
  </sortState>
  <mergeCells count="4">
    <mergeCell ref="A1:M1"/>
    <mergeCell ref="A2:F2"/>
    <mergeCell ref="G2:H2"/>
    <mergeCell ref="J2:M2"/>
  </mergeCells>
  <phoneticPr fontId="0" type="noConversion"/>
  <conditionalFormatting sqref="E4:E52 E596:E675 E595:F595 E68:E419 E421:E594">
    <cfRule type="cellIs" dxfId="10" priority="5" stopIfTrue="1" operator="between">
      <formula>35796</formula>
      <formula>37621</formula>
    </cfRule>
  </conditionalFormatting>
  <conditionalFormatting sqref="E54:E67">
    <cfRule type="cellIs" dxfId="9" priority="4" stopIfTrue="1" operator="between">
      <formula>35796</formula>
      <formula>37621</formula>
    </cfRule>
  </conditionalFormatting>
  <conditionalFormatting sqref="E53">
    <cfRule type="cellIs" dxfId="8" priority="2" stopIfTrue="1" operator="between">
      <formula>35796</formula>
      <formula>37621</formula>
    </cfRule>
  </conditionalFormatting>
  <conditionalFormatting sqref="E420">
    <cfRule type="cellIs" dxfId="7"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0" orientation="portrait" horizontalDpi="300" verticalDpi="300" r:id="rId1"/>
  <headerFooter alignWithMargins="0"/>
  <rowBreaks count="9" manualBreakCount="9">
    <brk id="91" max="13" man="1"/>
    <brk id="133" max="13" man="1"/>
    <brk id="176" max="13" man="1"/>
    <brk id="188" max="13" man="1"/>
    <brk id="317" max="13" man="1"/>
    <brk id="387" max="13" man="1"/>
    <brk id="445" max="13" man="1"/>
    <brk id="622" max="13" man="1"/>
    <brk id="670" max="13"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C000"/>
    <pageSetUpPr fitToPage="1"/>
  </sheetPr>
  <dimension ref="A1:U61"/>
  <sheetViews>
    <sheetView view="pageBreakPreview" zoomScale="80" zoomScaleNormal="100" zoomScaleSheetLayoutView="80" workbookViewId="0">
      <selection activeCell="G17" sqref="G17"/>
    </sheetView>
  </sheetViews>
  <sheetFormatPr defaultColWidth="9.140625" defaultRowHeight="12.75" x14ac:dyDescent="0.2"/>
  <cols>
    <col min="1" max="1" width="7" style="29" customWidth="1"/>
    <col min="2" max="2" width="12.28515625" style="29" hidden="1" customWidth="1"/>
    <col min="3" max="3" width="7.28515625" style="22" customWidth="1"/>
    <col min="4" max="4" width="12.28515625" style="22" customWidth="1"/>
    <col min="5" max="5" width="10.28515625" style="22" customWidth="1"/>
    <col min="6" max="6" width="24.28515625" style="22" customWidth="1"/>
    <col min="7" max="7" width="42" style="22" customWidth="1"/>
    <col min="8" max="8" width="11.85546875" style="22" customWidth="1"/>
    <col min="9" max="9" width="6" style="22" customWidth="1"/>
    <col min="10" max="10" width="2.140625" style="22" customWidth="1"/>
    <col min="11" max="11" width="6.85546875" style="29" customWidth="1"/>
    <col min="12" max="12" width="14.7109375" style="29" hidden="1" customWidth="1"/>
    <col min="13" max="13" width="9.28515625" style="29" customWidth="1"/>
    <col min="14" max="14" width="13.140625" style="31" bestFit="1" customWidth="1"/>
    <col min="15" max="15" width="10.140625" style="31" customWidth="1"/>
    <col min="16" max="16" width="24.28515625" style="51" customWidth="1"/>
    <col min="17" max="17" width="42" style="51" customWidth="1"/>
    <col min="18" max="18" width="11.85546875" style="22" customWidth="1"/>
    <col min="19" max="19" width="6" style="22" customWidth="1"/>
    <col min="20" max="20" width="5.7109375" style="22" customWidth="1"/>
    <col min="21" max="16384" width="9.140625" style="22"/>
  </cols>
  <sheetData>
    <row r="1" spans="1:21"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c r="R1" s="383"/>
      <c r="S1" s="383"/>
    </row>
    <row r="2" spans="1:21"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c r="R2" s="384"/>
      <c r="S2" s="384"/>
    </row>
    <row r="3" spans="1:21" s="13" customFormat="1" ht="27" customHeight="1" x14ac:dyDescent="0.2">
      <c r="A3" s="385" t="s">
        <v>127</v>
      </c>
      <c r="B3" s="385"/>
      <c r="C3" s="385"/>
      <c r="D3" s="244"/>
      <c r="E3" s="387" t="s">
        <v>363</v>
      </c>
      <c r="F3" s="387"/>
      <c r="G3" s="387"/>
      <c r="H3" s="387"/>
      <c r="I3" s="387"/>
      <c r="J3" s="11"/>
      <c r="K3" s="389"/>
      <c r="L3" s="389"/>
      <c r="M3" s="389"/>
      <c r="N3" s="12"/>
      <c r="O3" s="12"/>
      <c r="P3" s="77"/>
      <c r="Q3" s="382"/>
      <c r="R3" s="382"/>
      <c r="S3" s="382"/>
    </row>
    <row r="4" spans="1:21" s="13" customFormat="1" ht="17.25" customHeight="1" x14ac:dyDescent="0.2">
      <c r="A4" s="388" t="s">
        <v>117</v>
      </c>
      <c r="B4" s="388"/>
      <c r="C4" s="388"/>
      <c r="D4" s="245"/>
      <c r="E4" s="386" t="s">
        <v>364</v>
      </c>
      <c r="F4" s="386"/>
      <c r="G4" s="386"/>
      <c r="H4" s="386"/>
      <c r="I4" s="386"/>
      <c r="J4" s="35"/>
      <c r="K4" s="35"/>
      <c r="L4" s="35"/>
      <c r="M4" s="35"/>
      <c r="N4" s="36"/>
      <c r="O4" s="36"/>
      <c r="P4" s="78" t="s">
        <v>5</v>
      </c>
      <c r="Q4" s="262">
        <v>42830</v>
      </c>
      <c r="R4" s="206">
        <v>0.61805555555555558</v>
      </c>
      <c r="S4" s="205"/>
    </row>
    <row r="5" spans="1:21" s="10" customFormat="1" ht="16.5" customHeight="1" x14ac:dyDescent="0.2">
      <c r="A5" s="14"/>
      <c r="B5" s="14"/>
      <c r="C5" s="15"/>
      <c r="D5" s="15"/>
      <c r="E5" s="16"/>
      <c r="F5" s="16"/>
      <c r="G5" s="16"/>
      <c r="H5" s="16"/>
      <c r="I5" s="16"/>
      <c r="J5" s="17"/>
      <c r="K5" s="14"/>
      <c r="L5" s="14"/>
      <c r="M5" s="14"/>
      <c r="N5" s="18"/>
      <c r="O5" s="18"/>
      <c r="P5" s="19"/>
      <c r="Q5" s="381">
        <f ca="1">NOW()</f>
        <v>42836.465304282407</v>
      </c>
      <c r="R5" s="381">
        <f ca="1">NOW()</f>
        <v>42836.465304282407</v>
      </c>
      <c r="S5" s="381">
        <f ca="1">NOW()</f>
        <v>42836.465304282407</v>
      </c>
    </row>
    <row r="6" spans="1:21" s="20" customFormat="1" ht="33.75" customHeight="1" x14ac:dyDescent="0.2">
      <c r="A6" s="272" t="s">
        <v>16</v>
      </c>
      <c r="B6" s="273"/>
      <c r="C6" s="273"/>
      <c r="D6" s="273"/>
      <c r="E6" s="273"/>
      <c r="F6" s="294" t="s">
        <v>371</v>
      </c>
      <c r="G6" s="294"/>
      <c r="H6" s="294"/>
      <c r="I6" s="295"/>
      <c r="K6" s="272" t="s">
        <v>357</v>
      </c>
      <c r="L6" s="273"/>
      <c r="M6" s="273"/>
      <c r="N6" s="273"/>
      <c r="O6" s="273"/>
      <c r="P6" s="294" t="s">
        <v>371</v>
      </c>
      <c r="Q6" s="294"/>
      <c r="R6" s="294"/>
      <c r="S6" s="295"/>
      <c r="U6"/>
    </row>
    <row r="7" spans="1:21" ht="33.75" customHeight="1" x14ac:dyDescent="0.2">
      <c r="A7" s="44" t="s">
        <v>212</v>
      </c>
      <c r="B7" s="41" t="s">
        <v>113</v>
      </c>
      <c r="C7" s="41" t="s">
        <v>112</v>
      </c>
      <c r="D7" s="42" t="s">
        <v>13</v>
      </c>
      <c r="E7" s="42" t="s">
        <v>327</v>
      </c>
      <c r="F7" s="43" t="s">
        <v>14</v>
      </c>
      <c r="G7" s="43" t="s">
        <v>45</v>
      </c>
      <c r="H7" s="41" t="s">
        <v>15</v>
      </c>
      <c r="I7" s="41" t="s">
        <v>27</v>
      </c>
      <c r="J7" s="21"/>
      <c r="K7" s="44" t="s">
        <v>212</v>
      </c>
      <c r="L7" s="41" t="s">
        <v>113</v>
      </c>
      <c r="M7" s="41" t="s">
        <v>112</v>
      </c>
      <c r="N7" s="42" t="s">
        <v>13</v>
      </c>
      <c r="O7" s="42" t="s">
        <v>327</v>
      </c>
      <c r="P7" s="43" t="s">
        <v>14</v>
      </c>
      <c r="Q7" s="43" t="s">
        <v>45</v>
      </c>
      <c r="R7" s="41" t="s">
        <v>15</v>
      </c>
      <c r="S7" s="41" t="s">
        <v>27</v>
      </c>
    </row>
    <row r="8" spans="1:21" s="20" customFormat="1" ht="33.75" customHeight="1" x14ac:dyDescent="0.2">
      <c r="A8" s="24">
        <v>2</v>
      </c>
      <c r="B8" s="25" t="s">
        <v>319</v>
      </c>
      <c r="C8" s="26">
        <f>IF(ISERROR(VLOOKUP(B8,'KAYIT LİSTESİ'!$B$4:$H$1047,2,0)),"",(VLOOKUP(B8,'KAYIT LİSTESİ'!$B$4:$H$1047,2,0)))</f>
        <v>30</v>
      </c>
      <c r="D8" s="27">
        <f>IF(ISERROR(VLOOKUP(B8,'KAYIT LİSTESİ'!$B$4:$H$1047,4,0)),"",(VLOOKUP(B8,'KAYIT LİSTESİ'!$B$4:$H$1047,4,0)))</f>
        <v>26803</v>
      </c>
      <c r="E8" s="247" t="str">
        <f>IF(ISERROR(VLOOKUP(B8,'KAYIT LİSTESİ'!$B$4:$N$10047,13,0)),"",(VLOOKUP(B8,'KAYIT LİSTESİ'!$B$4:$N$10047,13,0)))</f>
        <v>B1</v>
      </c>
      <c r="F8" s="45" t="str">
        <f>IF(ISERROR(VLOOKUP(B8,'KAYIT LİSTESİ'!$B$4:$H$1047,5,0)),"",(VLOOKUP(B8,'KAYIT LİSTESİ'!$B$4:$H$1047,5,0)))</f>
        <v>ADEM GÜMÜŞAY</v>
      </c>
      <c r="G8" s="45" t="str">
        <f>IF(ISERROR(VLOOKUP(B8,'KAYIT LİSTESİ'!$B$4:$H$1047,6,0)),"",(VLOOKUP(B8,'KAYIT LİSTESİ'!$B$4:$H$1047,6,0)))</f>
        <v>ANKARA-DÜNYA ENG.EĞ.GENÇLİK SP.KULUBÜ</v>
      </c>
      <c r="H8" s="122">
        <v>1884</v>
      </c>
      <c r="I8" s="26">
        <v>2</v>
      </c>
      <c r="J8" s="23"/>
      <c r="K8" s="24">
        <v>2</v>
      </c>
      <c r="L8" s="25" t="s">
        <v>353</v>
      </c>
      <c r="M8" s="26">
        <f>IF(ISERROR(VLOOKUP(L8,'KAYIT LİSTESİ'!$B$4:$H$1047,2,0)),"",(VLOOKUP(L8,'KAYIT LİSTESİ'!$B$4:$H$1047,2,0)))</f>
        <v>182</v>
      </c>
      <c r="N8" s="27">
        <f>IF(ISERROR(VLOOKUP(L8,'KAYIT LİSTESİ'!$B$4:$H$1047,4,0)),"",(VLOOKUP(L8,'KAYIT LİSTESİ'!$B$4:$H$1047,4,0)))</f>
        <v>36526</v>
      </c>
      <c r="O8" s="247" t="str">
        <f>IF(ISERROR(VLOOKUP(L8,'KAYIT LİSTESİ'!$B$4:$N$10047,13,0)),"",(VLOOKUP(L8,'KAYIT LİSTESİ'!$B$4:$N$10047,13,0)))</f>
        <v>B2</v>
      </c>
      <c r="P8" s="45" t="str">
        <f>IF(ISERROR(VLOOKUP(L8,'KAYIT LİSTESİ'!$B$4:$H$1047,5,0)),"",(VLOOKUP(L8,'KAYIT LİSTESİ'!$B$4:$H$1047,5,0)))</f>
        <v>HALİT BERKANT HACIHASAN</v>
      </c>
      <c r="Q8" s="45" t="str">
        <f>IF(ISERROR(VLOOKUP(L8,'KAYIT LİSTESİ'!$B$4:$H$1047,6,0)),"",(VLOOKUP(L8,'KAYIT LİSTESİ'!$B$4:$H$1047,6,0)))</f>
        <v>TRABZON</v>
      </c>
      <c r="R8" s="122">
        <v>1439</v>
      </c>
      <c r="S8" s="26">
        <v>2</v>
      </c>
    </row>
    <row r="9" spans="1:21" s="20" customFormat="1" ht="33.75" customHeight="1" x14ac:dyDescent="0.2">
      <c r="A9" s="24">
        <v>4</v>
      </c>
      <c r="B9" s="25" t="s">
        <v>320</v>
      </c>
      <c r="C9" s="26">
        <f>IF(ISERROR(VLOOKUP(B9,'KAYIT LİSTESİ'!$B$4:$H$1047,2,0)),"",(VLOOKUP(B9,'KAYIT LİSTESİ'!$B$4:$H$1047,2,0)))</f>
        <v>63</v>
      </c>
      <c r="D9" s="27">
        <f>IF(ISERROR(VLOOKUP(B9,'KAYIT LİSTESİ'!$B$4:$H$1047,4,0)),"",(VLOOKUP(B9,'KAYIT LİSTESİ'!$B$4:$H$1047,4,0)))</f>
        <v>36832</v>
      </c>
      <c r="E9" s="247" t="str">
        <f>IF(ISERROR(VLOOKUP(B9,'KAYIT LİSTESİ'!$B$4:$N$10047,13,0)),"",(VLOOKUP(B9,'KAYIT LİSTESİ'!$B$4:$N$10047,13,0)))</f>
        <v>B1</v>
      </c>
      <c r="F9" s="45" t="str">
        <f>IF(ISERROR(VLOOKUP(B9,'KAYIT LİSTESİ'!$B$4:$H$1047,5,0)),"",(VLOOKUP(B9,'KAYIT LİSTESİ'!$B$4:$H$1047,5,0)))</f>
        <v>ATAKAN NALBANT</v>
      </c>
      <c r="G9" s="45" t="str">
        <f>IF(ISERROR(VLOOKUP(B9,'KAYIT LİSTESİ'!$B$4:$H$1047,6,0)),"",(VLOOKUP(B9,'KAYIT LİSTESİ'!$B$4:$H$1047,6,0)))</f>
        <v>BURSA-NİLÜFER BELEDİYESİ GÖRME ENGELLİLER SPOR KULÜBÜ</v>
      </c>
      <c r="H9" s="28">
        <v>1920</v>
      </c>
      <c r="I9" s="26">
        <v>3</v>
      </c>
      <c r="J9" s="23"/>
      <c r="K9" s="24">
        <v>4</v>
      </c>
      <c r="L9" s="25" t="s">
        <v>354</v>
      </c>
      <c r="M9" s="26">
        <f>IF(ISERROR(VLOOKUP(L9,'KAYIT LİSTESİ'!$B$4:$H$1047,2,0)),"",(VLOOKUP(L9,'KAYIT LİSTESİ'!$B$4:$H$1047,2,0)))</f>
        <v>181</v>
      </c>
      <c r="N9" s="27">
        <f>IF(ISERROR(VLOOKUP(L9,'KAYIT LİSTESİ'!$B$4:$H$1047,4,0)),"",(VLOOKUP(L9,'KAYIT LİSTESİ'!$B$4:$H$1047,4,0)))</f>
        <v>34335</v>
      </c>
      <c r="O9" s="247" t="str">
        <f>IF(ISERROR(VLOOKUP(L9,'KAYIT LİSTESİ'!$B$4:$N$10047,13,0)),"",(VLOOKUP(L9,'KAYIT LİSTESİ'!$B$4:$N$10047,13,0)))</f>
        <v>B2</v>
      </c>
      <c r="P9" s="45" t="str">
        <f>IF(ISERROR(VLOOKUP(L9,'KAYIT LİSTESİ'!$B$4:$H$1047,5,0)),"",(VLOOKUP(L9,'KAYIT LİSTESİ'!$B$4:$H$1047,5,0)))</f>
        <v>HÜSEYİN AYDIN</v>
      </c>
      <c r="Q9" s="45" t="str">
        <f>IF(ISERROR(VLOOKUP(L9,'KAYIT LİSTESİ'!$B$4:$H$1047,6,0)),"",(VLOOKUP(L9,'KAYIT LİSTESİ'!$B$4:$H$1047,6,0)))</f>
        <v>TRABZON</v>
      </c>
      <c r="R9" s="28">
        <v>1320</v>
      </c>
      <c r="S9" s="26">
        <v>1</v>
      </c>
    </row>
    <row r="10" spans="1:21" s="20" customFormat="1" ht="33.75" customHeight="1" x14ac:dyDescent="0.2">
      <c r="A10" s="24">
        <v>6</v>
      </c>
      <c r="B10" s="25" t="s">
        <v>321</v>
      </c>
      <c r="C10" s="26">
        <f>IF(ISERROR(VLOOKUP(B10,'KAYIT LİSTESİ'!$B$4:$H$1047,2,0)),"",(VLOOKUP(B10,'KAYIT LİSTESİ'!$B$4:$H$1047,2,0)))</f>
        <v>120</v>
      </c>
      <c r="D10" s="27">
        <f>IF(ISERROR(VLOOKUP(B10,'KAYIT LİSTESİ'!$B$4:$H$1047,4,0)),"",(VLOOKUP(B10,'KAYIT LİSTESİ'!$B$4:$H$1047,4,0)))</f>
        <v>31413</v>
      </c>
      <c r="E10" s="247" t="str">
        <f>IF(ISERROR(VLOOKUP(B10,'KAYIT LİSTESİ'!$B$4:$N$10047,13,0)),"",(VLOOKUP(B10,'KAYIT LİSTESİ'!$B$4:$N$10047,13,0)))</f>
        <v>B1</v>
      </c>
      <c r="F10" s="45" t="str">
        <f>IF(ISERROR(VLOOKUP(B10,'KAYIT LİSTESİ'!$B$4:$H$1047,5,0)),"",(VLOOKUP(B10,'KAYIT LİSTESİ'!$B$4:$H$1047,5,0)))</f>
        <v>BURAK BAŞAK</v>
      </c>
      <c r="G10" s="45" t="str">
        <f>IF(ISERROR(VLOOKUP(B10,'KAYIT LİSTESİ'!$B$4:$H$1047,6,0)),"",(VLOOKUP(B10,'KAYIT LİSTESİ'!$B$4:$H$1047,6,0)))</f>
        <v>İSTANBUL-TÜRKİYE GÖR.ENG.DER.SPOR KUL.</v>
      </c>
      <c r="H10" s="28">
        <v>1549</v>
      </c>
      <c r="I10" s="26">
        <v>1</v>
      </c>
      <c r="J10" s="23"/>
      <c r="K10" s="24">
        <v>6</v>
      </c>
      <c r="L10" s="25" t="s">
        <v>355</v>
      </c>
      <c r="M10" s="26">
        <f>IF(ISERROR(VLOOKUP(L10,'KAYIT LİSTESİ'!$B$4:$H$1047,2,0)),"",(VLOOKUP(L10,'KAYIT LİSTESİ'!$B$4:$H$1047,2,0)))</f>
        <v>93</v>
      </c>
      <c r="N10" s="27">
        <f>IF(ISERROR(VLOOKUP(L10,'KAYIT LİSTESİ'!$B$4:$H$1047,4,0)),"",(VLOOKUP(L10,'KAYIT LİSTESİ'!$B$4:$H$1047,4,0)))</f>
        <v>29939</v>
      </c>
      <c r="O10" s="247" t="str">
        <f>IF(ISERROR(VLOOKUP(L10,'KAYIT LİSTESİ'!$B$4:$N$10047,13,0)),"",(VLOOKUP(L10,'KAYIT LİSTESİ'!$B$4:$N$10047,13,0)))</f>
        <v>B2</v>
      </c>
      <c r="P10" s="45" t="str">
        <f>IF(ISERROR(VLOOKUP(L10,'KAYIT LİSTESİ'!$B$4:$H$1047,5,0)),"",(VLOOKUP(L10,'KAYIT LİSTESİ'!$B$4:$H$1047,5,0)))</f>
        <v>MEHMET EMİN GÜLEN</v>
      </c>
      <c r="Q10" s="45" t="str">
        <f>IF(ISERROR(VLOOKUP(L10,'KAYIT LİSTESİ'!$B$4:$H$1047,6,0)),"",(VLOOKUP(L10,'KAYIT LİSTESİ'!$B$4:$H$1047,6,0)))</f>
        <v>DİYARBAKIR-DİYARBAKIR AN.MEZ.ENG.SP.KUL.</v>
      </c>
      <c r="R10" s="28" t="s">
        <v>869</v>
      </c>
      <c r="S10" s="26" t="s">
        <v>870</v>
      </c>
    </row>
    <row r="11" spans="1:21" s="20" customFormat="1" ht="33.75" customHeight="1" x14ac:dyDescent="0.2">
      <c r="A11" s="24">
        <v>8</v>
      </c>
      <c r="B11" s="25" t="s">
        <v>322</v>
      </c>
      <c r="C11" s="26">
        <f>IF(ISERROR(VLOOKUP(B11,'KAYIT LİSTESİ'!$B$4:$H$1047,2,0)),"",(VLOOKUP(B11,'KAYIT LİSTESİ'!$B$4:$H$1047,2,0)))</f>
        <v>113</v>
      </c>
      <c r="D11" s="27">
        <f>IF(ISERROR(VLOOKUP(B11,'KAYIT LİSTESİ'!$B$4:$H$1047,4,0)),"",(VLOOKUP(B11,'KAYIT LİSTESİ'!$B$4:$H$1047,4,0)))</f>
        <v>36868</v>
      </c>
      <c r="E11" s="247" t="str">
        <f>IF(ISERROR(VLOOKUP(B11,'KAYIT LİSTESİ'!$B$4:$N$10047,13,0)),"",(VLOOKUP(B11,'KAYIT LİSTESİ'!$B$4:$N$10047,13,0)))</f>
        <v>B1</v>
      </c>
      <c r="F11" s="45" t="str">
        <f>IF(ISERROR(VLOOKUP(B11,'KAYIT LİSTESİ'!$B$4:$H$1047,5,0)),"",(VLOOKUP(B11,'KAYIT LİSTESİ'!$B$4:$H$1047,5,0)))</f>
        <v>BURAK RAMAZAN ÇELİK</v>
      </c>
      <c r="G11" s="45" t="str">
        <f>IF(ISERROR(VLOOKUP(B11,'KAYIT LİSTESİ'!$B$4:$H$1047,6,0)),"",(VLOOKUP(B11,'KAYIT LİSTESİ'!$B$4:$H$1047,6,0)))</f>
        <v>İSTANBUL-ENGELSİZ AKADEMİ SPOR KULUBÜ</v>
      </c>
      <c r="H11" s="246">
        <v>2283</v>
      </c>
      <c r="I11" s="26">
        <v>4</v>
      </c>
      <c r="J11" s="23"/>
      <c r="K11" s="24">
        <v>8</v>
      </c>
      <c r="L11" s="25" t="s">
        <v>356</v>
      </c>
      <c r="M11" s="26">
        <f>IF(ISERROR(VLOOKUP(L11,'KAYIT LİSTESİ'!$B$4:$H$1047,2,0)),"",(VLOOKUP(L11,'KAYIT LİSTESİ'!$B$4:$H$1047,2,0)))</f>
        <v>107</v>
      </c>
      <c r="N11" s="27">
        <f>IF(ISERROR(VLOOKUP(L11,'KAYIT LİSTESİ'!$B$4:$H$1047,4,0)),"",(VLOOKUP(L11,'KAYIT LİSTESİ'!$B$4:$H$1047,4,0)))</f>
        <v>36398</v>
      </c>
      <c r="O11" s="247" t="str">
        <f>IF(ISERROR(VLOOKUP(L11,'KAYIT LİSTESİ'!$B$4:$N$10047,13,0)),"",(VLOOKUP(L11,'KAYIT LİSTESİ'!$B$4:$N$10047,13,0)))</f>
        <v>B2</v>
      </c>
      <c r="P11" s="45" t="str">
        <f>IF(ISERROR(VLOOKUP(L11,'KAYIT LİSTESİ'!$B$4:$H$1047,5,0)),"",(VLOOKUP(L11,'KAYIT LİSTESİ'!$B$4:$H$1047,5,0)))</f>
        <v>MUSTAFA ASLAN</v>
      </c>
      <c r="Q11" s="45" t="str">
        <f>IF(ISERROR(VLOOKUP(L11,'KAYIT LİSTESİ'!$B$4:$H$1047,6,0)),"",(VLOOKUP(L11,'KAYIT LİSTESİ'!$B$4:$H$1047,6,0)))</f>
        <v>GAZİANTEP-DOLPHİN GENÇLİK VE SPOR KULÜBÜ</v>
      </c>
      <c r="R11" s="246">
        <v>1558</v>
      </c>
      <c r="S11" s="26">
        <v>3</v>
      </c>
    </row>
    <row r="12" spans="1:21" s="20" customFormat="1" ht="33.75" customHeight="1" x14ac:dyDescent="0.2">
      <c r="A12" s="272" t="s">
        <v>17</v>
      </c>
      <c r="B12" s="273"/>
      <c r="C12" s="273"/>
      <c r="D12" s="273"/>
      <c r="E12" s="273"/>
      <c r="F12" s="294" t="s">
        <v>371</v>
      </c>
      <c r="G12" s="390"/>
      <c r="H12" s="390"/>
      <c r="I12" s="391"/>
      <c r="J12" s="23"/>
      <c r="K12" s="272" t="s">
        <v>362</v>
      </c>
      <c r="L12" s="273"/>
      <c r="M12" s="273"/>
      <c r="N12" s="273"/>
      <c r="O12" s="273"/>
      <c r="P12" s="294" t="s">
        <v>371</v>
      </c>
      <c r="Q12" s="390"/>
      <c r="R12" s="390"/>
      <c r="S12" s="391"/>
    </row>
    <row r="13" spans="1:21" s="20" customFormat="1" ht="33.75" customHeight="1" x14ac:dyDescent="0.2">
      <c r="A13" s="44" t="s">
        <v>212</v>
      </c>
      <c r="B13" s="41" t="s">
        <v>113</v>
      </c>
      <c r="C13" s="41" t="s">
        <v>112</v>
      </c>
      <c r="D13" s="42" t="s">
        <v>13</v>
      </c>
      <c r="E13" s="42" t="s">
        <v>327</v>
      </c>
      <c r="F13" s="43" t="s">
        <v>14</v>
      </c>
      <c r="G13" s="43" t="s">
        <v>45</v>
      </c>
      <c r="H13" s="41" t="s">
        <v>15</v>
      </c>
      <c r="I13" s="41" t="s">
        <v>27</v>
      </c>
      <c r="J13" s="23"/>
      <c r="K13" s="44" t="s">
        <v>212</v>
      </c>
      <c r="L13" s="41" t="s">
        <v>113</v>
      </c>
      <c r="M13" s="41" t="s">
        <v>112</v>
      </c>
      <c r="N13" s="42" t="s">
        <v>13</v>
      </c>
      <c r="O13" s="42" t="s">
        <v>327</v>
      </c>
      <c r="P13" s="43" t="s">
        <v>14</v>
      </c>
      <c r="Q13" s="43" t="s">
        <v>45</v>
      </c>
      <c r="R13" s="41" t="s">
        <v>15</v>
      </c>
      <c r="S13" s="41" t="s">
        <v>27</v>
      </c>
    </row>
    <row r="14" spans="1:21" s="20" customFormat="1" ht="33.75" customHeight="1" x14ac:dyDescent="0.2">
      <c r="A14" s="24">
        <v>2</v>
      </c>
      <c r="B14" s="25" t="s">
        <v>323</v>
      </c>
      <c r="C14" s="26">
        <f>IF(ISERROR(VLOOKUP(B14,'KAYIT LİSTESİ'!$B$4:$H$1047,2,0)),"",(VLOOKUP(B14,'KAYIT LİSTESİ'!$B$4:$H$1047,2,0)))</f>
        <v>15</v>
      </c>
      <c r="D14" s="27">
        <f>IF(ISERROR(VLOOKUP(B14,'KAYIT LİSTESİ'!$B$4:$H$1047,4,0)),"",(VLOOKUP(B14,'KAYIT LİSTESİ'!$B$4:$H$1047,4,0)))</f>
        <v>28270</v>
      </c>
      <c r="E14" s="247" t="str">
        <f>IF(ISERROR(VLOOKUP(B14,'KAYIT LİSTESİ'!$B$4:$N$10047,13,0)),"",(VLOOKUP(B14,'KAYIT LİSTESİ'!$B$4:$N$10047,13,0)))</f>
        <v>B1</v>
      </c>
      <c r="F14" s="45" t="str">
        <f>IF(ISERROR(VLOOKUP(B14,'KAYIT LİSTESİ'!$B$4:$H$1047,5,0)),"",(VLOOKUP(B14,'KAYIT LİSTESİ'!$B$4:$H$1047,5,0)))</f>
        <v>CELAL DOĞANBAŞ</v>
      </c>
      <c r="G14" s="45" t="str">
        <f>IF(ISERROR(VLOOKUP(B14,'KAYIT LİSTESİ'!$B$4:$H$1047,6,0)),"",(VLOOKUP(B14,'KAYIT LİSTESİ'!$B$4:$H$1047,6,0)))</f>
        <v>AMASYA-AFYONK.ENG.GENÇLİK VE SPOR KUL.</v>
      </c>
      <c r="H14" s="246" t="s">
        <v>869</v>
      </c>
      <c r="I14" s="26" t="s">
        <v>870</v>
      </c>
      <c r="J14" s="23"/>
      <c r="K14" s="24">
        <v>2</v>
      </c>
      <c r="L14" s="25" t="s">
        <v>358</v>
      </c>
      <c r="M14" s="26">
        <f>IF(ISERROR(VLOOKUP(L14,'KAYIT LİSTESİ'!$B$4:$H$1047,2,0)),"",(VLOOKUP(L14,'KAYIT LİSTESİ'!$B$4:$H$1047,2,0)))</f>
        <v>87</v>
      </c>
      <c r="N14" s="27">
        <f>IF(ISERROR(VLOOKUP(L14,'KAYIT LİSTESİ'!$B$4:$H$1047,4,0)),"",(VLOOKUP(L14,'KAYIT LİSTESİ'!$B$4:$H$1047,4,0)))</f>
        <v>36569</v>
      </c>
      <c r="O14" s="247" t="str">
        <f>IF(ISERROR(VLOOKUP(L14,'KAYIT LİSTESİ'!$B$4:$N$10047,13,0)),"",(VLOOKUP(L14,'KAYIT LİSTESİ'!$B$4:$N$10047,13,0)))</f>
        <v>B2</v>
      </c>
      <c r="P14" s="45" t="str">
        <f>IF(ISERROR(VLOOKUP(L14,'KAYIT LİSTESİ'!$B$4:$H$1047,5,0)),"",(VLOOKUP(L14,'KAYIT LİSTESİ'!$B$4:$H$1047,5,0)))</f>
        <v>MUSTAFA TÜRKER</v>
      </c>
      <c r="Q14" s="45" t="str">
        <f>IF(ISERROR(VLOOKUP(L14,'KAYIT LİSTESİ'!$B$4:$H$1047,6,0)),"",(VLOOKUP(L14,'KAYIT LİSTESİ'!$B$4:$H$1047,6,0)))</f>
        <v>DENİZLİ-DENİZLİ GÖR.ENG.EĞ.SPOR KUL.</v>
      </c>
      <c r="R14" s="246">
        <v>1412</v>
      </c>
      <c r="S14" s="26">
        <v>2</v>
      </c>
    </row>
    <row r="15" spans="1:21" s="20" customFormat="1" ht="33.75" customHeight="1" x14ac:dyDescent="0.2">
      <c r="A15" s="24">
        <v>4</v>
      </c>
      <c r="B15" s="25" t="s">
        <v>324</v>
      </c>
      <c r="C15" s="26">
        <f>IF(ISERROR(VLOOKUP(B15,'KAYIT LİSTESİ'!$B$4:$H$1047,2,0)),"",(VLOOKUP(B15,'KAYIT LİSTESİ'!$B$4:$H$1047,2,0)))</f>
        <v>55</v>
      </c>
      <c r="D15" s="27">
        <f>IF(ISERROR(VLOOKUP(B15,'KAYIT LİSTESİ'!$B$4:$H$1047,4,0)),"",(VLOOKUP(B15,'KAYIT LİSTESİ'!$B$4:$H$1047,4,0)))</f>
        <v>35034</v>
      </c>
      <c r="E15" s="247" t="str">
        <f>IF(ISERROR(VLOOKUP(B15,'KAYIT LİSTESİ'!$B$4:$N$10047,13,0)),"",(VLOOKUP(B15,'KAYIT LİSTESİ'!$B$4:$N$10047,13,0)))</f>
        <v>B1</v>
      </c>
      <c r="F15" s="45" t="str">
        <f>IF(ISERROR(VLOOKUP(B15,'KAYIT LİSTESİ'!$B$4:$H$1047,5,0)),"",(VLOOKUP(B15,'KAYIT LİSTESİ'!$B$4:$H$1047,5,0)))</f>
        <v>FERHAT SOLMAZ</v>
      </c>
      <c r="G15" s="45" t="str">
        <f>IF(ISERROR(VLOOKUP(B15,'KAYIT LİSTESİ'!$B$4:$H$1047,6,0)),"",(VLOOKUP(B15,'KAYIT LİSTESİ'!$B$4:$H$1047,6,0)))</f>
        <v>BURSA-BURSA ALTINOKTA GÖR.ENG.SPOR KUL.</v>
      </c>
      <c r="H15" s="28">
        <v>1580</v>
      </c>
      <c r="I15" s="26">
        <v>1</v>
      </c>
      <c r="J15" s="23"/>
      <c r="K15" s="24">
        <v>4</v>
      </c>
      <c r="L15" s="25" t="s">
        <v>359</v>
      </c>
      <c r="M15" s="26">
        <f>IF(ISERROR(VLOOKUP(L15,'KAYIT LİSTESİ'!$B$4:$H$1047,2,0)),"",(VLOOKUP(L15,'KAYIT LİSTESİ'!$B$4:$H$1047,2,0)))</f>
        <v>6</v>
      </c>
      <c r="N15" s="27">
        <f>IF(ISERROR(VLOOKUP(L15,'KAYIT LİSTESİ'!$B$4:$H$1047,4,0)),"",(VLOOKUP(L15,'KAYIT LİSTESİ'!$B$4:$H$1047,4,0)))</f>
        <v>36179</v>
      </c>
      <c r="O15" s="247" t="str">
        <f>IF(ISERROR(VLOOKUP(L15,'KAYIT LİSTESİ'!$B$4:$N$10047,13,0)),"",(VLOOKUP(L15,'KAYIT LİSTESİ'!$B$4:$N$10047,13,0)))</f>
        <v>B2</v>
      </c>
      <c r="P15" s="45" t="str">
        <f>IF(ISERROR(VLOOKUP(L15,'KAYIT LİSTESİ'!$B$4:$H$1047,5,0)),"",(VLOOKUP(L15,'KAYIT LİSTESİ'!$B$4:$H$1047,5,0)))</f>
        <v>NURETTİN AYDIN</v>
      </c>
      <c r="Q15" s="45" t="str">
        <f>IF(ISERROR(VLOOKUP(L15,'KAYIT LİSTESİ'!$B$4:$H$1047,6,0)),"",(VLOOKUP(L15,'KAYIT LİSTESİ'!$B$4:$H$1047,6,0)))</f>
        <v>ADANA-SEYHAN BELSPOR KUL.DER.</v>
      </c>
      <c r="R15" s="28">
        <v>1289</v>
      </c>
      <c r="S15" s="26">
        <v>1</v>
      </c>
    </row>
    <row r="16" spans="1:21" s="20" customFormat="1" ht="33.75" customHeight="1" x14ac:dyDescent="0.2">
      <c r="A16" s="24">
        <v>6</v>
      </c>
      <c r="B16" s="25" t="s">
        <v>325</v>
      </c>
      <c r="C16" s="26">
        <f>IF(ISERROR(VLOOKUP(B16,'KAYIT LİSTESİ'!$B$4:$H$1047,2,0)),"",(VLOOKUP(B16,'KAYIT LİSTESİ'!$B$4:$H$1047,2,0)))</f>
        <v>83</v>
      </c>
      <c r="D16" s="27">
        <f>IF(ISERROR(VLOOKUP(B16,'KAYIT LİSTESİ'!$B$4:$H$1047,4,0)),"",(VLOOKUP(B16,'KAYIT LİSTESİ'!$B$4:$H$1047,4,0)))</f>
        <v>36665</v>
      </c>
      <c r="E16" s="247" t="str">
        <f>IF(ISERROR(VLOOKUP(B16,'KAYIT LİSTESİ'!$B$4:$N$10047,13,0)),"",(VLOOKUP(B16,'KAYIT LİSTESİ'!$B$4:$N$10047,13,0)))</f>
        <v>B1</v>
      </c>
      <c r="F16" s="45" t="str">
        <f>IF(ISERROR(VLOOKUP(B16,'KAYIT LİSTESİ'!$B$4:$H$1047,5,0)),"",(VLOOKUP(B16,'KAYIT LİSTESİ'!$B$4:$H$1047,5,0)))</f>
        <v>HALİL CAN ÇOŞKUN</v>
      </c>
      <c r="G16" s="45" t="str">
        <f>IF(ISERROR(VLOOKUP(B16,'KAYIT LİSTESİ'!$B$4:$H$1047,6,0)),"",(VLOOKUP(B16,'KAYIT LİSTESİ'!$B$4:$H$1047,6,0)))</f>
        <v>DENİZLİ-DENİZLİ GÖR.ENG.EĞ.SPOR KUL.</v>
      </c>
      <c r="H16" s="246">
        <v>1613</v>
      </c>
      <c r="I16" s="26">
        <v>2</v>
      </c>
      <c r="J16" s="23"/>
      <c r="K16" s="24">
        <v>6</v>
      </c>
      <c r="L16" s="25" t="s">
        <v>360</v>
      </c>
      <c r="M16" s="26">
        <f>IF(ISERROR(VLOOKUP(L16,'KAYIT LİSTESİ'!$B$4:$H$1047,2,0)),"",(VLOOKUP(L16,'KAYIT LİSTESİ'!$B$4:$H$1047,2,0)))</f>
        <v>121</v>
      </c>
      <c r="N16" s="27">
        <f>IF(ISERROR(VLOOKUP(L16,'KAYIT LİSTESİ'!$B$4:$H$1047,4,0)),"",(VLOOKUP(L16,'KAYIT LİSTESİ'!$B$4:$H$1047,4,0)))</f>
        <v>34716</v>
      </c>
      <c r="O16" s="247" t="str">
        <f>IF(ISERROR(VLOOKUP(L16,'KAYIT LİSTESİ'!$B$4:$N$10047,13,0)),"",(VLOOKUP(L16,'KAYIT LİSTESİ'!$B$4:$N$10047,13,0)))</f>
        <v>B2</v>
      </c>
      <c r="P16" s="45" t="str">
        <f>IF(ISERROR(VLOOKUP(L16,'KAYIT LİSTESİ'!$B$4:$H$1047,5,0)),"",(VLOOKUP(L16,'KAYIT LİSTESİ'!$B$4:$H$1047,5,0)))</f>
        <v>NURİ PARLAYAN</v>
      </c>
      <c r="Q16" s="45" t="str">
        <f>IF(ISERROR(VLOOKUP(L16,'KAYIT LİSTESİ'!$B$4:$H$1047,6,0)),"",(VLOOKUP(L16,'KAYIT LİSTESİ'!$B$4:$H$1047,6,0)))</f>
        <v>İSTANBUL-TÜRKİYE GÖR.ENG.DER.SPOR KUL.</v>
      </c>
      <c r="R16" s="246">
        <v>1536</v>
      </c>
      <c r="S16" s="26">
        <v>4</v>
      </c>
    </row>
    <row r="17" spans="1:19" s="20" customFormat="1" ht="33.75" customHeight="1" x14ac:dyDescent="0.2">
      <c r="A17" s="24">
        <v>8</v>
      </c>
      <c r="B17" s="25" t="s">
        <v>326</v>
      </c>
      <c r="C17" s="26">
        <f>IF(ISERROR(VLOOKUP(B17,'KAYIT LİSTESİ'!$B$4:$H$1047,2,0)),"",(VLOOKUP(B17,'KAYIT LİSTESİ'!$B$4:$H$1047,2,0)))</f>
        <v>109</v>
      </c>
      <c r="D17" s="27">
        <f>IF(ISERROR(VLOOKUP(B17,'KAYIT LİSTESİ'!$B$4:$H$1047,4,0)),"",(VLOOKUP(B17,'KAYIT LİSTESİ'!$B$4:$H$1047,4,0)))</f>
        <v>36410</v>
      </c>
      <c r="E17" s="247" t="str">
        <f>IF(ISERROR(VLOOKUP(B17,'KAYIT LİSTESİ'!$B$4:$N$10047,13,0)),"",(VLOOKUP(B17,'KAYIT LİSTESİ'!$B$4:$N$10047,13,0)))</f>
        <v>B1</v>
      </c>
      <c r="F17" s="45" t="str">
        <f>IF(ISERROR(VLOOKUP(B17,'KAYIT LİSTESİ'!$B$4:$H$1047,5,0)),"",(VLOOKUP(B17,'KAYIT LİSTESİ'!$B$4:$H$1047,5,0)))</f>
        <v>KADİR TUNÇ</v>
      </c>
      <c r="G17" s="45" t="str">
        <f>IF(ISERROR(VLOOKUP(B17,'KAYIT LİSTESİ'!$B$4:$H$1047,6,0)),"",(VLOOKUP(B17,'KAYIT LİSTESİ'!$B$4:$H$1047,6,0)))</f>
        <v>GAZİANTEP-GAZİANTEP ENGELLİLER SPOR KULÜBÜ</v>
      </c>
      <c r="H17" s="246">
        <v>1708</v>
      </c>
      <c r="I17" s="26">
        <v>3</v>
      </c>
      <c r="J17" s="23"/>
      <c r="K17" s="24">
        <v>8</v>
      </c>
      <c r="L17" s="25" t="s">
        <v>361</v>
      </c>
      <c r="M17" s="26">
        <f>IF(ISERROR(VLOOKUP(L17,'KAYIT LİSTESİ'!$B$4:$H$1047,2,0)),"",(VLOOKUP(L17,'KAYIT LİSTESİ'!$B$4:$H$1047,2,0)))</f>
        <v>57</v>
      </c>
      <c r="N17" s="27">
        <f>IF(ISERROR(VLOOKUP(L17,'KAYIT LİSTESİ'!$B$4:$H$1047,4,0)),"",(VLOOKUP(L17,'KAYIT LİSTESİ'!$B$4:$H$1047,4,0)))</f>
        <v>36421</v>
      </c>
      <c r="O17" s="247" t="str">
        <f>IF(ISERROR(VLOOKUP(L17,'KAYIT LİSTESİ'!$B$4:$N$10047,13,0)),"",(VLOOKUP(L17,'KAYIT LİSTESİ'!$B$4:$N$10047,13,0)))</f>
        <v>B2</v>
      </c>
      <c r="P17" s="45" t="str">
        <f>IF(ISERROR(VLOOKUP(L17,'KAYIT LİSTESİ'!$B$4:$H$1047,5,0)),"",(VLOOKUP(L17,'KAYIT LİSTESİ'!$B$4:$H$1047,5,0)))</f>
        <v>ÖZNUR ÜNLÜÇİÇEK</v>
      </c>
      <c r="Q17" s="45" t="str">
        <f>IF(ISERROR(VLOOKUP(L17,'KAYIT LİSTESİ'!$B$4:$H$1047,6,0)),"",(VLOOKUP(L17,'KAYIT LİSTESİ'!$B$4:$H$1047,6,0)))</f>
        <v>BURSA-BURSA ALTINOKTA GÖR.ENG.SPOR KUL.</v>
      </c>
      <c r="R17" s="246">
        <v>1535</v>
      </c>
      <c r="S17" s="26">
        <v>3</v>
      </c>
    </row>
    <row r="18" spans="1:19" s="20" customFormat="1" ht="33.75" customHeight="1" x14ac:dyDescent="0.2">
      <c r="A18" s="272" t="s">
        <v>18</v>
      </c>
      <c r="B18" s="273"/>
      <c r="C18" s="273"/>
      <c r="D18" s="273"/>
      <c r="E18" s="273"/>
      <c r="F18" s="294" t="s">
        <v>371</v>
      </c>
      <c r="G18" s="390"/>
      <c r="H18" s="390"/>
      <c r="I18" s="391"/>
      <c r="J18" s="23"/>
      <c r="K18" s="272" t="s">
        <v>643</v>
      </c>
      <c r="L18" s="273"/>
      <c r="M18" s="273"/>
      <c r="N18" s="273"/>
      <c r="O18" s="273"/>
      <c r="P18" s="294" t="s">
        <v>371</v>
      </c>
      <c r="Q18" s="390"/>
      <c r="R18" s="390"/>
      <c r="S18" s="391"/>
    </row>
    <row r="19" spans="1:19" s="20" customFormat="1" ht="33.75" customHeight="1" x14ac:dyDescent="0.2">
      <c r="A19" s="44" t="s">
        <v>212</v>
      </c>
      <c r="B19" s="41" t="s">
        <v>113</v>
      </c>
      <c r="C19" s="41" t="s">
        <v>112</v>
      </c>
      <c r="D19" s="42" t="s">
        <v>13</v>
      </c>
      <c r="E19" s="42" t="s">
        <v>327</v>
      </c>
      <c r="F19" s="43" t="s">
        <v>14</v>
      </c>
      <c r="G19" s="43" t="s">
        <v>45</v>
      </c>
      <c r="H19" s="41" t="s">
        <v>15</v>
      </c>
      <c r="I19" s="41" t="s">
        <v>27</v>
      </c>
      <c r="J19" s="23"/>
      <c r="K19" s="44" t="s">
        <v>212</v>
      </c>
      <c r="L19" s="41" t="s">
        <v>113</v>
      </c>
      <c r="M19" s="41" t="s">
        <v>112</v>
      </c>
      <c r="N19" s="42" t="s">
        <v>13</v>
      </c>
      <c r="O19" s="42" t="s">
        <v>327</v>
      </c>
      <c r="P19" s="43" t="s">
        <v>14</v>
      </c>
      <c r="Q19" s="43" t="s">
        <v>45</v>
      </c>
      <c r="R19" s="41" t="s">
        <v>15</v>
      </c>
      <c r="S19" s="41" t="s">
        <v>27</v>
      </c>
    </row>
    <row r="20" spans="1:19" s="20" customFormat="1" ht="33.75" customHeight="1" x14ac:dyDescent="0.2">
      <c r="A20" s="24">
        <v>2</v>
      </c>
      <c r="B20" s="25" t="s">
        <v>328</v>
      </c>
      <c r="C20" s="26">
        <f>IF(ISERROR(VLOOKUP(B20,'KAYIT LİSTESİ'!$B$4:$H$1047,2,0)),"",(VLOOKUP(B20,'KAYIT LİSTESİ'!$B$4:$H$1047,2,0)))</f>
        <v>92</v>
      </c>
      <c r="D20" s="27">
        <f>IF(ISERROR(VLOOKUP(B20,'KAYIT LİSTESİ'!$B$4:$H$1047,4,0)),"",(VLOOKUP(B20,'KAYIT LİSTESİ'!$B$4:$H$1047,4,0)))</f>
        <v>30724</v>
      </c>
      <c r="E20" s="27" t="str">
        <f>IF(ISERROR(VLOOKUP(B20,'KAYIT LİSTESİ'!$B$4:$N$10047,13,0)),"",(VLOOKUP(B20,'KAYIT LİSTESİ'!$B$4:$N$10047,13,0)))</f>
        <v>B1</v>
      </c>
      <c r="F20" s="45" t="str">
        <f>IF(ISERROR(VLOOKUP(B20,'KAYIT LİSTESİ'!$B$4:$H$1047,5,0)),"",(VLOOKUP(B20,'KAYIT LİSTESİ'!$B$4:$H$1047,5,0)))</f>
        <v>MEHMET CAN ÇAKAR</v>
      </c>
      <c r="G20" s="45" t="str">
        <f>IF(ISERROR(VLOOKUP(B20,'KAYIT LİSTESİ'!$B$4:$H$1047,6,0)),"",(VLOOKUP(B20,'KAYIT LİSTESİ'!$B$4:$H$1047,6,0)))</f>
        <v>DİYARBAKIR-DİYARBAKIR AN.MEZ.ENG.SP.KUL.</v>
      </c>
      <c r="H20" s="246">
        <v>1504</v>
      </c>
      <c r="I20" s="26">
        <v>2</v>
      </c>
      <c r="J20" s="23"/>
      <c r="K20" s="24">
        <v>2</v>
      </c>
      <c r="L20" s="25" t="s">
        <v>611</v>
      </c>
      <c r="M20" s="26">
        <f>IF(ISERROR(VLOOKUP(L20,'KAYIT LİSTESİ'!$B$4:$H$1047,2,0)),"",(VLOOKUP(L20,'KAYIT LİSTESİ'!$B$4:$H$1047,2,0)))</f>
        <v>28</v>
      </c>
      <c r="N20" s="27">
        <f>IF(ISERROR(VLOOKUP(L20,'KAYIT LİSTESİ'!$B$4:$H$1047,4,0)),"",(VLOOKUP(L20,'KAYIT LİSTESİ'!$B$4:$H$1047,4,0)))</f>
        <v>32325</v>
      </c>
      <c r="O20" s="27" t="str">
        <f>IF(ISERROR(VLOOKUP(L20,'KAYIT LİSTESİ'!$B$4:$N$10047,13,0)),"",(VLOOKUP(L20,'KAYIT LİSTESİ'!$B$4:$N$10047,13,0)))</f>
        <v>B2</v>
      </c>
      <c r="P20" s="45" t="str">
        <f>IF(ISERROR(VLOOKUP(L20,'KAYIT LİSTESİ'!$B$4:$H$1047,5,0)),"",(VLOOKUP(L20,'KAYIT LİSTESİ'!$B$4:$H$1047,5,0)))</f>
        <v>SABRİ YILMAZ</v>
      </c>
      <c r="Q20" s="45" t="str">
        <f>IF(ISERROR(VLOOKUP(L20,'KAYIT LİSTESİ'!$B$4:$H$1047,6,0)),"",(VLOOKUP(L20,'KAYIT LİSTESİ'!$B$4:$H$1047,6,0)))</f>
        <v>ANKARA-ÇANKAYA BEL.GÖR.ENG.SPOR KUL.</v>
      </c>
      <c r="R20" s="246">
        <v>1296</v>
      </c>
      <c r="S20" s="26">
        <v>1</v>
      </c>
    </row>
    <row r="21" spans="1:19" s="20" customFormat="1" ht="33.75" customHeight="1" x14ac:dyDescent="0.2">
      <c r="A21" s="24">
        <v>4</v>
      </c>
      <c r="B21" s="25" t="s">
        <v>329</v>
      </c>
      <c r="C21" s="26">
        <f>IF(ISERROR(VLOOKUP(B21,'KAYIT LİSTESİ'!$B$4:$H$1047,2,0)),"",(VLOOKUP(B21,'KAYIT LİSTESİ'!$B$4:$H$1047,2,0)))</f>
        <v>160</v>
      </c>
      <c r="D21" s="27">
        <f>IF(ISERROR(VLOOKUP(B21,'KAYIT LİSTESİ'!$B$4:$H$1047,4,0)),"",(VLOOKUP(B21,'KAYIT LİSTESİ'!$B$4:$H$1047,4,0)))</f>
        <v>24483</v>
      </c>
      <c r="E21" s="27" t="str">
        <f>IF(ISERROR(VLOOKUP(B21,'KAYIT LİSTESİ'!$B$4:$N$10047,13,0)),"",(VLOOKUP(B21,'KAYIT LİSTESİ'!$B$4:$N$10047,13,0)))</f>
        <v>B1</v>
      </c>
      <c r="F21" s="45" t="str">
        <f>IF(ISERROR(VLOOKUP(B21,'KAYIT LİSTESİ'!$B$4:$H$1047,5,0)),"",(VLOOKUP(B21,'KAYIT LİSTESİ'!$B$4:$H$1047,5,0)))</f>
        <v>MEHMET ÖZDEMİR</v>
      </c>
      <c r="G21" s="45" t="str">
        <f>IF(ISERROR(VLOOKUP(B21,'KAYIT LİSTESİ'!$B$4:$H$1047,6,0)),"",(VLOOKUP(B21,'KAYIT LİSTESİ'!$B$4:$H$1047,6,0)))</f>
        <v>MUĞLA-FETHİYE BELEDİYE SPOR KULUBÜ</v>
      </c>
      <c r="H21" s="246">
        <v>2574</v>
      </c>
      <c r="I21" s="26">
        <v>3</v>
      </c>
      <c r="J21" s="23"/>
      <c r="K21" s="24">
        <v>4</v>
      </c>
      <c r="L21" s="25" t="s">
        <v>612</v>
      </c>
      <c r="M21" s="26">
        <f>IF(ISERROR(VLOOKUP(L21,'KAYIT LİSTESİ'!$B$4:$H$1047,2,0)),"",(VLOOKUP(L21,'KAYIT LİSTESİ'!$B$4:$H$1047,2,0)))</f>
        <v>79</v>
      </c>
      <c r="N21" s="27">
        <f>IF(ISERROR(VLOOKUP(L21,'KAYIT LİSTESİ'!$B$4:$H$1047,4,0)),"",(VLOOKUP(L21,'KAYIT LİSTESİ'!$B$4:$H$1047,4,0)))</f>
        <v>32469</v>
      </c>
      <c r="O21" s="27" t="str">
        <f>IF(ISERROR(VLOOKUP(L21,'KAYIT LİSTESİ'!$B$4:$N$10047,13,0)),"",(VLOOKUP(L21,'KAYIT LİSTESİ'!$B$4:$N$10047,13,0)))</f>
        <v>B2</v>
      </c>
      <c r="P21" s="45" t="str">
        <f>IF(ISERROR(VLOOKUP(L21,'KAYIT LİSTESİ'!$B$4:$H$1047,5,0)),"",(VLOOKUP(L21,'KAYIT LİSTESİ'!$B$4:$H$1047,5,0)))</f>
        <v>selçuk KOZAK</v>
      </c>
      <c r="Q21" s="45" t="str">
        <f>IF(ISERROR(VLOOKUP(L21,'KAYIT LİSTESİ'!$B$4:$H$1047,6,0)),"",(VLOOKUP(L21,'KAYIT LİSTESİ'!$B$4:$H$1047,6,0)))</f>
        <v>ÇANAKKALE-1915 Ç.Kale Sp.Klb.Der</v>
      </c>
      <c r="R21" s="246">
        <v>1483</v>
      </c>
      <c r="S21" s="26">
        <v>4</v>
      </c>
    </row>
    <row r="22" spans="1:19" s="20" customFormat="1" ht="33.75" customHeight="1" x14ac:dyDescent="0.2">
      <c r="A22" s="24">
        <v>6</v>
      </c>
      <c r="B22" s="25" t="s">
        <v>330</v>
      </c>
      <c r="C22" s="26">
        <f>IF(ISERROR(VLOOKUP(B22,'KAYIT LİSTESİ'!$B$4:$H$1047,2,0)),"",(VLOOKUP(B22,'KAYIT LİSTESİ'!$B$4:$H$1047,2,0)))</f>
        <v>56</v>
      </c>
      <c r="D22" s="27">
        <f>IF(ISERROR(VLOOKUP(B22,'KAYIT LİSTESİ'!$B$4:$H$1047,4,0)),"",(VLOOKUP(B22,'KAYIT LİSTESİ'!$B$4:$H$1047,4,0)))</f>
        <v>35657</v>
      </c>
      <c r="E22" s="27" t="str">
        <f>IF(ISERROR(VLOOKUP(B22,'KAYIT LİSTESİ'!$B$4:$N$10047,13,0)),"",(VLOOKUP(B22,'KAYIT LİSTESİ'!$B$4:$N$10047,13,0)))</f>
        <v>B1</v>
      </c>
      <c r="F22" s="45" t="str">
        <f>IF(ISERROR(VLOOKUP(B22,'KAYIT LİSTESİ'!$B$4:$H$1047,5,0)),"",(VLOOKUP(B22,'KAYIT LİSTESİ'!$B$4:$H$1047,5,0)))</f>
        <v>MEHMET TUNÇ</v>
      </c>
      <c r="G22" s="45" t="str">
        <f>IF(ISERROR(VLOOKUP(B22,'KAYIT LİSTESİ'!$B$4:$H$1047,6,0)),"",(VLOOKUP(B22,'KAYIT LİSTESİ'!$B$4:$H$1047,6,0)))</f>
        <v>BURSA-BURSA ALTINOKTA GÖR.ENG.SPOR KUL.</v>
      </c>
      <c r="H22" s="246">
        <v>1206</v>
      </c>
      <c r="I22" s="26">
        <v>1</v>
      </c>
      <c r="J22" s="23"/>
      <c r="K22" s="24">
        <v>6</v>
      </c>
      <c r="L22" s="25" t="s">
        <v>613</v>
      </c>
      <c r="M22" s="26">
        <f>IF(ISERROR(VLOOKUP(L22,'KAYIT LİSTESİ'!$B$4:$H$1047,2,0)),"",(VLOOKUP(L22,'KAYIT LİSTESİ'!$B$4:$H$1047,2,0)))</f>
        <v>116</v>
      </c>
      <c r="N22" s="27">
        <f>IF(ISERROR(VLOOKUP(L22,'KAYIT LİSTESİ'!$B$4:$H$1047,4,0)),"",(VLOOKUP(L22,'KAYIT LİSTESİ'!$B$4:$H$1047,4,0)))</f>
        <v>36103</v>
      </c>
      <c r="O22" s="27" t="str">
        <f>IF(ISERROR(VLOOKUP(L22,'KAYIT LİSTESİ'!$B$4:$N$10047,13,0)),"",(VLOOKUP(L22,'KAYIT LİSTESİ'!$B$4:$N$10047,13,0)))</f>
        <v>B2</v>
      </c>
      <c r="P22" s="45" t="str">
        <f>IF(ISERROR(VLOOKUP(L22,'KAYIT LİSTESİ'!$B$4:$H$1047,5,0)),"",(VLOOKUP(L22,'KAYIT LİSTESİ'!$B$4:$H$1047,5,0)))</f>
        <v>SİNAN AVCI</v>
      </c>
      <c r="Q22" s="45" t="str">
        <f>IF(ISERROR(VLOOKUP(L22,'KAYIT LİSTESİ'!$B$4:$H$1047,6,0)),"",(VLOOKUP(L22,'KAYIT LİSTESİ'!$B$4:$H$1047,6,0)))</f>
        <v>İSTANBUL-ENGELSİZ AKADEMİ SPOR KULUBÜ</v>
      </c>
      <c r="R22" s="246">
        <v>1417</v>
      </c>
      <c r="S22" s="26">
        <v>2</v>
      </c>
    </row>
    <row r="23" spans="1:19" s="20" customFormat="1" ht="33.75" customHeight="1" x14ac:dyDescent="0.2">
      <c r="A23" s="24">
        <v>8</v>
      </c>
      <c r="B23" s="25" t="s">
        <v>331</v>
      </c>
      <c r="C23" s="26">
        <f>IF(ISERROR(VLOOKUP(B23,'KAYIT LİSTESİ'!$B$4:$H$1047,2,0)),"",(VLOOKUP(B23,'KAYIT LİSTESİ'!$B$4:$H$1047,2,0)))</f>
        <v>129</v>
      </c>
      <c r="D23" s="27">
        <f>IF(ISERROR(VLOOKUP(B23,'KAYIT LİSTESİ'!$B$4:$H$1047,4,0)),"",(VLOOKUP(B23,'KAYIT LİSTESİ'!$B$4:$H$1047,4,0)))</f>
        <v>30551</v>
      </c>
      <c r="E23" s="27" t="str">
        <f>IF(ISERROR(VLOOKUP(B23,'KAYIT LİSTESİ'!$B$4:$N$10047,13,0)),"",(VLOOKUP(B23,'KAYIT LİSTESİ'!$B$4:$N$10047,13,0)))</f>
        <v>B1</v>
      </c>
      <c r="F23" s="45" t="str">
        <f>IF(ISERROR(VLOOKUP(B23,'KAYIT LİSTESİ'!$B$4:$H$1047,5,0)),"",(VLOOKUP(B23,'KAYIT LİSTESİ'!$B$4:$H$1047,5,0)))</f>
        <v>MUHAMMET ALEMDAR</v>
      </c>
      <c r="G23" s="45" t="str">
        <f>IF(ISERROR(VLOOKUP(B23,'KAYIT LİSTESİ'!$B$4:$H$1047,6,0)),"",(VLOOKUP(B23,'KAYIT LİSTESİ'!$B$4:$H$1047,6,0)))</f>
        <v>İZMİR-OLİMPİK GÖRME ENGELLİLER GENÇLİK SPOR KULÜBÜ</v>
      </c>
      <c r="H23" s="246" t="s">
        <v>869</v>
      </c>
      <c r="I23" s="26" t="s">
        <v>870</v>
      </c>
      <c r="J23" s="23"/>
      <c r="K23" s="24">
        <v>8</v>
      </c>
      <c r="L23" s="25" t="s">
        <v>614</v>
      </c>
      <c r="M23" s="26">
        <f>IF(ISERROR(VLOOKUP(L23,'KAYIT LİSTESİ'!$B$4:$H$1047,2,0)),"",(VLOOKUP(L23,'KAYIT LİSTESİ'!$B$4:$H$1047,2,0)))</f>
        <v>190</v>
      </c>
      <c r="N23" s="27">
        <f>IF(ISERROR(VLOOKUP(L23,'KAYIT LİSTESİ'!$B$4:$H$1047,4,0)),"",(VLOOKUP(L23,'KAYIT LİSTESİ'!$B$4:$H$1047,4,0)))</f>
        <v>34969</v>
      </c>
      <c r="O23" s="27" t="str">
        <f>IF(ISERROR(VLOOKUP(L23,'KAYIT LİSTESİ'!$B$4:$N$10047,13,0)),"",(VLOOKUP(L23,'KAYIT LİSTESİ'!$B$4:$N$10047,13,0)))</f>
        <v>B2</v>
      </c>
      <c r="P23" s="45" t="str">
        <f>IF(ISERROR(VLOOKUP(L23,'KAYIT LİSTESİ'!$B$4:$H$1047,5,0)),"",(VLOOKUP(L23,'KAYIT LİSTESİ'!$B$4:$H$1047,5,0)))</f>
        <v>TAYFUN KUŞ</v>
      </c>
      <c r="Q23" s="45" t="str">
        <f>IF(ISERROR(VLOOKUP(L23,'KAYIT LİSTESİ'!$B$4:$H$1047,6,0)),"",(VLOOKUP(L23,'KAYIT LİSTESİ'!$B$4:$H$1047,6,0)))</f>
        <v>ENGELSİZ AKADEMİ SPOR KULÜBÜ</v>
      </c>
      <c r="R23" s="246">
        <v>1452</v>
      </c>
      <c r="S23" s="26">
        <v>3</v>
      </c>
    </row>
    <row r="24" spans="1:19" s="20" customFormat="1" ht="33.75" customHeight="1" x14ac:dyDescent="0.2">
      <c r="A24" s="272" t="s">
        <v>42</v>
      </c>
      <c r="B24" s="273"/>
      <c r="C24" s="273"/>
      <c r="D24" s="273"/>
      <c r="E24" s="273"/>
      <c r="F24" s="294" t="s">
        <v>371</v>
      </c>
      <c r="G24" s="390"/>
      <c r="H24" s="390"/>
      <c r="I24" s="391"/>
      <c r="J24" s="23"/>
      <c r="K24" s="272" t="s">
        <v>644</v>
      </c>
      <c r="L24" s="273"/>
      <c r="M24" s="273"/>
      <c r="N24" s="273"/>
      <c r="O24" s="273"/>
      <c r="P24" s="294" t="s">
        <v>371</v>
      </c>
      <c r="Q24" s="390"/>
      <c r="R24" s="390"/>
      <c r="S24" s="391"/>
    </row>
    <row r="25" spans="1:19" s="20" customFormat="1" ht="33.75" customHeight="1" x14ac:dyDescent="0.2">
      <c r="A25" s="44" t="s">
        <v>212</v>
      </c>
      <c r="B25" s="41" t="s">
        <v>113</v>
      </c>
      <c r="C25" s="41" t="s">
        <v>112</v>
      </c>
      <c r="D25" s="42" t="s">
        <v>13</v>
      </c>
      <c r="E25" s="42" t="s">
        <v>327</v>
      </c>
      <c r="F25" s="43" t="s">
        <v>14</v>
      </c>
      <c r="G25" s="43" t="s">
        <v>45</v>
      </c>
      <c r="H25" s="41" t="s">
        <v>15</v>
      </c>
      <c r="I25" s="41" t="s">
        <v>27</v>
      </c>
      <c r="J25" s="23"/>
      <c r="K25" s="44" t="s">
        <v>212</v>
      </c>
      <c r="L25" s="41" t="s">
        <v>113</v>
      </c>
      <c r="M25" s="41" t="s">
        <v>112</v>
      </c>
      <c r="N25" s="42" t="s">
        <v>13</v>
      </c>
      <c r="O25" s="42" t="s">
        <v>327</v>
      </c>
      <c r="P25" s="43" t="s">
        <v>14</v>
      </c>
      <c r="Q25" s="43" t="s">
        <v>45</v>
      </c>
      <c r="R25" s="41" t="s">
        <v>15</v>
      </c>
      <c r="S25" s="41" t="s">
        <v>27</v>
      </c>
    </row>
    <row r="26" spans="1:19" s="20" customFormat="1" ht="33.75" customHeight="1" x14ac:dyDescent="0.2">
      <c r="A26" s="24">
        <v>2</v>
      </c>
      <c r="B26" s="25" t="s">
        <v>332</v>
      </c>
      <c r="C26" s="26">
        <f>IF(ISERROR(VLOOKUP(B26,'KAYIT LİSTESİ'!$B$4:$H$1047,2,0)),"",(VLOOKUP(B26,'KAYIT LİSTESİ'!$B$4:$H$1047,2,0)))</f>
        <v>98</v>
      </c>
      <c r="D26" s="27">
        <f>IF(ISERROR(VLOOKUP(B26,'KAYIT LİSTESİ'!$B$4:$H$1047,4,0)),"",(VLOOKUP(B26,'KAYIT LİSTESİ'!$B$4:$H$1047,4,0)))</f>
        <v>32075</v>
      </c>
      <c r="E26" s="27" t="str">
        <f>IF(ISERROR(VLOOKUP(B26,'KAYIT LİSTESİ'!$B$4:$N$10047,13,0)),"",(VLOOKUP(B26,'KAYIT LİSTESİ'!$B$4:$N$10047,13,0)))</f>
        <v>B1</v>
      </c>
      <c r="F26" s="45" t="str">
        <f>IF(ISERROR(VLOOKUP(B26,'KAYIT LİSTESİ'!$B$4:$H$1047,5,0)),"",(VLOOKUP(B26,'KAYIT LİSTESİ'!$B$4:$H$1047,5,0)))</f>
        <v>MUSTAFA AVCI</v>
      </c>
      <c r="G26" s="45" t="str">
        <f>IF(ISERROR(VLOOKUP(B26,'KAYIT LİSTESİ'!$B$4:$H$1047,6,0)),"",(VLOOKUP(B26,'KAYIT LİSTESİ'!$B$4:$H$1047,6,0)))</f>
        <v>DİYARBAKIR-DİYARBAKIR GÖR.SPOR KULUBÜ</v>
      </c>
      <c r="H26" s="246">
        <v>1781</v>
      </c>
      <c r="I26" s="26">
        <v>1</v>
      </c>
      <c r="J26" s="23"/>
      <c r="K26" s="24">
        <v>2</v>
      </c>
      <c r="L26" s="25" t="s">
        <v>615</v>
      </c>
      <c r="M26" s="26">
        <f>IF(ISERROR(VLOOKUP(L26,'KAYIT LİSTESİ'!$B$4:$H$1047,2,0)),"",(VLOOKUP(L26,'KAYIT LİSTESİ'!$B$4:$H$1047,2,0)))</f>
        <v>72</v>
      </c>
      <c r="N26" s="27">
        <f>IF(ISERROR(VLOOKUP(L26,'KAYIT LİSTESİ'!$B$4:$H$1047,4,0)),"",(VLOOKUP(L26,'KAYIT LİSTESİ'!$B$4:$H$1047,4,0)))</f>
        <v>30814</v>
      </c>
      <c r="O26" s="27" t="str">
        <f>IF(ISERROR(VLOOKUP(L26,'KAYIT LİSTESİ'!$B$4:$N$10047,13,0)),"",(VLOOKUP(L26,'KAYIT LİSTESİ'!$B$4:$N$10047,13,0)))</f>
        <v>B2</v>
      </c>
      <c r="P26" s="45" t="str">
        <f>IF(ISERROR(VLOOKUP(L26,'KAYIT LİSTESİ'!$B$4:$H$1047,5,0)),"",(VLOOKUP(L26,'KAYIT LİSTESİ'!$B$4:$H$1047,5,0)))</f>
        <v>SUAT ÖNER</v>
      </c>
      <c r="Q26" s="45" t="str">
        <f>IF(ISERROR(VLOOKUP(L26,'KAYIT LİSTESİ'!$B$4:$H$1047,6,0)),"",(VLOOKUP(L26,'KAYIT LİSTESİ'!$B$4:$H$1047,6,0)))</f>
        <v>BURSA-NİLÜFER BELEDİYESİ GÖRME ENGELLİLER SPOR KULÜBÜ</v>
      </c>
      <c r="R26" s="246">
        <v>1226</v>
      </c>
      <c r="S26" s="26">
        <v>1</v>
      </c>
    </row>
    <row r="27" spans="1:19" s="20" customFormat="1" ht="33.75" customHeight="1" x14ac:dyDescent="0.2">
      <c r="A27" s="24">
        <v>4</v>
      </c>
      <c r="B27" s="25" t="s">
        <v>333</v>
      </c>
      <c r="C27" s="26">
        <f>IF(ISERROR(VLOOKUP(B27,'KAYIT LİSTESİ'!$B$4:$H$1047,2,0)),"",(VLOOKUP(B27,'KAYIT LİSTESİ'!$B$4:$H$1047,2,0)))</f>
        <v>38</v>
      </c>
      <c r="D27" s="27">
        <f>IF(ISERROR(VLOOKUP(B27,'KAYIT LİSTESİ'!$B$4:$H$1047,4,0)),"",(VLOOKUP(B27,'KAYIT LİSTESİ'!$B$4:$H$1047,4,0)))</f>
        <v>27939</v>
      </c>
      <c r="E27" s="27" t="str">
        <f>IF(ISERROR(VLOOKUP(B27,'KAYIT LİSTESİ'!$B$4:$N$10047,13,0)),"",(VLOOKUP(B27,'KAYIT LİSTESİ'!$B$4:$N$10047,13,0)))</f>
        <v>B1</v>
      </c>
      <c r="F27" s="45" t="str">
        <f>IF(ISERROR(VLOOKUP(B27,'KAYIT LİSTESİ'!$B$4:$H$1047,5,0)),"",(VLOOKUP(B27,'KAYIT LİSTESİ'!$B$4:$H$1047,5,0)))</f>
        <v>NURİ ÖZTÜRK</v>
      </c>
      <c r="G27" s="45" t="str">
        <f>IF(ISERROR(VLOOKUP(B27,'KAYIT LİSTESİ'!$B$4:$H$1047,6,0)),"",(VLOOKUP(B27,'KAYIT LİSTESİ'!$B$4:$H$1047,6,0)))</f>
        <v>ANKARA-VATAN ENG.SPOR KULUBÜ</v>
      </c>
      <c r="H27" s="246">
        <v>2495</v>
      </c>
      <c r="I27" s="26">
        <v>3</v>
      </c>
      <c r="J27" s="23"/>
      <c r="K27" s="24">
        <v>4</v>
      </c>
      <c r="L27" s="25" t="s">
        <v>616</v>
      </c>
      <c r="M27" s="26">
        <f>IF(ISERROR(VLOOKUP(L27,'KAYIT LİSTESİ'!$B$4:$H$1047,2,0)),"",(VLOOKUP(L27,'KAYIT LİSTESİ'!$B$4:$H$1047,2,0)))</f>
        <v>128</v>
      </c>
      <c r="N27" s="27">
        <f>IF(ISERROR(VLOOKUP(L27,'KAYIT LİSTESİ'!$B$4:$H$1047,4,0)),"",(VLOOKUP(L27,'KAYIT LİSTESİ'!$B$4:$H$1047,4,0)))</f>
        <v>36077</v>
      </c>
      <c r="O27" s="27" t="str">
        <f>IF(ISERROR(VLOOKUP(L27,'KAYIT LİSTESİ'!$B$4:$N$10047,13,0)),"",(VLOOKUP(L27,'KAYIT LİSTESİ'!$B$4:$N$10047,13,0)))</f>
        <v>B2</v>
      </c>
      <c r="P27" s="45" t="str">
        <f>IF(ISERROR(VLOOKUP(L27,'KAYIT LİSTESİ'!$B$4:$H$1047,5,0)),"",(VLOOKUP(L27,'KAYIT LİSTESİ'!$B$4:$H$1047,5,0)))</f>
        <v>TANAY ÖZIŞIK</v>
      </c>
      <c r="Q27" s="45" t="str">
        <f>IF(ISERROR(VLOOKUP(L27,'KAYIT LİSTESİ'!$B$4:$H$1047,6,0)),"",(VLOOKUP(L27,'KAYIT LİSTESİ'!$B$4:$H$1047,6,0)))</f>
        <v>İZMİR-İZMİR ÇAĞDAŞ GÖRMEYENLER SPOR KULÜBÜ</v>
      </c>
      <c r="R27" s="246">
        <v>1749</v>
      </c>
      <c r="S27" s="26">
        <v>3</v>
      </c>
    </row>
    <row r="28" spans="1:19" s="20" customFormat="1" ht="33.75" customHeight="1" x14ac:dyDescent="0.2">
      <c r="A28" s="24">
        <v>6</v>
      </c>
      <c r="B28" s="25" t="s">
        <v>334</v>
      </c>
      <c r="C28" s="26">
        <f>IF(ISERROR(VLOOKUP(B28,'KAYIT LİSTESİ'!$B$4:$H$1047,2,0)),"",(VLOOKUP(B28,'KAYIT LİSTESİ'!$B$4:$H$1047,2,0)))</f>
        <v>122</v>
      </c>
      <c r="D28" s="27">
        <f>IF(ISERROR(VLOOKUP(B28,'KAYIT LİSTESİ'!$B$4:$H$1047,4,0)),"",(VLOOKUP(B28,'KAYIT LİSTESİ'!$B$4:$H$1047,4,0)))</f>
        <v>34382</v>
      </c>
      <c r="E28" s="27" t="str">
        <f>IF(ISERROR(VLOOKUP(B28,'KAYIT LİSTESİ'!$B$4:$N$10047,13,0)),"",(VLOOKUP(B28,'KAYIT LİSTESİ'!$B$4:$N$10047,13,0)))</f>
        <v>B1</v>
      </c>
      <c r="F28" s="45" t="str">
        <f>IF(ISERROR(VLOOKUP(B28,'KAYIT LİSTESİ'!$B$4:$H$1047,5,0)),"",(VLOOKUP(B28,'KAYIT LİSTESİ'!$B$4:$H$1047,5,0)))</f>
        <v>SAİM ŞELİK</v>
      </c>
      <c r="G28" s="45" t="str">
        <f>IF(ISERROR(VLOOKUP(B28,'KAYIT LİSTESİ'!$B$4:$H$1047,6,0)),"",(VLOOKUP(B28,'KAYIT LİSTESİ'!$B$4:$H$1047,6,0)))</f>
        <v>İSTANBUL-TÜRKİYE GÖR.ENG.DER.SPOR KUL.</v>
      </c>
      <c r="H28" s="246">
        <v>2380</v>
      </c>
      <c r="I28" s="26">
        <v>2</v>
      </c>
      <c r="J28" s="23"/>
      <c r="K28" s="24">
        <v>6</v>
      </c>
      <c r="L28" s="25" t="s">
        <v>617</v>
      </c>
      <c r="M28" s="26">
        <f>IF(ISERROR(VLOOKUP(L28,'KAYIT LİSTESİ'!$B$4:$H$1047,2,0)),"",(VLOOKUP(L28,'KAYIT LİSTESİ'!$B$4:$H$1047,2,0)))</f>
        <v>43</v>
      </c>
      <c r="N28" s="27">
        <f>IF(ISERROR(VLOOKUP(L28,'KAYIT LİSTESİ'!$B$4:$H$1047,4,0)),"",(VLOOKUP(L28,'KAYIT LİSTESİ'!$B$4:$H$1047,4,0)))</f>
        <v>36434</v>
      </c>
      <c r="O28" s="27" t="str">
        <f>IF(ISERROR(VLOOKUP(L28,'KAYIT LİSTESİ'!$B$4:$N$10047,13,0)),"",(VLOOKUP(L28,'KAYIT LİSTESİ'!$B$4:$N$10047,13,0)))</f>
        <v>B2</v>
      </c>
      <c r="P28" s="45" t="str">
        <f>IF(ISERROR(VLOOKUP(L28,'KAYIT LİSTESİ'!$B$4:$H$1047,5,0)),"",(VLOOKUP(L28,'KAYIT LİSTESİ'!$B$4:$H$1047,5,0)))</f>
        <v>VELİ ÜNAL</v>
      </c>
      <c r="Q28" s="45" t="str">
        <f>IF(ISERROR(VLOOKUP(L28,'KAYIT LİSTESİ'!$B$4:$H$1047,6,0)),"",(VLOOKUP(L28,'KAYIT LİSTESİ'!$B$4:$H$1047,6,0)))</f>
        <v>ANKARA-YENİMAHLLE GÖR.ENG.SPOR KUL.</v>
      </c>
      <c r="R28" s="246" t="s">
        <v>869</v>
      </c>
      <c r="S28" s="26" t="s">
        <v>870</v>
      </c>
    </row>
    <row r="29" spans="1:19" s="20" customFormat="1" ht="33.75" customHeight="1" x14ac:dyDescent="0.2">
      <c r="A29" s="24">
        <v>8</v>
      </c>
      <c r="B29" s="25" t="s">
        <v>335</v>
      </c>
      <c r="C29" s="26" t="str">
        <f>IF(ISERROR(VLOOKUP(B29,'KAYIT LİSTESİ'!$B$4:$H$1047,2,0)),"",(VLOOKUP(B29,'KAYIT LİSTESİ'!$B$4:$H$1047,2,0)))</f>
        <v/>
      </c>
      <c r="D29" s="27" t="str">
        <f>IF(ISERROR(VLOOKUP(B29,'KAYIT LİSTESİ'!$B$4:$H$1047,4,0)),"",(VLOOKUP(B29,'KAYIT LİSTESİ'!$B$4:$H$1047,4,0)))</f>
        <v/>
      </c>
      <c r="E29" s="27" t="str">
        <f>IF(ISERROR(VLOOKUP(B29,'KAYIT LİSTESİ'!$B$4:$N$10047,13,0)),"",(VLOOKUP(B29,'KAYIT LİSTESİ'!$B$4:$N$10047,13,0)))</f>
        <v/>
      </c>
      <c r="F29" s="45" t="str">
        <f>IF(ISERROR(VLOOKUP(B29,'KAYIT LİSTESİ'!$B$4:$H$1047,5,0)),"",(VLOOKUP(B29,'KAYIT LİSTESİ'!$B$4:$H$1047,5,0)))</f>
        <v/>
      </c>
      <c r="G29" s="45" t="str">
        <f>IF(ISERROR(VLOOKUP(B29,'KAYIT LİSTESİ'!$B$4:$H$1047,6,0)),"",(VLOOKUP(B29,'KAYIT LİSTESİ'!$B$4:$H$1047,6,0)))</f>
        <v/>
      </c>
      <c r="H29" s="246"/>
      <c r="I29" s="26"/>
      <c r="J29" s="23"/>
      <c r="K29" s="24">
        <v>8</v>
      </c>
      <c r="L29" s="25" t="s">
        <v>618</v>
      </c>
      <c r="M29" s="26">
        <f>IF(ISERROR(VLOOKUP(L29,'KAYIT LİSTESİ'!$B$4:$H$1047,2,0)),"",(VLOOKUP(L29,'KAYIT LİSTESİ'!$B$4:$H$1047,2,0)))</f>
        <v>68</v>
      </c>
      <c r="N29" s="27">
        <f>IF(ISERROR(VLOOKUP(L29,'KAYIT LİSTESİ'!$B$4:$H$1047,4,0)),"",(VLOOKUP(L29,'KAYIT LİSTESİ'!$B$4:$H$1047,4,0)))</f>
        <v>33918</v>
      </c>
      <c r="O29" s="27" t="str">
        <f>IF(ISERROR(VLOOKUP(L29,'KAYIT LİSTESİ'!$B$4:$N$10047,13,0)),"",(VLOOKUP(L29,'KAYIT LİSTESİ'!$B$4:$N$10047,13,0)))</f>
        <v>B2</v>
      </c>
      <c r="P29" s="45" t="str">
        <f>IF(ISERROR(VLOOKUP(L29,'KAYIT LİSTESİ'!$B$4:$H$1047,5,0)),"",(VLOOKUP(L29,'KAYIT LİSTESİ'!$B$4:$H$1047,5,0)))</f>
        <v>İBRAHİM YILDIZ</v>
      </c>
      <c r="Q29" s="45" t="str">
        <f>IF(ISERROR(VLOOKUP(L29,'KAYIT LİSTESİ'!$B$4:$H$1047,6,0)),"",(VLOOKUP(L29,'KAYIT LİSTESİ'!$B$4:$H$1047,6,0)))</f>
        <v>BURSA-NİLÜFER BELEDİYESİ GÖRME ENGELLİLER SPOR KULÜBÜ</v>
      </c>
      <c r="R29" s="246">
        <v>1238</v>
      </c>
      <c r="S29" s="26">
        <v>2</v>
      </c>
    </row>
    <row r="30" spans="1:19" s="20" customFormat="1" ht="33.75" customHeight="1" x14ac:dyDescent="0.2">
      <c r="A30" s="272" t="s">
        <v>43</v>
      </c>
      <c r="B30" s="273"/>
      <c r="C30" s="273"/>
      <c r="D30" s="273"/>
      <c r="E30" s="273"/>
      <c r="F30" s="294" t="s">
        <v>371</v>
      </c>
      <c r="G30" s="390"/>
      <c r="H30" s="390"/>
      <c r="I30" s="391"/>
      <c r="J30" s="23"/>
      <c r="K30" s="272" t="s">
        <v>645</v>
      </c>
      <c r="L30" s="273"/>
      <c r="M30" s="273"/>
      <c r="N30" s="273"/>
      <c r="O30" s="273"/>
      <c r="P30" s="294" t="s">
        <v>371</v>
      </c>
      <c r="Q30" s="390"/>
      <c r="R30" s="390"/>
      <c r="S30" s="391"/>
    </row>
    <row r="31" spans="1:19" s="20" customFormat="1" ht="33.75" customHeight="1" x14ac:dyDescent="0.2">
      <c r="A31" s="44" t="s">
        <v>212</v>
      </c>
      <c r="B31" s="41" t="s">
        <v>113</v>
      </c>
      <c r="C31" s="41" t="s">
        <v>112</v>
      </c>
      <c r="D31" s="42" t="s">
        <v>13</v>
      </c>
      <c r="E31" s="42" t="s">
        <v>327</v>
      </c>
      <c r="F31" s="43" t="s">
        <v>14</v>
      </c>
      <c r="G31" s="43" t="s">
        <v>45</v>
      </c>
      <c r="H31" s="41" t="s">
        <v>15</v>
      </c>
      <c r="I31" s="41" t="s">
        <v>27</v>
      </c>
      <c r="J31" s="23"/>
      <c r="K31" s="44" t="s">
        <v>212</v>
      </c>
      <c r="L31" s="41" t="s">
        <v>113</v>
      </c>
      <c r="M31" s="41" t="s">
        <v>112</v>
      </c>
      <c r="N31" s="42" t="s">
        <v>13</v>
      </c>
      <c r="O31" s="42" t="s">
        <v>327</v>
      </c>
      <c r="P31" s="43" t="s">
        <v>14</v>
      </c>
      <c r="Q31" s="43" t="s">
        <v>45</v>
      </c>
      <c r="R31" s="41" t="s">
        <v>15</v>
      </c>
      <c r="S31" s="41" t="s">
        <v>27</v>
      </c>
    </row>
    <row r="32" spans="1:19" s="20" customFormat="1" ht="33.75" customHeight="1" x14ac:dyDescent="0.2">
      <c r="A32" s="24">
        <v>2</v>
      </c>
      <c r="B32" s="25" t="s">
        <v>336</v>
      </c>
      <c r="C32" s="26">
        <f>IF(ISERROR(VLOOKUP(B32,'KAYIT LİSTESİ'!$B$4:$H$1047,2,0)),"",(VLOOKUP(B32,'KAYIT LİSTESİ'!$B$4:$H$1047,2,0)))</f>
        <v>194</v>
      </c>
      <c r="D32" s="27">
        <f>IF(ISERROR(VLOOKUP(B32,'KAYIT LİSTESİ'!$B$4:$H$1047,4,0)),"",(VLOOKUP(B32,'KAYIT LİSTESİ'!$B$4:$H$1047,4,0)))</f>
        <v>32143</v>
      </c>
      <c r="E32" s="27" t="str">
        <f>IF(ISERROR(VLOOKUP(B32,'KAYIT LİSTESİ'!$B$4:$N$10047,13,0)),"",(VLOOKUP(B32,'KAYIT LİSTESİ'!$B$4:$N$10047,13,0)))</f>
        <v>B1</v>
      </c>
      <c r="F32" s="45" t="str">
        <f>IF(ISERROR(VLOOKUP(B32,'KAYIT LİSTESİ'!$B$4:$H$1047,5,0)),"",(VLOOKUP(B32,'KAYIT LİSTESİ'!$B$4:$H$1047,5,0)))</f>
        <v>SEFA TELLİ</v>
      </c>
      <c r="G32" s="45" t="str">
        <f>IF(ISERROR(VLOOKUP(B32,'KAYIT LİSTESİ'!$B$4:$H$1047,6,0)),"",(VLOOKUP(B32,'KAYIT LİSTESİ'!$B$4:$H$1047,6,0)))</f>
        <v>İSTANBUL</v>
      </c>
      <c r="H32" s="28">
        <v>1397</v>
      </c>
      <c r="I32" s="26">
        <v>1</v>
      </c>
      <c r="J32" s="23"/>
      <c r="K32" s="24">
        <v>1</v>
      </c>
      <c r="L32" s="25" t="s">
        <v>619</v>
      </c>
      <c r="M32" s="26" t="str">
        <f>IF(ISERROR(VLOOKUP(L32,'KAYIT LİSTESİ'!$B$4:$H$1047,2,0)),"",(VLOOKUP(L32,'KAYIT LİSTESİ'!$B$4:$H$1047,2,0)))</f>
        <v/>
      </c>
      <c r="N32" s="27" t="str">
        <f>IF(ISERROR(VLOOKUP(L32,'KAYIT LİSTESİ'!$B$4:$H$1047,4,0)),"",(VLOOKUP(L32,'KAYIT LİSTESİ'!$B$4:$H$1047,4,0)))</f>
        <v/>
      </c>
      <c r="O32" s="27" t="str">
        <f>IF(ISERROR(VLOOKUP(L32,'KAYIT LİSTESİ'!$B$4:$N$10047,13,0)),"",(VLOOKUP(L32,'KAYIT LİSTESİ'!$B$4:$N$10047,13,0)))</f>
        <v/>
      </c>
      <c r="P32" s="45" t="str">
        <f>IF(ISERROR(VLOOKUP(L32,'KAYIT LİSTESİ'!$B$4:$H$1047,5,0)),"",(VLOOKUP(L32,'KAYIT LİSTESİ'!$B$4:$H$1047,5,0)))</f>
        <v/>
      </c>
      <c r="Q32" s="45" t="str">
        <f>IF(ISERROR(VLOOKUP(L32,'KAYIT LİSTESİ'!$B$4:$H$1047,6,0)),"",(VLOOKUP(L32,'KAYIT LİSTESİ'!$B$4:$H$1047,6,0)))</f>
        <v/>
      </c>
      <c r="R32" s="28"/>
      <c r="S32" s="26"/>
    </row>
    <row r="33" spans="1:19" s="20" customFormat="1" ht="33.75" customHeight="1" x14ac:dyDescent="0.2">
      <c r="A33" s="24">
        <v>4</v>
      </c>
      <c r="B33" s="25" t="s">
        <v>337</v>
      </c>
      <c r="C33" s="26">
        <f>IF(ISERROR(VLOOKUP(B33,'KAYIT LİSTESİ'!$B$4:$H$1047,2,0)),"",(VLOOKUP(B33,'KAYIT LİSTESİ'!$B$4:$H$1047,2,0)))</f>
        <v>88</v>
      </c>
      <c r="D33" s="27">
        <f>IF(ISERROR(VLOOKUP(B33,'KAYIT LİSTESİ'!$B$4:$H$1047,4,0)),"",(VLOOKUP(B33,'KAYIT LİSTESİ'!$B$4:$H$1047,4,0)))</f>
        <v>36384</v>
      </c>
      <c r="E33" s="27" t="str">
        <f>IF(ISERROR(VLOOKUP(B33,'KAYIT LİSTESİ'!$B$4:$N$10047,13,0)),"",(VLOOKUP(B33,'KAYIT LİSTESİ'!$B$4:$N$10047,13,0)))</f>
        <v>B1</v>
      </c>
      <c r="F33" s="45" t="str">
        <f>IF(ISERROR(VLOOKUP(B33,'KAYIT LİSTESİ'!$B$4:$H$1047,5,0)),"",(VLOOKUP(B33,'KAYIT LİSTESİ'!$B$4:$H$1047,5,0)))</f>
        <v>VEYSEL ÖZAY</v>
      </c>
      <c r="G33" s="45" t="str">
        <f>IF(ISERROR(VLOOKUP(B33,'KAYIT LİSTESİ'!$B$4:$H$1047,6,0)),"",(VLOOKUP(B33,'KAYIT LİSTESİ'!$B$4:$H$1047,6,0)))</f>
        <v>DENİZLİ-DENİZLİ GÖR.ENG.EĞ.SPOR KUL.</v>
      </c>
      <c r="H33" s="246">
        <v>1565</v>
      </c>
      <c r="I33" s="26">
        <v>2</v>
      </c>
      <c r="J33" s="23"/>
      <c r="K33" s="24">
        <v>2</v>
      </c>
      <c r="L33" s="25" t="s">
        <v>620</v>
      </c>
      <c r="M33" s="26">
        <f>IF(ISERROR(VLOOKUP(L33,'KAYIT LİSTESİ'!$B$4:$H$1047,2,0)),"",(VLOOKUP(L33,'KAYIT LİSTESİ'!$B$4:$H$1047,2,0)))</f>
        <v>103</v>
      </c>
      <c r="N33" s="27">
        <f>IF(ISERROR(VLOOKUP(L33,'KAYIT LİSTESİ'!$B$4:$H$1047,4,0)),"",(VLOOKUP(L33,'KAYIT LİSTESİ'!$B$4:$H$1047,4,0)))</f>
        <v>34900</v>
      </c>
      <c r="O33" s="27" t="str">
        <f>IF(ISERROR(VLOOKUP(L33,'KAYIT LİSTESİ'!$B$4:$N$10047,13,0)),"",(VLOOKUP(L33,'KAYIT LİSTESİ'!$B$4:$N$10047,13,0)))</f>
        <v>B3</v>
      </c>
      <c r="P33" s="45" t="str">
        <f>IF(ISERROR(VLOOKUP(L33,'KAYIT LİSTESİ'!$B$4:$H$1047,5,0)),"",(VLOOKUP(L33,'KAYIT LİSTESİ'!$B$4:$H$1047,5,0)))</f>
        <v>ARSLAN GÖKOĞLAN</v>
      </c>
      <c r="Q33" s="45" t="str">
        <f>IF(ISERROR(VLOOKUP(L33,'KAYIT LİSTESİ'!$B$4:$H$1047,6,0)),"",(VLOOKUP(L33,'KAYIT LİSTESİ'!$B$4:$H$1047,6,0)))</f>
        <v>ERZURUM-YAKUTİYE ENG.SPOR KUL.</v>
      </c>
      <c r="R33" s="28">
        <v>1483</v>
      </c>
      <c r="S33" s="26">
        <v>3</v>
      </c>
    </row>
    <row r="34" spans="1:19" s="20" customFormat="1" ht="33.75" customHeight="1" x14ac:dyDescent="0.2">
      <c r="A34" s="24">
        <v>6</v>
      </c>
      <c r="B34" s="25" t="s">
        <v>338</v>
      </c>
      <c r="C34" s="26">
        <f>IF(ISERROR(VLOOKUP(B34,'KAYIT LİSTESİ'!$B$4:$H$1047,2,0)),"",(VLOOKUP(B34,'KAYIT LİSTESİ'!$B$4:$H$1047,2,0)))</f>
        <v>124</v>
      </c>
      <c r="D34" s="27">
        <f>IF(ISERROR(VLOOKUP(B34,'KAYIT LİSTESİ'!$B$4:$H$1047,4,0)),"",(VLOOKUP(B34,'KAYIT LİSTESİ'!$B$4:$H$1047,4,0)))</f>
        <v>33863</v>
      </c>
      <c r="E34" s="27" t="str">
        <f>IF(ISERROR(VLOOKUP(B34,'KAYIT LİSTESİ'!$B$4:$N$10047,13,0)),"",(VLOOKUP(B34,'KAYIT LİSTESİ'!$B$4:$N$10047,13,0)))</f>
        <v>B1</v>
      </c>
      <c r="F34" s="45" t="str">
        <f>IF(ISERROR(VLOOKUP(B34,'KAYIT LİSTESİ'!$B$4:$H$1047,5,0)),"",(VLOOKUP(B34,'KAYIT LİSTESİ'!$B$4:$H$1047,5,0)))</f>
        <v>YAVUZ TAN</v>
      </c>
      <c r="G34" s="45"/>
      <c r="H34" s="246">
        <v>2204</v>
      </c>
      <c r="I34" s="26">
        <v>3</v>
      </c>
      <c r="J34" s="23"/>
      <c r="K34" s="24">
        <v>3</v>
      </c>
      <c r="L34" s="25" t="s">
        <v>621</v>
      </c>
      <c r="M34" s="26">
        <f>IF(ISERROR(VLOOKUP(L34,'KAYIT LİSTESİ'!$B$4:$H$1047,2,0)),"",(VLOOKUP(L34,'KAYIT LİSTESİ'!$B$4:$H$1047,2,0)))</f>
        <v>180</v>
      </c>
      <c r="N34" s="27">
        <f>IF(ISERROR(VLOOKUP(L34,'KAYIT LİSTESİ'!$B$4:$H$1047,4,0)),"",(VLOOKUP(L34,'KAYIT LİSTESİ'!$B$4:$H$1047,4,0)))</f>
        <v>36004</v>
      </c>
      <c r="O34" s="27" t="str">
        <f>IF(ISERROR(VLOOKUP(L34,'KAYIT LİSTESİ'!$B$4:$N$10047,13,0)),"",(VLOOKUP(L34,'KAYIT LİSTESİ'!$B$4:$N$10047,13,0)))</f>
        <v>B3</v>
      </c>
      <c r="P34" s="45" t="str">
        <f>IF(ISERROR(VLOOKUP(L34,'KAYIT LİSTESİ'!$B$4:$H$1047,5,0)),"",(VLOOKUP(L34,'KAYIT LİSTESİ'!$B$4:$H$1047,5,0)))</f>
        <v>BEKİR ULU</v>
      </c>
      <c r="Q34" s="45" t="str">
        <f>IF(ISERROR(VLOOKUP(L34,'KAYIT LİSTESİ'!$B$4:$H$1047,6,0)),"",(VLOOKUP(L34,'KAYIT LİSTESİ'!$B$4:$H$1047,6,0)))</f>
        <v>KAYSERİ</v>
      </c>
      <c r="R34" s="246">
        <v>2098</v>
      </c>
      <c r="S34" s="26">
        <v>5</v>
      </c>
    </row>
    <row r="35" spans="1:19" s="20" customFormat="1" ht="33.75" customHeight="1" x14ac:dyDescent="0.2">
      <c r="A35" s="24">
        <v>8</v>
      </c>
      <c r="B35" s="25" t="s">
        <v>339</v>
      </c>
      <c r="C35" s="26" t="str">
        <f>IF(ISERROR(VLOOKUP(B35,'KAYIT LİSTESİ'!$B$4:$H$1047,2,0)),"",(VLOOKUP(B35,'KAYIT LİSTESİ'!$B$4:$H$1047,2,0)))</f>
        <v/>
      </c>
      <c r="D35" s="27" t="str">
        <f>IF(ISERROR(VLOOKUP(B35,'KAYIT LİSTESİ'!$B$4:$H$1047,4,0)),"",(VLOOKUP(B35,'KAYIT LİSTESİ'!$B$4:$H$1047,4,0)))</f>
        <v/>
      </c>
      <c r="E35" s="27" t="str">
        <f>IF(ISERROR(VLOOKUP(B35,'KAYIT LİSTESİ'!$B$4:$N$10047,13,0)),"",(VLOOKUP(B35,'KAYIT LİSTESİ'!$B$4:$N$10047,13,0)))</f>
        <v/>
      </c>
      <c r="F35" s="45" t="str">
        <f>IF(ISERROR(VLOOKUP(B35,'KAYIT LİSTESİ'!$B$4:$H$1047,5,0)),"",(VLOOKUP(B35,'KAYIT LİSTESİ'!$B$4:$H$1047,5,0)))</f>
        <v/>
      </c>
      <c r="G35" s="45" t="str">
        <f>IF(ISERROR(VLOOKUP(B35,'KAYIT LİSTESİ'!$B$4:$H$1047,6,0)),"",(VLOOKUP(B35,'KAYIT LİSTESİ'!$B$4:$H$1047,6,0)))</f>
        <v/>
      </c>
      <c r="H35" s="246"/>
      <c r="I35" s="26"/>
      <c r="J35" s="23"/>
      <c r="K35" s="24">
        <v>4</v>
      </c>
      <c r="L35" s="25" t="s">
        <v>622</v>
      </c>
      <c r="M35" s="26">
        <f>IF(ISERROR(VLOOKUP(L35,'KAYIT LİSTESİ'!$B$4:$H$1047,2,0)),"",(VLOOKUP(L35,'KAYIT LİSTESİ'!$B$4:$H$1047,2,0)))</f>
        <v>127</v>
      </c>
      <c r="N35" s="27">
        <f>IF(ISERROR(VLOOKUP(L35,'KAYIT LİSTESİ'!$B$4:$H$1047,4,0)),"",(VLOOKUP(L35,'KAYIT LİSTESİ'!$B$4:$H$1047,4,0)))</f>
        <v>29026</v>
      </c>
      <c r="O35" s="27" t="str">
        <f>IF(ISERROR(VLOOKUP(L35,'KAYIT LİSTESİ'!$B$4:$N$10047,13,0)),"",(VLOOKUP(L35,'KAYIT LİSTESİ'!$B$4:$N$10047,13,0)))</f>
        <v>B3</v>
      </c>
      <c r="P35" s="45" t="str">
        <f>IF(ISERROR(VLOOKUP(L35,'KAYIT LİSTESİ'!$B$4:$H$1047,5,0)),"",(VLOOKUP(L35,'KAYIT LİSTESİ'!$B$4:$H$1047,5,0)))</f>
        <v>EKREM MEYDAN</v>
      </c>
      <c r="Q35" s="45" t="str">
        <f>IF(ISERROR(VLOOKUP(L35,'KAYIT LİSTESİ'!$B$4:$H$1047,6,0)),"",(VLOOKUP(L35,'KAYIT LİSTESİ'!$B$4:$H$1047,6,0)))</f>
        <v>İZMİR-İZMİR ÇAĞDAŞ GÖRMEYENLER SPOR KULÜBÜ</v>
      </c>
      <c r="R35" s="246">
        <v>1630</v>
      </c>
      <c r="S35" s="26">
        <v>4</v>
      </c>
    </row>
    <row r="36" spans="1:19" s="20" customFormat="1" ht="33.75" customHeight="1" x14ac:dyDescent="0.2">
      <c r="A36" s="272" t="s">
        <v>44</v>
      </c>
      <c r="B36" s="273"/>
      <c r="C36" s="273"/>
      <c r="D36" s="273"/>
      <c r="E36" s="273"/>
      <c r="F36" s="294" t="s">
        <v>371</v>
      </c>
      <c r="G36" s="390"/>
      <c r="H36" s="390"/>
      <c r="I36" s="391"/>
      <c r="J36" s="23"/>
      <c r="K36" s="24">
        <v>5</v>
      </c>
      <c r="L36" s="25" t="s">
        <v>623</v>
      </c>
      <c r="M36" s="26">
        <f>IF(ISERROR(VLOOKUP(L36,'KAYIT LİSTESİ'!$B$4:$H$1047,2,0)),"",(VLOOKUP(L36,'KAYIT LİSTESİ'!$B$4:$H$1047,2,0)))</f>
        <v>153</v>
      </c>
      <c r="N36" s="27">
        <f>IF(ISERROR(VLOOKUP(L36,'KAYIT LİSTESİ'!$B$4:$H$1047,4,0)),"",(VLOOKUP(L36,'KAYIT LİSTESİ'!$B$4:$H$1047,4,0)))</f>
        <v>34059</v>
      </c>
      <c r="O36" s="27" t="str">
        <f>IF(ISERROR(VLOOKUP(L36,'KAYIT LİSTESİ'!$B$4:$N$10047,13,0)),"",(VLOOKUP(L36,'KAYIT LİSTESİ'!$B$4:$N$10047,13,0)))</f>
        <v>B3</v>
      </c>
      <c r="P36" s="45" t="str">
        <f>IF(ISERROR(VLOOKUP(L36,'KAYIT LİSTESİ'!$B$4:$H$1047,5,0)),"",(VLOOKUP(L36,'KAYIT LİSTESİ'!$B$4:$H$1047,5,0)))</f>
        <v>ENVER KALA</v>
      </c>
      <c r="Q36" s="45" t="str">
        <f>IF(ISERROR(VLOOKUP(L36,'KAYIT LİSTESİ'!$B$4:$H$1047,6,0)),"",(VLOOKUP(L36,'KAYIT LİSTESİ'!$B$4:$H$1047,6,0)))</f>
        <v>MANİSA-MANİSA GÖRME ENGELLİLER SPOR KULÜBÜ</v>
      </c>
      <c r="R36" s="246">
        <v>1330</v>
      </c>
      <c r="S36" s="26">
        <v>2</v>
      </c>
    </row>
    <row r="37" spans="1:19" s="20" customFormat="1" ht="33.75" customHeight="1" x14ac:dyDescent="0.2">
      <c r="A37" s="44" t="s">
        <v>212</v>
      </c>
      <c r="B37" s="41" t="s">
        <v>113</v>
      </c>
      <c r="C37" s="41" t="s">
        <v>112</v>
      </c>
      <c r="D37" s="42" t="s">
        <v>13</v>
      </c>
      <c r="E37" s="42" t="s">
        <v>327</v>
      </c>
      <c r="F37" s="43" t="s">
        <v>14</v>
      </c>
      <c r="G37" s="43" t="s">
        <v>45</v>
      </c>
      <c r="H37" s="41" t="s">
        <v>15</v>
      </c>
      <c r="I37" s="41" t="s">
        <v>27</v>
      </c>
      <c r="J37" s="23"/>
      <c r="K37" s="24">
        <v>6</v>
      </c>
      <c r="L37" s="25" t="s">
        <v>624</v>
      </c>
      <c r="M37" s="26">
        <f>IF(ISERROR(VLOOKUP(L37,'KAYIT LİSTESİ'!$B$4:$H$1047,2,0)),"",(VLOOKUP(L37,'KAYIT LİSTESİ'!$B$4:$H$1047,2,0)))</f>
        <v>104</v>
      </c>
      <c r="N37" s="27">
        <f>IF(ISERROR(VLOOKUP(L37,'KAYIT LİSTESİ'!$B$4:$H$1047,4,0)),"",(VLOOKUP(L37,'KAYIT LİSTESİ'!$B$4:$H$1047,4,0)))</f>
        <v>35195</v>
      </c>
      <c r="O37" s="27" t="str">
        <f>IF(ISERROR(VLOOKUP(L37,'KAYIT LİSTESİ'!$B$4:$N$10047,13,0)),"",(VLOOKUP(L37,'KAYIT LİSTESİ'!$B$4:$N$10047,13,0)))</f>
        <v>B3</v>
      </c>
      <c r="P37" s="45" t="str">
        <f>IF(ISERROR(VLOOKUP(L37,'KAYIT LİSTESİ'!$B$4:$H$1047,5,0)),"",(VLOOKUP(L37,'KAYIT LİSTESİ'!$B$4:$H$1047,5,0)))</f>
        <v>FATİH YILDIZ</v>
      </c>
      <c r="Q37" s="45" t="str">
        <f>IF(ISERROR(VLOOKUP(L37,'KAYIT LİSTESİ'!$B$4:$H$1047,6,0)),"",(VLOOKUP(L37,'KAYIT LİSTESİ'!$B$4:$H$1047,6,0)))</f>
        <v>ERZURUM-YAKUTİYE ENG.SPOR KUL.</v>
      </c>
      <c r="R37" s="28">
        <v>1328</v>
      </c>
      <c r="S37" s="26">
        <v>1</v>
      </c>
    </row>
    <row r="38" spans="1:19" s="20" customFormat="1" ht="33.75" customHeight="1" x14ac:dyDescent="0.2">
      <c r="A38" s="24">
        <v>2</v>
      </c>
      <c r="B38" s="25" t="s">
        <v>340</v>
      </c>
      <c r="C38" s="26">
        <f>IF(ISERROR(VLOOKUP(B38,'KAYIT LİSTESİ'!$B$4:$H$1047,2,0)),"",(VLOOKUP(B38,'KAYIT LİSTESİ'!$B$4:$H$1047,2,0)))</f>
        <v>187</v>
      </c>
      <c r="D38" s="27">
        <f>IF(ISERROR(VLOOKUP(B38,'KAYIT LİSTESİ'!$B$4:$H$1047,4,0)),"",(VLOOKUP(B38,'KAYIT LİSTESİ'!$B$4:$H$1047,4,0)))</f>
        <v>13</v>
      </c>
      <c r="E38" s="27" t="str">
        <f>IF(ISERROR(VLOOKUP(B38,'KAYIT LİSTESİ'!$B$4:$N$10047,13,0)),"",(VLOOKUP(B38,'KAYIT LİSTESİ'!$B$4:$N$10047,13,0)))</f>
        <v>B2</v>
      </c>
      <c r="F38" s="45" t="str">
        <f>IF(ISERROR(VLOOKUP(B38,'KAYIT LİSTESİ'!$B$4:$H$1047,5,0)),"",(VLOOKUP(B38,'KAYIT LİSTESİ'!$B$4:$H$1047,5,0)))</f>
        <v>ABDULLAH SELVİ</v>
      </c>
      <c r="G38" s="45" t="str">
        <f>IF(ISERROR(VLOOKUP(B38,'KAYIT LİSTESİ'!$B$4:$H$1047,6,0)),"",(VLOOKUP(B38,'KAYIT LİSTESİ'!$B$4:$H$1047,6,0)))</f>
        <v>İSTANBUL BAKIR KÖY G.ENG..SANAT SP.KLB.</v>
      </c>
      <c r="H38" s="246">
        <v>1432</v>
      </c>
      <c r="I38" s="26">
        <v>3</v>
      </c>
      <c r="J38" s="23"/>
      <c r="K38" s="24">
        <v>7</v>
      </c>
      <c r="L38" s="25" t="s">
        <v>625</v>
      </c>
      <c r="M38" s="26" t="str">
        <f>IF(ISERROR(VLOOKUP(L38,'KAYIT LİSTESİ'!$B$4:$H$1047,2,0)),"",(VLOOKUP(L38,'KAYIT LİSTESİ'!$B$4:$H$1047,2,0)))</f>
        <v/>
      </c>
      <c r="N38" s="27" t="str">
        <f>IF(ISERROR(VLOOKUP(L38,'KAYIT LİSTESİ'!$B$4:$H$1047,4,0)),"",(VLOOKUP(L38,'KAYIT LİSTESİ'!$B$4:$H$1047,4,0)))</f>
        <v/>
      </c>
      <c r="O38" s="27" t="str">
        <f>IF(ISERROR(VLOOKUP(L38,'KAYIT LİSTESİ'!$B$4:$N$10047,13,0)),"",(VLOOKUP(L38,'KAYIT LİSTESİ'!$B$4:$N$10047,13,0)))</f>
        <v/>
      </c>
      <c r="P38" s="45" t="str">
        <f>IF(ISERROR(VLOOKUP(L38,'KAYIT LİSTESİ'!$B$4:$H$1047,5,0)),"",(VLOOKUP(L38,'KAYIT LİSTESİ'!$B$4:$H$1047,5,0)))</f>
        <v/>
      </c>
      <c r="Q38" s="45" t="str">
        <f>IF(ISERROR(VLOOKUP(L38,'KAYIT LİSTESİ'!$B$4:$H$1047,6,0)),"",(VLOOKUP(L38,'KAYIT LİSTESİ'!$B$4:$H$1047,6,0)))</f>
        <v/>
      </c>
      <c r="R38" s="28"/>
      <c r="S38" s="26"/>
    </row>
    <row r="39" spans="1:19" s="20" customFormat="1" ht="33.75" customHeight="1" x14ac:dyDescent="0.2">
      <c r="A39" s="24">
        <v>4</v>
      </c>
      <c r="B39" s="25" t="s">
        <v>341</v>
      </c>
      <c r="C39" s="26">
        <f>IF(ISERROR(VLOOKUP(B39,'KAYIT LİSTESİ'!$B$4:$H$1047,2,0)),"",(VLOOKUP(B39,'KAYIT LİSTESİ'!$B$4:$H$1047,2,0)))</f>
        <v>23</v>
      </c>
      <c r="D39" s="27">
        <f>IF(ISERROR(VLOOKUP(B39,'KAYIT LİSTESİ'!$B$4:$H$1047,4,0)),"",(VLOOKUP(B39,'KAYIT LİSTESİ'!$B$4:$H$1047,4,0)))</f>
        <v>32902</v>
      </c>
      <c r="E39" s="27" t="str">
        <f>IF(ISERROR(VLOOKUP(B39,'KAYIT LİSTESİ'!$B$4:$N$10047,13,0)),"",(VLOOKUP(B39,'KAYIT LİSTESİ'!$B$4:$N$10047,13,0)))</f>
        <v>B2</v>
      </c>
      <c r="F39" s="45" t="str">
        <f>IF(ISERROR(VLOOKUP(B39,'KAYIT LİSTESİ'!$B$4:$H$1047,5,0)),"",(VLOOKUP(B39,'KAYIT LİSTESİ'!$B$4:$H$1047,5,0)))</f>
        <v>ABDULLAH YAKIN</v>
      </c>
      <c r="G39" s="45" t="str">
        <f>IF(ISERROR(VLOOKUP(B39,'KAYIT LİSTESİ'!$B$4:$H$1047,6,0)),"",(VLOOKUP(B39,'KAYIT LİSTESİ'!$B$4:$H$1047,6,0)))</f>
        <v>ANKARA-ÇANKAYA BEL.GÖR.ENG.SPOR KUL.</v>
      </c>
      <c r="H39" s="246">
        <v>1336</v>
      </c>
      <c r="I39" s="26">
        <v>2</v>
      </c>
      <c r="J39" s="23"/>
      <c r="K39" s="24">
        <v>8</v>
      </c>
      <c r="L39" s="25" t="s">
        <v>626</v>
      </c>
      <c r="M39" s="26" t="str">
        <f>IF(ISERROR(VLOOKUP(L39,'KAYIT LİSTESİ'!$B$4:$H$1047,2,0)),"",(VLOOKUP(L39,'KAYIT LİSTESİ'!$B$4:$H$1047,2,0)))</f>
        <v/>
      </c>
      <c r="N39" s="27" t="str">
        <f>IF(ISERROR(VLOOKUP(L39,'KAYIT LİSTESİ'!$B$4:$H$1047,4,0)),"",(VLOOKUP(L39,'KAYIT LİSTESİ'!$B$4:$H$1047,4,0)))</f>
        <v/>
      </c>
      <c r="O39" s="27" t="str">
        <f>IF(ISERROR(VLOOKUP(L39,'KAYIT LİSTESİ'!$B$4:$N$10047,13,0)),"",(VLOOKUP(L39,'KAYIT LİSTESİ'!$B$4:$N$10047,13,0)))</f>
        <v/>
      </c>
      <c r="P39" s="45" t="str">
        <f>IF(ISERROR(VLOOKUP(L39,'KAYIT LİSTESİ'!$B$4:$H$1047,5,0)),"",(VLOOKUP(L39,'KAYIT LİSTESİ'!$B$4:$H$1047,5,0)))</f>
        <v/>
      </c>
      <c r="Q39" s="45" t="str">
        <f>IF(ISERROR(VLOOKUP(L39,'KAYIT LİSTESİ'!$B$4:$H$1047,6,0)),"",(VLOOKUP(L39,'KAYIT LİSTESİ'!$B$4:$H$1047,6,0)))</f>
        <v/>
      </c>
      <c r="R39" s="28"/>
      <c r="S39" s="26"/>
    </row>
    <row r="40" spans="1:19" s="20" customFormat="1" ht="33.75" customHeight="1" x14ac:dyDescent="0.2">
      <c r="A40" s="24">
        <v>6</v>
      </c>
      <c r="B40" s="25" t="s">
        <v>342</v>
      </c>
      <c r="C40" s="26">
        <f>IF(ISERROR(VLOOKUP(B40,'KAYIT LİSTESİ'!$B$4:$H$1047,2,0)),"",(VLOOKUP(B40,'KAYIT LİSTESİ'!$B$4:$H$1047,2,0)))</f>
        <v>20</v>
      </c>
      <c r="D40" s="27">
        <f>IF(ISERROR(VLOOKUP(B40,'KAYIT LİSTESİ'!$B$4:$H$1047,4,0)),"",(VLOOKUP(B40,'KAYIT LİSTESİ'!$B$4:$H$1047,4,0)))</f>
        <v>30221</v>
      </c>
      <c r="E40" s="27" t="str">
        <f>IF(ISERROR(VLOOKUP(B40,'KAYIT LİSTESİ'!$B$4:$N$10047,13,0)),"",(VLOOKUP(B40,'KAYIT LİSTESİ'!$B$4:$N$10047,13,0)))</f>
        <v>B2</v>
      </c>
      <c r="F40" s="45" t="str">
        <f>IF(ISERROR(VLOOKUP(B40,'KAYIT LİSTESİ'!$B$4:$H$1047,5,0)),"",(VLOOKUP(B40,'KAYIT LİSTESİ'!$B$4:$H$1047,5,0)))</f>
        <v>ABDURRAHİM ÖZ</v>
      </c>
      <c r="G40" s="45" t="str">
        <f>IF(ISERROR(VLOOKUP(B40,'KAYIT LİSTESİ'!$B$4:$H$1047,6,0)),"",(VLOOKUP(B40,'KAYIT LİSTESİ'!$B$4:$H$1047,6,0)))</f>
        <v>ANKARA-ANKARA ALTI NOKTA SPOR KUL.</v>
      </c>
      <c r="H40" s="246" t="s">
        <v>869</v>
      </c>
      <c r="I40" s="26" t="s">
        <v>870</v>
      </c>
      <c r="J40" s="23"/>
      <c r="K40" s="272" t="s">
        <v>646</v>
      </c>
      <c r="L40" s="273"/>
      <c r="M40" s="273"/>
      <c r="N40" s="273"/>
      <c r="O40" s="273"/>
      <c r="P40" s="294" t="s">
        <v>371</v>
      </c>
      <c r="Q40" s="390"/>
      <c r="R40" s="390"/>
      <c r="S40" s="391"/>
    </row>
    <row r="41" spans="1:19" s="20" customFormat="1" ht="33.75" customHeight="1" x14ac:dyDescent="0.2">
      <c r="A41" s="24">
        <v>8</v>
      </c>
      <c r="B41" s="25" t="s">
        <v>343</v>
      </c>
      <c r="C41" s="26">
        <f>IF(ISERROR(VLOOKUP(B41,'KAYIT LİSTESİ'!$B$4:$H$1047,2,0)),"",(VLOOKUP(B41,'KAYIT LİSTESİ'!$B$4:$H$1047,2,0)))</f>
        <v>176</v>
      </c>
      <c r="D41" s="27">
        <f>IF(ISERROR(VLOOKUP(B41,'KAYIT LİSTESİ'!$B$4:$H$1047,4,0)),"",(VLOOKUP(B41,'KAYIT LİSTESİ'!$B$4:$H$1047,4,0)))</f>
        <v>31517</v>
      </c>
      <c r="E41" s="27" t="str">
        <f>IF(ISERROR(VLOOKUP(B41,'KAYIT LİSTESİ'!$B$4:$N$10047,13,0)),"",(VLOOKUP(B41,'KAYIT LİSTESİ'!$B$4:$N$10047,13,0)))</f>
        <v>B2</v>
      </c>
      <c r="F41" s="45" t="str">
        <f>IF(ISERROR(VLOOKUP(B41,'KAYIT LİSTESİ'!$B$4:$H$1047,5,0)),"",(VLOOKUP(B41,'KAYIT LİSTESİ'!$B$4:$H$1047,5,0)))</f>
        <v>ARMAĞAN BAYRAKTAR</v>
      </c>
      <c r="G41" s="45" t="str">
        <f>IF(ISERROR(VLOOKUP(B41,'KAYIT LİSTESİ'!$B$4:$H$1047,6,0)),"",(VLOOKUP(B41,'KAYIT LİSTESİ'!$B$4:$H$1047,6,0)))</f>
        <v>ANKARA</v>
      </c>
      <c r="H41" s="28">
        <v>1210</v>
      </c>
      <c r="I41" s="26">
        <v>1</v>
      </c>
      <c r="J41" s="23"/>
      <c r="K41" s="44" t="s">
        <v>212</v>
      </c>
      <c r="L41" s="41" t="s">
        <v>113</v>
      </c>
      <c r="M41" s="41" t="s">
        <v>112</v>
      </c>
      <c r="N41" s="42" t="s">
        <v>13</v>
      </c>
      <c r="O41" s="42" t="s">
        <v>327</v>
      </c>
      <c r="P41" s="43" t="s">
        <v>14</v>
      </c>
      <c r="Q41" s="43" t="s">
        <v>45</v>
      </c>
      <c r="R41" s="41" t="s">
        <v>15</v>
      </c>
      <c r="S41" s="41" t="s">
        <v>27</v>
      </c>
    </row>
    <row r="42" spans="1:19" s="20" customFormat="1" ht="33.75" customHeight="1" x14ac:dyDescent="0.2">
      <c r="A42" s="272" t="s">
        <v>46</v>
      </c>
      <c r="B42" s="273"/>
      <c r="C42" s="273"/>
      <c r="D42" s="273"/>
      <c r="E42" s="273"/>
      <c r="F42" s="294" t="s">
        <v>371</v>
      </c>
      <c r="G42" s="390"/>
      <c r="H42" s="390"/>
      <c r="I42" s="391"/>
      <c r="J42" s="23"/>
      <c r="K42" s="24">
        <v>1</v>
      </c>
      <c r="L42" s="25" t="s">
        <v>627</v>
      </c>
      <c r="M42" s="26" t="str">
        <f>IF(ISERROR(VLOOKUP(L42,'KAYIT LİSTESİ'!$B$4:$H$1047,2,0)),"",(VLOOKUP(L42,'KAYIT LİSTESİ'!$B$4:$H$1047,2,0)))</f>
        <v/>
      </c>
      <c r="N42" s="27" t="str">
        <f>IF(ISERROR(VLOOKUP(L42,'KAYIT LİSTESİ'!$B$4:$H$1047,4,0)),"",(VLOOKUP(L42,'KAYIT LİSTESİ'!$B$4:$H$1047,4,0)))</f>
        <v/>
      </c>
      <c r="O42" s="27" t="str">
        <f>IF(ISERROR(VLOOKUP(L42,'KAYIT LİSTESİ'!$B$4:$N$10047,13,0)),"",(VLOOKUP(L42,'KAYIT LİSTESİ'!$B$4:$N$10047,13,0)))</f>
        <v/>
      </c>
      <c r="P42" s="45" t="str">
        <f>IF(ISERROR(VLOOKUP(L42,'KAYIT LİSTESİ'!$B$4:$H$1047,5,0)),"",(VLOOKUP(L42,'KAYIT LİSTESİ'!$B$4:$H$1047,5,0)))</f>
        <v/>
      </c>
      <c r="Q42" s="45" t="str">
        <f>IF(ISERROR(VLOOKUP(L42,'KAYIT LİSTESİ'!$B$4:$H$1047,6,0)),"",(VLOOKUP(L42,'KAYIT LİSTESİ'!$B$4:$H$1047,6,0)))</f>
        <v/>
      </c>
      <c r="R42" s="28"/>
      <c r="S42" s="26"/>
    </row>
    <row r="43" spans="1:19" s="20" customFormat="1" ht="33.75" customHeight="1" x14ac:dyDescent="0.2">
      <c r="A43" s="44" t="s">
        <v>212</v>
      </c>
      <c r="B43" s="41" t="s">
        <v>113</v>
      </c>
      <c r="C43" s="41" t="s">
        <v>112</v>
      </c>
      <c r="D43" s="42" t="s">
        <v>13</v>
      </c>
      <c r="E43" s="42" t="s">
        <v>327</v>
      </c>
      <c r="F43" s="43" t="s">
        <v>14</v>
      </c>
      <c r="G43" s="43" t="s">
        <v>45</v>
      </c>
      <c r="H43" s="41" t="s">
        <v>15</v>
      </c>
      <c r="I43" s="41" t="s">
        <v>27</v>
      </c>
      <c r="J43" s="23"/>
      <c r="K43" s="24">
        <v>2</v>
      </c>
      <c r="L43" s="25" t="s">
        <v>628</v>
      </c>
      <c r="M43" s="26">
        <f>IF(ISERROR(VLOOKUP(L43,'KAYIT LİSTESİ'!$B$4:$H$1047,2,0)),"",(VLOOKUP(L43,'KAYIT LİSTESİ'!$B$4:$H$1047,2,0)))</f>
        <v>47</v>
      </c>
      <c r="N43" s="27">
        <f>IF(ISERROR(VLOOKUP(L43,'KAYIT LİSTESİ'!$B$4:$H$1047,4,0)),"",(VLOOKUP(L43,'KAYIT LİSTESİ'!$B$4:$H$1047,4,0)))</f>
        <v>35316</v>
      </c>
      <c r="O43" s="27" t="str">
        <f>IF(ISERROR(VLOOKUP(L43,'KAYIT LİSTESİ'!$B$4:$N$10047,13,0)),"",(VLOOKUP(L43,'KAYIT LİSTESİ'!$B$4:$N$10047,13,0)))</f>
        <v>B3</v>
      </c>
      <c r="P43" s="45" t="str">
        <f>IF(ISERROR(VLOOKUP(L43,'KAYIT LİSTESİ'!$B$4:$H$1047,5,0)),"",(VLOOKUP(L43,'KAYIT LİSTESİ'!$B$4:$H$1047,5,0)))</f>
        <v>MASUM ÖZDEMİR</v>
      </c>
      <c r="Q43" s="45" t="str">
        <f>IF(ISERROR(VLOOKUP(L43,'KAYIT LİSTESİ'!$B$4:$H$1047,6,0)),"",(VLOOKUP(L43,'KAYIT LİSTESİ'!$B$4:$H$1047,6,0)))</f>
        <v>ANTALYA-ANTALYA GÖRME ENG. SPOR KULUBÜ</v>
      </c>
      <c r="R43" s="28">
        <v>1665</v>
      </c>
      <c r="S43" s="26">
        <v>6</v>
      </c>
    </row>
    <row r="44" spans="1:19" s="20" customFormat="1" ht="33.75" customHeight="1" x14ac:dyDescent="0.2">
      <c r="A44" s="24">
        <v>2</v>
      </c>
      <c r="B44" s="25" t="s">
        <v>344</v>
      </c>
      <c r="C44" s="26">
        <f>IF(ISERROR(VLOOKUP(B44,'KAYIT LİSTESİ'!$B$4:$H$1047,2,0)),"",(VLOOKUP(B44,'KAYIT LİSTESİ'!$B$4:$H$1047,2,0)))</f>
        <v>133</v>
      </c>
      <c r="D44" s="27">
        <f>IF(ISERROR(VLOOKUP(B44,'KAYIT LİSTESİ'!$B$4:$H$1047,4,0)),"",(VLOOKUP(B44,'KAYIT LİSTESİ'!$B$4:$H$1047,4,0)))</f>
        <v>35211</v>
      </c>
      <c r="E44" s="27" t="str">
        <f>IF(ISERROR(VLOOKUP(B44,'KAYIT LİSTESİ'!$B$4:$N$10047,13,0)),"",(VLOOKUP(B44,'KAYIT LİSTESİ'!$B$4:$N$10047,13,0)))</f>
        <v>B2</v>
      </c>
      <c r="F44" s="45" t="str">
        <f>IF(ISERROR(VLOOKUP(B44,'KAYIT LİSTESİ'!$B$4:$H$1047,5,0)),"",(VLOOKUP(B44,'KAYIT LİSTESİ'!$B$4:$H$1047,5,0)))</f>
        <v>BUĞRAHAN ÇAKMAK</v>
      </c>
      <c r="G44" s="45" t="str">
        <f>IF(ISERROR(VLOOKUP(B44,'KAYIT LİSTESİ'!$B$4:$H$1047,6,0)),"",(VLOOKUP(B44,'KAYIT LİSTESİ'!$B$4:$H$1047,6,0)))</f>
        <v>KAYSERİ-KAYSERİ GENÇ GÖRME ENGELLİLER SPOR KULÜBÜ</v>
      </c>
      <c r="H44" s="246">
        <v>2000</v>
      </c>
      <c r="I44" s="26">
        <v>3</v>
      </c>
      <c r="J44" s="23"/>
      <c r="K44" s="24">
        <v>3</v>
      </c>
      <c r="L44" s="25" t="s">
        <v>629</v>
      </c>
      <c r="M44" s="26">
        <f>IF(ISERROR(VLOOKUP(L44,'KAYIT LİSTESİ'!$B$4:$H$1047,2,0)),"",(VLOOKUP(L44,'KAYIT LİSTESİ'!$B$4:$H$1047,2,0)))</f>
        <v>164</v>
      </c>
      <c r="N44" s="27">
        <f>IF(ISERROR(VLOOKUP(L44,'KAYIT LİSTESİ'!$B$4:$H$1047,4,0)),"",(VLOOKUP(L44,'KAYIT LİSTESİ'!$B$4:$H$1047,4,0)))</f>
        <v>34669</v>
      </c>
      <c r="O44" s="27" t="str">
        <f>IF(ISERROR(VLOOKUP(L44,'KAYIT LİSTESİ'!$B$4:$N$10047,13,0)),"",(VLOOKUP(L44,'KAYIT LİSTESİ'!$B$4:$N$10047,13,0)))</f>
        <v>B3</v>
      </c>
      <c r="P44" s="45" t="str">
        <f>IF(ISERROR(VLOOKUP(L44,'KAYIT LİSTESİ'!$B$4:$H$1047,5,0)),"",(VLOOKUP(L44,'KAYIT LİSTESİ'!$B$4:$H$1047,5,0)))</f>
        <v>MESUT MISIRCI</v>
      </c>
      <c r="Q44" s="45" t="str">
        <f>IF(ISERROR(VLOOKUP(L44,'KAYIT LİSTESİ'!$B$4:$H$1047,6,0)),"",(VLOOKUP(L44,'KAYIT LİSTESİ'!$B$4:$H$1047,6,0)))</f>
        <v>SAMSUN-SAMSUN 1919 GÖR.ENG.GENÇLİK VE SPOR KUL</v>
      </c>
      <c r="R44" s="246">
        <v>1407</v>
      </c>
      <c r="S44" s="26">
        <v>3</v>
      </c>
    </row>
    <row r="45" spans="1:19" s="20" customFormat="1" ht="33.75" customHeight="1" x14ac:dyDescent="0.2">
      <c r="A45" s="24">
        <v>4</v>
      </c>
      <c r="B45" s="25" t="s">
        <v>345</v>
      </c>
      <c r="C45" s="26">
        <f>IF(ISERROR(VLOOKUP(B45,'KAYIT LİSTESİ'!$B$4:$H$1047,2,0)),"",(VLOOKUP(B45,'KAYIT LİSTESİ'!$B$4:$H$1047,2,0)))</f>
        <v>97</v>
      </c>
      <c r="D45" s="27">
        <f>IF(ISERROR(VLOOKUP(B45,'KAYIT LİSTESİ'!$B$4:$H$1047,4,0)),"",(VLOOKUP(B45,'KAYIT LİSTESİ'!$B$4:$H$1047,4,0)))</f>
        <v>32401</v>
      </c>
      <c r="E45" s="27" t="str">
        <f>IF(ISERROR(VLOOKUP(B45,'KAYIT LİSTESİ'!$B$4:$N$10047,13,0)),"",(VLOOKUP(B45,'KAYIT LİSTESİ'!$B$4:$N$10047,13,0)))</f>
        <v>B2</v>
      </c>
      <c r="F45" s="45" t="str">
        <f>IF(ISERROR(VLOOKUP(B45,'KAYIT LİSTESİ'!$B$4:$H$1047,5,0)),"",(VLOOKUP(B45,'KAYIT LİSTESİ'!$B$4:$H$1047,5,0)))</f>
        <v>CAHİT KARAKEÇİ</v>
      </c>
      <c r="G45" s="45" t="str">
        <f>IF(ISERROR(VLOOKUP(B45,'KAYIT LİSTESİ'!$B$4:$H$1047,6,0)),"",(VLOOKUP(B45,'KAYIT LİSTESİ'!$B$4:$H$1047,6,0)))</f>
        <v>DİYARBAKIR-DİYARBAKIR GÖR.SPOR KULUBÜ</v>
      </c>
      <c r="H45" s="246">
        <v>1580</v>
      </c>
      <c r="I45" s="26">
        <v>2</v>
      </c>
      <c r="J45" s="23"/>
      <c r="K45" s="24">
        <v>4</v>
      </c>
      <c r="L45" s="25" t="s">
        <v>630</v>
      </c>
      <c r="M45" s="26">
        <f>IF(ISERROR(VLOOKUP(L45,'KAYIT LİSTESİ'!$B$4:$H$1047,2,0)),"",(VLOOKUP(L45,'KAYIT LİSTESİ'!$B$4:$H$1047,2,0)))</f>
        <v>114</v>
      </c>
      <c r="N45" s="27">
        <f>IF(ISERROR(VLOOKUP(L45,'KAYIT LİSTESİ'!$B$4:$H$1047,4,0)),"",(VLOOKUP(L45,'KAYIT LİSTESİ'!$B$4:$H$1047,4,0)))</f>
        <v>35674</v>
      </c>
      <c r="O45" s="27" t="str">
        <f>IF(ISERROR(VLOOKUP(L45,'KAYIT LİSTESİ'!$B$4:$N$10047,13,0)),"",(VLOOKUP(L45,'KAYIT LİSTESİ'!$B$4:$N$10047,13,0)))</f>
        <v>B3</v>
      </c>
      <c r="P45" s="45" t="str">
        <f>IF(ISERROR(VLOOKUP(L45,'KAYIT LİSTESİ'!$B$4:$H$1047,5,0)),"",(VLOOKUP(L45,'KAYIT LİSTESİ'!$B$4:$H$1047,5,0)))</f>
        <v>METİN GENCER</v>
      </c>
      <c r="Q45" s="45" t="str">
        <f>IF(ISERROR(VLOOKUP(L45,'KAYIT LİSTESİ'!$B$4:$H$1047,6,0)),"",(VLOOKUP(L45,'KAYIT LİSTESİ'!$B$4:$H$1047,6,0)))</f>
        <v>İSTANBUL-ENGELSİZ AKADEMİ SPOR KULUBÜ</v>
      </c>
      <c r="R45" s="246">
        <v>1513</v>
      </c>
      <c r="S45" s="26">
        <v>5</v>
      </c>
    </row>
    <row r="46" spans="1:19" s="20" customFormat="1" ht="33.75" customHeight="1" x14ac:dyDescent="0.2">
      <c r="A46" s="24">
        <v>6</v>
      </c>
      <c r="B46" s="25" t="s">
        <v>346</v>
      </c>
      <c r="C46" s="26">
        <f>IF(ISERROR(VLOOKUP(B46,'KAYIT LİSTESİ'!$B$4:$H$1047,2,0)),"",(VLOOKUP(B46,'KAYIT LİSTESİ'!$B$4:$H$1047,2,0)))</f>
        <v>77</v>
      </c>
      <c r="D46" s="27">
        <f>IF(ISERROR(VLOOKUP(B46,'KAYIT LİSTESİ'!$B$4:$H$1047,4,0)),"",(VLOOKUP(B46,'KAYIT LİSTESİ'!$B$4:$H$1047,4,0)))</f>
        <v>35552</v>
      </c>
      <c r="E46" s="27" t="str">
        <f>IF(ISERROR(VLOOKUP(B46,'KAYIT LİSTESİ'!$B$4:$N$10047,13,0)),"",(VLOOKUP(B46,'KAYIT LİSTESİ'!$B$4:$N$10047,13,0)))</f>
        <v>B2</v>
      </c>
      <c r="F46" s="45" t="str">
        <f>IF(ISERROR(VLOOKUP(B46,'KAYIT LİSTESİ'!$B$4:$H$1047,5,0)),"",(VLOOKUP(B46,'KAYIT LİSTESİ'!$B$4:$H$1047,5,0)))</f>
        <v>CİHAN DEMİR</v>
      </c>
      <c r="G46" s="45" t="str">
        <f>IF(ISERROR(VLOOKUP(B46,'KAYIT LİSTESİ'!$B$4:$H$1047,6,0)),"",(VLOOKUP(B46,'KAYIT LİSTESİ'!$B$4:$H$1047,6,0)))</f>
        <v>BURSA-TİMSAHLAR GÖR.ENG.GENÇ.VE SPOR KUL.DER</v>
      </c>
      <c r="H46" s="246" t="s">
        <v>869</v>
      </c>
      <c r="I46" s="26" t="s">
        <v>870</v>
      </c>
      <c r="J46" s="23"/>
      <c r="K46" s="24">
        <v>5</v>
      </c>
      <c r="L46" s="25" t="s">
        <v>631</v>
      </c>
      <c r="M46" s="26">
        <f>IF(ISERROR(VLOOKUP(L46,'KAYIT LİSTESİ'!$B$4:$H$1047,2,0)),"",(VLOOKUP(L46,'KAYIT LİSTESİ'!$B$4:$H$1047,2,0)))</f>
        <v>115</v>
      </c>
      <c r="N46" s="27">
        <f>IF(ISERROR(VLOOKUP(L46,'KAYIT LİSTESİ'!$B$4:$H$1047,4,0)),"",(VLOOKUP(L46,'KAYIT LİSTESİ'!$B$4:$H$1047,4,0)))</f>
        <v>35065</v>
      </c>
      <c r="O46" s="27" t="str">
        <f>IF(ISERROR(VLOOKUP(L46,'KAYIT LİSTESİ'!$B$4:$N$10047,13,0)),"",(VLOOKUP(L46,'KAYIT LİSTESİ'!$B$4:$N$10047,13,0)))</f>
        <v>B3</v>
      </c>
      <c r="P46" s="45" t="str">
        <f>IF(ISERROR(VLOOKUP(L46,'KAYIT LİSTESİ'!$B$4:$H$1047,5,0)),"",(VLOOKUP(L46,'KAYIT LİSTESİ'!$B$4:$H$1047,5,0)))</f>
        <v>MUHAMMED ERSOY</v>
      </c>
      <c r="Q46" s="45" t="str">
        <f>IF(ISERROR(VLOOKUP(L46,'KAYIT LİSTESİ'!$B$4:$H$1047,6,0)),"",(VLOOKUP(L46,'KAYIT LİSTESİ'!$B$4:$H$1047,6,0)))</f>
        <v>İSTANBUL-ENGELSİZ AKADEMİ SPOR KULUBÜ</v>
      </c>
      <c r="R46" s="246">
        <v>1418</v>
      </c>
      <c r="S46" s="26">
        <v>4</v>
      </c>
    </row>
    <row r="47" spans="1:19" s="20" customFormat="1" ht="33.75" customHeight="1" x14ac:dyDescent="0.2">
      <c r="A47" s="24">
        <v>8</v>
      </c>
      <c r="B47" s="25" t="s">
        <v>347</v>
      </c>
      <c r="C47" s="26">
        <f>IF(ISERROR(VLOOKUP(B47,'KAYIT LİSTESİ'!$B$4:$H$1047,2,0)),"",(VLOOKUP(B47,'KAYIT LİSTESİ'!$B$4:$H$1047,2,0)))</f>
        <v>39</v>
      </c>
      <c r="D47" s="27">
        <f>IF(ISERROR(VLOOKUP(B47,'KAYIT LİSTESİ'!$B$4:$H$1047,4,0)),"",(VLOOKUP(B47,'KAYIT LİSTESİ'!$B$4:$H$1047,4,0)))</f>
        <v>33762</v>
      </c>
      <c r="E47" s="27" t="str">
        <f>IF(ISERROR(VLOOKUP(B47,'KAYIT LİSTESİ'!$B$4:$N$10047,13,0)),"",(VLOOKUP(B47,'KAYIT LİSTESİ'!$B$4:$N$10047,13,0)))</f>
        <v>B2</v>
      </c>
      <c r="F47" s="45" t="str">
        <f>IF(ISERROR(VLOOKUP(B47,'KAYIT LİSTESİ'!$B$4:$H$1047,5,0)),"",(VLOOKUP(B47,'KAYIT LİSTESİ'!$B$4:$H$1047,5,0)))</f>
        <v>EMRAH KARTAL</v>
      </c>
      <c r="G47" s="45" t="str">
        <f>IF(ISERROR(VLOOKUP(B47,'KAYIT LİSTESİ'!$B$4:$H$1047,6,0)),"",(VLOOKUP(B47,'KAYIT LİSTESİ'!$B$4:$H$1047,6,0)))</f>
        <v>ANKARA-YENİMAHLLE GÖR.ENG.SPOR KUL.</v>
      </c>
      <c r="H47" s="246">
        <v>1427</v>
      </c>
      <c r="I47" s="26">
        <v>1</v>
      </c>
      <c r="J47" s="23"/>
      <c r="K47" s="24">
        <v>6</v>
      </c>
      <c r="L47" s="25" t="s">
        <v>632</v>
      </c>
      <c r="M47" s="26">
        <f>IF(ISERROR(VLOOKUP(L47,'KAYIT LİSTESİ'!$B$4:$H$1047,2,0)),"",(VLOOKUP(L47,'KAYIT LİSTESİ'!$B$4:$H$1047,2,0)))</f>
        <v>94</v>
      </c>
      <c r="N47" s="27">
        <f>IF(ISERROR(VLOOKUP(L47,'KAYIT LİSTESİ'!$B$4:$H$1047,4,0)),"",(VLOOKUP(L47,'KAYIT LİSTESİ'!$B$4:$H$1047,4,0)))</f>
        <v>34834</v>
      </c>
      <c r="O47" s="27" t="str">
        <f>IF(ISERROR(VLOOKUP(L47,'KAYIT LİSTESİ'!$B$4:$N$10047,13,0)),"",(VLOOKUP(L47,'KAYIT LİSTESİ'!$B$4:$N$10047,13,0)))</f>
        <v>B3</v>
      </c>
      <c r="P47" s="45" t="str">
        <f>IF(ISERROR(VLOOKUP(L47,'KAYIT LİSTESİ'!$B$4:$H$1047,5,0)),"",(VLOOKUP(L47,'KAYIT LİSTESİ'!$B$4:$H$1047,5,0)))</f>
        <v>MUHAMMET BİNGÖL</v>
      </c>
      <c r="Q47" s="45" t="str">
        <f>IF(ISERROR(VLOOKUP(L47,'KAYIT LİSTESİ'!$B$4:$H$1047,6,0)),"",(VLOOKUP(L47,'KAYIT LİSTESİ'!$B$4:$H$1047,6,0)))</f>
        <v>DİYARBAKIR-DİYARBAKIR AN.MEZ.ENG.SP.KUL.</v>
      </c>
      <c r="R47" s="28">
        <v>1381</v>
      </c>
      <c r="S47" s="26">
        <v>2</v>
      </c>
    </row>
    <row r="48" spans="1:19" s="20" customFormat="1" ht="33.75" customHeight="1" x14ac:dyDescent="0.2">
      <c r="A48" s="272" t="s">
        <v>348</v>
      </c>
      <c r="B48" s="273"/>
      <c r="C48" s="273"/>
      <c r="D48" s="273"/>
      <c r="E48" s="273"/>
      <c r="F48" s="294" t="s">
        <v>371</v>
      </c>
      <c r="G48" s="390"/>
      <c r="H48" s="390"/>
      <c r="I48" s="391"/>
      <c r="J48" s="23"/>
      <c r="K48" s="24">
        <v>7</v>
      </c>
      <c r="L48" s="25" t="s">
        <v>633</v>
      </c>
      <c r="M48" s="26">
        <f>IF(ISERROR(VLOOKUP(L48,'KAYIT LİSTESİ'!$B$4:$H$1047,2,0)),"",(VLOOKUP(L48,'KAYIT LİSTESİ'!$B$4:$H$1047,2,0)))</f>
        <v>70</v>
      </c>
      <c r="N48" s="27">
        <f>IF(ISERROR(VLOOKUP(L48,'KAYIT LİSTESİ'!$B$4:$H$1047,4,0)),"",(VLOOKUP(L48,'KAYIT LİSTESİ'!$B$4:$H$1047,4,0)))</f>
        <v>30965</v>
      </c>
      <c r="O48" s="27" t="str">
        <f>IF(ISERROR(VLOOKUP(L48,'KAYIT LİSTESİ'!$B$4:$N$10047,13,0)),"",(VLOOKUP(L48,'KAYIT LİSTESİ'!$B$4:$N$10047,13,0)))</f>
        <v>B3</v>
      </c>
      <c r="P48" s="45" t="str">
        <f>IF(ISERROR(VLOOKUP(L48,'KAYIT LİSTESİ'!$B$4:$H$1047,5,0)),"",(VLOOKUP(L48,'KAYIT LİSTESİ'!$B$4:$H$1047,5,0)))</f>
        <v>MUSTAFA KÜÇÜK</v>
      </c>
      <c r="Q48" s="45" t="str">
        <f>IF(ISERROR(VLOOKUP(L48,'KAYIT LİSTESİ'!$B$4:$H$1047,6,0)),"",(VLOOKUP(L48,'KAYIT LİSTESİ'!$B$4:$H$1047,6,0)))</f>
        <v>BURSA-NİLÜFER BELEDİYESİ GÖRME ENGELLİLER SPOR KULÜBÜ</v>
      </c>
      <c r="R48" s="28">
        <v>1215</v>
      </c>
      <c r="S48" s="26">
        <v>1</v>
      </c>
    </row>
    <row r="49" spans="1:19" s="20" customFormat="1" ht="33.75" customHeight="1" x14ac:dyDescent="0.2">
      <c r="A49" s="44" t="s">
        <v>212</v>
      </c>
      <c r="B49" s="41" t="s">
        <v>113</v>
      </c>
      <c r="C49" s="41" t="s">
        <v>112</v>
      </c>
      <c r="D49" s="42" t="s">
        <v>13</v>
      </c>
      <c r="E49" s="42" t="s">
        <v>327</v>
      </c>
      <c r="F49" s="43" t="s">
        <v>14</v>
      </c>
      <c r="G49" s="43" t="s">
        <v>45</v>
      </c>
      <c r="H49" s="41" t="s">
        <v>15</v>
      </c>
      <c r="I49" s="41" t="s">
        <v>27</v>
      </c>
      <c r="J49" s="23"/>
      <c r="K49" s="24">
        <v>8</v>
      </c>
      <c r="L49" s="25" t="s">
        <v>634</v>
      </c>
      <c r="M49" s="26" t="str">
        <f>IF(ISERROR(VLOOKUP(L49,'KAYIT LİSTESİ'!$B$4:$H$1047,2,0)),"",(VLOOKUP(L49,'KAYIT LİSTESİ'!$B$4:$H$1047,2,0)))</f>
        <v/>
      </c>
      <c r="N49" s="27" t="str">
        <f>IF(ISERROR(VLOOKUP(L49,'KAYIT LİSTESİ'!$B$4:$H$1047,4,0)),"",(VLOOKUP(L49,'KAYIT LİSTESİ'!$B$4:$H$1047,4,0)))</f>
        <v/>
      </c>
      <c r="O49" s="27" t="str">
        <f>IF(ISERROR(VLOOKUP(L49,'KAYIT LİSTESİ'!$B$4:$N$10047,13,0)),"",(VLOOKUP(L49,'KAYIT LİSTESİ'!$B$4:$N$10047,13,0)))</f>
        <v/>
      </c>
      <c r="P49" s="45" t="str">
        <f>IF(ISERROR(VLOOKUP(L49,'KAYIT LİSTESİ'!$B$4:$H$1047,5,0)),"",(VLOOKUP(L49,'KAYIT LİSTESİ'!$B$4:$H$1047,5,0)))</f>
        <v/>
      </c>
      <c r="Q49" s="45" t="str">
        <f>IF(ISERROR(VLOOKUP(L49,'KAYIT LİSTESİ'!$B$4:$H$1047,6,0)),"",(VLOOKUP(L49,'KAYIT LİSTESİ'!$B$4:$H$1047,6,0)))</f>
        <v/>
      </c>
      <c r="R49" s="28"/>
      <c r="S49" s="26"/>
    </row>
    <row r="50" spans="1:19" s="20" customFormat="1" ht="33.75" customHeight="1" x14ac:dyDescent="0.2">
      <c r="A50" s="24">
        <v>2</v>
      </c>
      <c r="B50" s="25" t="s">
        <v>349</v>
      </c>
      <c r="C50" s="26">
        <f>IF(ISERROR(VLOOKUP(B50,'KAYIT LİSTESİ'!$B$4:$H$1047,2,0)),"",(VLOOKUP(B50,'KAYIT LİSTESİ'!$B$4:$H$1047,2,0)))</f>
        <v>90</v>
      </c>
      <c r="D50" s="27">
        <f>IF(ISERROR(VLOOKUP(B50,'KAYIT LİSTESİ'!$B$4:$H$1047,4,0)),"",(VLOOKUP(B50,'KAYIT LİSTESİ'!$B$4:$H$1047,4,0)))</f>
        <v>34759</v>
      </c>
      <c r="E50" s="27" t="str">
        <f>IF(ISERROR(VLOOKUP(B50,'KAYIT LİSTESİ'!$B$4:$N$10047,13,0)),"",(VLOOKUP(B50,'KAYIT LİSTESİ'!$B$4:$N$10047,13,0)))</f>
        <v>B2</v>
      </c>
      <c r="F50" s="45" t="str">
        <f>IF(ISERROR(VLOOKUP(B50,'KAYIT LİSTESİ'!$B$4:$H$1047,5,0)),"",(VLOOKUP(B50,'KAYIT LİSTESİ'!$B$4:$H$1047,5,0)))</f>
        <v>FERAT ÇINAR</v>
      </c>
      <c r="G50" s="45" t="str">
        <f>IF(ISERROR(VLOOKUP(B50,'KAYIT LİSTESİ'!$B$4:$H$1047,6,0)),"",(VLOOKUP(B50,'KAYIT LİSTESİ'!$B$4:$H$1047,6,0)))</f>
        <v>DİYARBAKIR-DİYARBAKIR AN.MEZ.ENG.SP.KUL.</v>
      </c>
      <c r="H50" s="28">
        <v>1488</v>
      </c>
      <c r="I50" s="26">
        <v>1</v>
      </c>
      <c r="J50" s="23"/>
      <c r="K50" s="272" t="s">
        <v>647</v>
      </c>
      <c r="L50" s="273"/>
      <c r="M50" s="273"/>
      <c r="N50" s="273"/>
      <c r="O50" s="273"/>
      <c r="P50" s="294" t="s">
        <v>371</v>
      </c>
      <c r="Q50" s="294"/>
      <c r="R50" s="294"/>
      <c r="S50" s="295"/>
    </row>
    <row r="51" spans="1:19" s="20" customFormat="1" ht="33.75" customHeight="1" x14ac:dyDescent="0.2">
      <c r="A51" s="24">
        <v>4</v>
      </c>
      <c r="B51" s="25" t="s">
        <v>350</v>
      </c>
      <c r="C51" s="26">
        <f>IF(ISERROR(VLOOKUP(B51,'KAYIT LİSTESİ'!$B$4:$H$1047,2,0)),"",(VLOOKUP(B51,'KAYIT LİSTESİ'!$B$4:$H$1047,2,0)))</f>
        <v>21</v>
      </c>
      <c r="D51" s="27">
        <f>IF(ISERROR(VLOOKUP(B51,'KAYIT LİSTESİ'!$B$4:$H$1047,4,0)),"",(VLOOKUP(B51,'KAYIT LİSTESİ'!$B$4:$H$1047,4,0)))</f>
        <v>31801</v>
      </c>
      <c r="E51" s="27" t="str">
        <f>IF(ISERROR(VLOOKUP(B51,'KAYIT LİSTESİ'!$B$4:$N$10047,13,0)),"",(VLOOKUP(B51,'KAYIT LİSTESİ'!$B$4:$N$10047,13,0)))</f>
        <v>B2</v>
      </c>
      <c r="F51" s="45" t="str">
        <f>IF(ISERROR(VLOOKUP(B51,'KAYIT LİSTESİ'!$B$4:$H$1047,5,0)),"",(VLOOKUP(B51,'KAYIT LİSTESİ'!$B$4:$H$1047,5,0)))</f>
        <v>GÖKHAN ÇAM</v>
      </c>
      <c r="G51" s="45" t="str">
        <f>IF(ISERROR(VLOOKUP(B51,'KAYIT LİSTESİ'!$B$4:$H$1047,6,0)),"",(VLOOKUP(B51,'KAYIT LİSTESİ'!$B$4:$H$1047,6,0)))</f>
        <v>ANKARA-ANKARA GÖR.ENG.SPOR KUL.</v>
      </c>
      <c r="H51" s="28" t="s">
        <v>869</v>
      </c>
      <c r="I51" s="26" t="s">
        <v>870</v>
      </c>
      <c r="J51" s="23"/>
      <c r="K51" s="44" t="s">
        <v>212</v>
      </c>
      <c r="L51" s="41" t="s">
        <v>113</v>
      </c>
      <c r="M51" s="41" t="s">
        <v>112</v>
      </c>
      <c r="N51" s="42" t="s">
        <v>13</v>
      </c>
      <c r="O51" s="42" t="s">
        <v>327</v>
      </c>
      <c r="P51" s="43" t="s">
        <v>14</v>
      </c>
      <c r="Q51" s="43" t="s">
        <v>45</v>
      </c>
      <c r="R51" s="41" t="s">
        <v>15</v>
      </c>
      <c r="S51" s="41" t="s">
        <v>27</v>
      </c>
    </row>
    <row r="52" spans="1:19" s="20" customFormat="1" ht="33.75" customHeight="1" x14ac:dyDescent="0.2">
      <c r="A52" s="24">
        <v>6</v>
      </c>
      <c r="B52" s="25" t="s">
        <v>351</v>
      </c>
      <c r="C52" s="26">
        <f>IF(ISERROR(VLOOKUP(B52,'KAYIT LİSTESİ'!$B$4:$H$1047,2,0)),"",(VLOOKUP(B52,'KAYIT LİSTESİ'!$B$4:$H$1047,2,0)))</f>
        <v>189</v>
      </c>
      <c r="D52" s="27">
        <f>IF(ISERROR(VLOOKUP(B52,'KAYIT LİSTESİ'!$B$4:$H$1047,4,0)),"",(VLOOKUP(B52,'KAYIT LİSTESİ'!$B$4:$H$1047,4,0)))</f>
        <v>23703</v>
      </c>
      <c r="E52" s="27" t="str">
        <f>IF(ISERROR(VLOOKUP(B52,'KAYIT LİSTESİ'!$B$4:$N$10047,13,0)),"",(VLOOKUP(B52,'KAYIT LİSTESİ'!$B$4:$N$10047,13,0)))</f>
        <v>B2</v>
      </c>
      <c r="F52" s="45" t="str">
        <f>IF(ISERROR(VLOOKUP(B52,'KAYIT LİSTESİ'!$B$4:$H$1047,5,0)),"",(VLOOKUP(B52,'KAYIT LİSTESİ'!$B$4:$H$1047,5,0)))</f>
        <v>H.MURAT TOSUN</v>
      </c>
      <c r="G52" s="45" t="str">
        <f>IF(ISERROR(VLOOKUP(B52,'KAYIT LİSTESİ'!$B$4:$H$1047,6,0)),"",(VLOOKUP(B52,'KAYIT LİSTESİ'!$B$4:$H$1047,6,0)))</f>
        <v>BAŞKENT G.ENG.SP.KLB.</v>
      </c>
      <c r="H52" s="246">
        <v>1872</v>
      </c>
      <c r="I52" s="26">
        <v>3</v>
      </c>
      <c r="J52" s="23"/>
      <c r="K52" s="24">
        <v>1</v>
      </c>
      <c r="L52" s="25" t="s">
        <v>635</v>
      </c>
      <c r="M52" s="26" t="str">
        <f>IF(ISERROR(VLOOKUP(L52,'KAYIT LİSTESİ'!$B$4:$H$1047,2,0)),"",(VLOOKUP(L52,'KAYIT LİSTESİ'!$B$4:$H$1047,2,0)))</f>
        <v/>
      </c>
      <c r="N52" s="27" t="str">
        <f>IF(ISERROR(VLOOKUP(L52,'KAYIT LİSTESİ'!$B$4:$H$1047,4,0)),"",(VLOOKUP(L52,'KAYIT LİSTESİ'!$B$4:$H$1047,4,0)))</f>
        <v/>
      </c>
      <c r="O52" s="27" t="str">
        <f>IF(ISERROR(VLOOKUP(L52,'KAYIT LİSTESİ'!$B$4:$N$10047,13,0)),"",(VLOOKUP(L52,'KAYIT LİSTESİ'!$B$4:$N$10047,13,0)))</f>
        <v/>
      </c>
      <c r="P52" s="45" t="str">
        <f>IF(ISERROR(VLOOKUP(L52,'KAYIT LİSTESİ'!$B$4:$H$1047,5,0)),"",(VLOOKUP(L52,'KAYIT LİSTESİ'!$B$4:$H$1047,5,0)))</f>
        <v/>
      </c>
      <c r="Q52" s="45" t="str">
        <f>IF(ISERROR(VLOOKUP(L52,'KAYIT LİSTESİ'!$B$4:$H$1047,6,0)),"",(VLOOKUP(L52,'KAYIT LİSTESİ'!$B$4:$H$1047,6,0)))</f>
        <v/>
      </c>
      <c r="R52" s="28"/>
      <c r="S52" s="26"/>
    </row>
    <row r="53" spans="1:19" s="20" customFormat="1" ht="33.75" customHeight="1" x14ac:dyDescent="0.2">
      <c r="A53" s="24">
        <v>8</v>
      </c>
      <c r="B53" s="25" t="s">
        <v>352</v>
      </c>
      <c r="C53" s="26">
        <f>IF(ISERROR(VLOOKUP(B53,'KAYIT LİSTESİ'!$B$4:$H$1047,2,0)),"",(VLOOKUP(B53,'KAYIT LİSTESİ'!$B$4:$H$1047,2,0)))</f>
        <v>33</v>
      </c>
      <c r="D53" s="27">
        <f>IF(ISERROR(VLOOKUP(B53,'KAYIT LİSTESİ'!$B$4:$H$1047,4,0)),"",(VLOOKUP(B53,'KAYIT LİSTESİ'!$B$4:$H$1047,4,0)))</f>
        <v>33831</v>
      </c>
      <c r="E53" s="27" t="str">
        <f>IF(ISERROR(VLOOKUP(B53,'KAYIT LİSTESİ'!$B$4:$N$10047,13,0)),"",(VLOOKUP(B53,'KAYIT LİSTESİ'!$B$4:$N$10047,13,0)))</f>
        <v>B2</v>
      </c>
      <c r="F53" s="45" t="str">
        <f>IF(ISERROR(VLOOKUP(B53,'KAYIT LİSTESİ'!$B$4:$H$1047,5,0)),"",(VLOOKUP(B53,'KAYIT LİSTESİ'!$B$4:$H$1047,5,0)))</f>
        <v>HALİL KIRATLI</v>
      </c>
      <c r="G53" s="45" t="str">
        <f>IF(ISERROR(VLOOKUP(B53,'KAYIT LİSTESİ'!$B$4:$H$1047,6,0)),"",(VLOOKUP(B53,'KAYIT LİSTESİ'!$B$4:$H$1047,6,0)))</f>
        <v>ANKARA-GÖREN KALPLER TANDEM GENÇLİK EĞİTİM GESK</v>
      </c>
      <c r="H53" s="246">
        <v>1620</v>
      </c>
      <c r="I53" s="26">
        <v>2</v>
      </c>
      <c r="J53" s="23"/>
      <c r="K53" s="24">
        <v>2</v>
      </c>
      <c r="L53" s="25" t="s">
        <v>636</v>
      </c>
      <c r="M53" s="26">
        <f>IF(ISERROR(VLOOKUP(L53,'KAYIT LİSTESİ'!$B$4:$H$1047,2,0)),"",(VLOOKUP(L53,'KAYIT LİSTESİ'!$B$4:$H$1047,2,0)))</f>
        <v>95</v>
      </c>
      <c r="N53" s="27">
        <f>IF(ISERROR(VLOOKUP(L53,'KAYIT LİSTESİ'!$B$4:$H$1047,4,0)),"",(VLOOKUP(L53,'KAYIT LİSTESİ'!$B$4:$H$1047,4,0)))</f>
        <v>36373</v>
      </c>
      <c r="O53" s="27" t="str">
        <f>IF(ISERROR(VLOOKUP(L53,'KAYIT LİSTESİ'!$B$4:$N$10047,13,0)),"",(VLOOKUP(L53,'KAYIT LİSTESİ'!$B$4:$N$10047,13,0)))</f>
        <v>B3</v>
      </c>
      <c r="P53" s="45" t="str">
        <f>IF(ISERROR(VLOOKUP(L53,'KAYIT LİSTESİ'!$B$4:$H$1047,5,0)),"",(VLOOKUP(L53,'KAYIT LİSTESİ'!$B$4:$H$1047,5,0)))</f>
        <v>SADIR KURAL</v>
      </c>
      <c r="Q53" s="45" t="str">
        <f>IF(ISERROR(VLOOKUP(L53,'KAYIT LİSTESİ'!$B$4:$H$1047,6,0)),"",(VLOOKUP(L53,'KAYIT LİSTESİ'!$B$4:$H$1047,6,0)))</f>
        <v>DİYARBAKIR-DİYARBAKIR AN.MEZ.ENG.SP.KUL.</v>
      </c>
      <c r="R53" s="28">
        <v>1434</v>
      </c>
      <c r="S53" s="26">
        <v>3</v>
      </c>
    </row>
    <row r="54" spans="1:19" ht="33.75" customHeight="1" x14ac:dyDescent="0.2">
      <c r="A54" s="68"/>
      <c r="B54" s="68"/>
      <c r="C54" s="121"/>
      <c r="D54" s="121"/>
      <c r="E54" s="184"/>
      <c r="F54" s="184"/>
      <c r="G54" s="184"/>
      <c r="H54" s="184"/>
      <c r="I54" s="184"/>
      <c r="K54" s="24">
        <v>3</v>
      </c>
      <c r="L54" s="25" t="s">
        <v>637</v>
      </c>
      <c r="M54" s="26">
        <f>IF(ISERROR(VLOOKUP(L54,'KAYIT LİSTESİ'!$B$4:$H$1047,2,0)),"",(VLOOKUP(L54,'KAYIT LİSTESİ'!$B$4:$H$1047,2,0)))</f>
        <v>53</v>
      </c>
      <c r="N54" s="27">
        <f>IF(ISERROR(VLOOKUP(L54,'KAYIT LİSTESİ'!$B$4:$H$1047,4,0)),"",(VLOOKUP(L54,'KAYIT LİSTESİ'!$B$4:$H$1047,4,0)))</f>
        <v>35193</v>
      </c>
      <c r="O54" s="27" t="str">
        <f>IF(ISERROR(VLOOKUP(L54,'KAYIT LİSTESİ'!$B$4:$N$10047,13,0)),"",(VLOOKUP(L54,'KAYIT LİSTESİ'!$B$4:$N$10047,13,0)))</f>
        <v>B3</v>
      </c>
      <c r="P54" s="45" t="str">
        <f>IF(ISERROR(VLOOKUP(L54,'KAYIT LİSTESİ'!$B$4:$H$1047,5,0)),"",(VLOOKUP(L54,'KAYIT LİSTESİ'!$B$4:$H$1047,5,0)))</f>
        <v>SAMET İNCE</v>
      </c>
      <c r="Q54" s="45" t="str">
        <f>IF(ISERROR(VLOOKUP(L54,'KAYIT LİSTESİ'!$B$4:$H$1047,6,0)),"",(VLOOKUP(L54,'KAYIT LİSTESİ'!$B$4:$H$1047,6,0)))</f>
        <v>ANTALYA-ENGEL TAN.SPOR KULUBÜ</v>
      </c>
      <c r="R54" s="246" t="s">
        <v>869</v>
      </c>
      <c r="S54" s="26" t="s">
        <v>870</v>
      </c>
    </row>
    <row r="55" spans="1:19" ht="33.75" customHeight="1" x14ac:dyDescent="0.2">
      <c r="A55" s="68"/>
      <c r="B55" s="68"/>
      <c r="C55" s="121"/>
      <c r="D55" s="121"/>
      <c r="E55" s="184"/>
      <c r="F55" s="184"/>
      <c r="G55" s="184"/>
      <c r="H55" s="184"/>
      <c r="I55" s="184"/>
      <c r="K55" s="24">
        <v>4</v>
      </c>
      <c r="L55" s="25" t="s">
        <v>638</v>
      </c>
      <c r="M55" s="26">
        <f>IF(ISERROR(VLOOKUP(L55,'KAYIT LİSTESİ'!$B$4:$H$1047,2,0)),"",(VLOOKUP(L55,'KAYIT LİSTESİ'!$B$4:$H$1047,2,0)))</f>
        <v>100</v>
      </c>
      <c r="N55" s="27">
        <f>IF(ISERROR(VLOOKUP(L55,'KAYIT LİSTESİ'!$B$4:$H$1047,4,0)),"",(VLOOKUP(L55,'KAYIT LİSTESİ'!$B$4:$H$1047,4,0)))</f>
        <v>31659</v>
      </c>
      <c r="O55" s="27" t="str">
        <f>IF(ISERROR(VLOOKUP(L55,'KAYIT LİSTESİ'!$B$4:$N$10047,13,0)),"",(VLOOKUP(L55,'KAYIT LİSTESİ'!$B$4:$N$10047,13,0)))</f>
        <v>B3</v>
      </c>
      <c r="P55" s="45" t="str">
        <f>IF(ISERROR(VLOOKUP(L55,'KAYIT LİSTESİ'!$B$4:$H$1047,5,0)),"",(VLOOKUP(L55,'KAYIT LİSTESİ'!$B$4:$H$1047,5,0)))</f>
        <v>SİNAN AKTAŞ</v>
      </c>
      <c r="Q55" s="45" t="str">
        <f>IF(ISERROR(VLOOKUP(L55,'KAYIT LİSTESİ'!$B$4:$H$1047,6,0)),"",(VLOOKUP(L55,'KAYIT LİSTESİ'!$B$4:$H$1047,6,0)))</f>
        <v>DİYARBAKIR-DİYARBAKIR GÖR.SPOR KULUBÜ</v>
      </c>
      <c r="R55" s="246">
        <v>1738</v>
      </c>
      <c r="S55" s="26">
        <v>4</v>
      </c>
    </row>
    <row r="56" spans="1:19" ht="33.75" customHeight="1" x14ac:dyDescent="0.2">
      <c r="A56" s="68"/>
      <c r="B56" s="68"/>
      <c r="C56" s="121"/>
      <c r="D56" s="121"/>
      <c r="E56" s="184"/>
      <c r="F56" s="184"/>
      <c r="G56" s="184"/>
      <c r="H56" s="184"/>
      <c r="I56" s="184"/>
      <c r="K56" s="24">
        <v>5</v>
      </c>
      <c r="L56" s="25" t="s">
        <v>639</v>
      </c>
      <c r="M56" s="26">
        <f>IF(ISERROR(VLOOKUP(L56,'KAYIT LİSTESİ'!$B$4:$H$1047,2,0)),"",(VLOOKUP(L56,'KAYIT LİSTESİ'!$B$4:$H$1047,2,0)))</f>
        <v>101</v>
      </c>
      <c r="N56" s="27">
        <f>IF(ISERROR(VLOOKUP(L56,'KAYIT LİSTESİ'!$B$4:$H$1047,4,0)),"",(VLOOKUP(L56,'KAYIT LİSTESİ'!$B$4:$H$1047,4,0)))</f>
        <v>30317</v>
      </c>
      <c r="O56" s="27" t="str">
        <f>IF(ISERROR(VLOOKUP(L56,'KAYIT LİSTESİ'!$B$4:$N$10047,13,0)),"",(VLOOKUP(L56,'KAYIT LİSTESİ'!$B$4:$N$10047,13,0)))</f>
        <v>B3</v>
      </c>
      <c r="P56" s="45" t="str">
        <f>IF(ISERROR(VLOOKUP(L56,'KAYIT LİSTESİ'!$B$4:$H$1047,5,0)),"",(VLOOKUP(L56,'KAYIT LİSTESİ'!$B$4:$H$1047,5,0)))</f>
        <v>ŞEREF DİLEK</v>
      </c>
      <c r="Q56" s="45" t="str">
        <f>IF(ISERROR(VLOOKUP(L56,'KAYIT LİSTESİ'!$B$4:$H$1047,6,0)),"",(VLOOKUP(L56,'KAYIT LİSTESİ'!$B$4:$H$1047,6,0)))</f>
        <v>DİYARBAKIR-DİYARBAKIR GÖR.SPOR KULUBÜ</v>
      </c>
      <c r="R56" s="246">
        <v>1424</v>
      </c>
      <c r="S56" s="26">
        <v>2</v>
      </c>
    </row>
    <row r="57" spans="1:19" ht="33.75" customHeight="1" x14ac:dyDescent="0.2">
      <c r="A57" s="68"/>
      <c r="B57" s="68"/>
      <c r="C57" s="121"/>
      <c r="D57" s="121"/>
      <c r="E57" s="184"/>
      <c r="F57" s="184"/>
      <c r="G57" s="184"/>
      <c r="H57" s="184"/>
      <c r="I57" s="184"/>
      <c r="K57" s="24">
        <v>6</v>
      </c>
      <c r="L57" s="25" t="s">
        <v>640</v>
      </c>
      <c r="M57" s="26">
        <f>IF(ISERROR(VLOOKUP(L57,'KAYIT LİSTESİ'!$B$4:$H$1047,2,0)),"",(VLOOKUP(L57,'KAYIT LİSTESİ'!$B$4:$H$1047,2,0)))</f>
        <v>54</v>
      </c>
      <c r="N57" s="27">
        <f>IF(ISERROR(VLOOKUP(L57,'KAYIT LİSTESİ'!$B$4:$H$1047,4,0)),"",(VLOOKUP(L57,'KAYIT LİSTESİ'!$B$4:$H$1047,4,0)))</f>
        <v>32386</v>
      </c>
      <c r="O57" s="27" t="str">
        <f>IF(ISERROR(VLOOKUP(L57,'KAYIT LİSTESİ'!$B$4:$N$10047,13,0)),"",(VLOOKUP(L57,'KAYIT LİSTESİ'!$B$4:$N$10047,13,0)))</f>
        <v>B3</v>
      </c>
      <c r="P57" s="45" t="str">
        <f>IF(ISERROR(VLOOKUP(L57,'KAYIT LİSTESİ'!$B$4:$H$1047,5,0)),"",(VLOOKUP(L57,'KAYIT LİSTESİ'!$B$4:$H$1047,5,0)))</f>
        <v>TARIK KELEŞ</v>
      </c>
      <c r="Q57" s="45" t="str">
        <f>IF(ISERROR(VLOOKUP(L57,'KAYIT LİSTESİ'!$B$4:$H$1047,6,0)),"",(VLOOKUP(L57,'KAYIT LİSTESİ'!$B$4:$H$1047,6,0)))</f>
        <v>ANTALYA-ENGEL TAN.SPOR KULUBÜ</v>
      </c>
      <c r="R57" s="28" t="s">
        <v>869</v>
      </c>
      <c r="S57" s="26" t="s">
        <v>870</v>
      </c>
    </row>
    <row r="58" spans="1:19" ht="33.75" customHeight="1" x14ac:dyDescent="0.2">
      <c r="A58" s="68"/>
      <c r="B58" s="68"/>
      <c r="C58" s="121"/>
      <c r="D58" s="121"/>
      <c r="E58" s="184"/>
      <c r="F58" s="184"/>
      <c r="G58" s="184"/>
      <c r="H58" s="184"/>
      <c r="I58" s="184"/>
      <c r="K58" s="24">
        <v>7</v>
      </c>
      <c r="L58" s="25" t="s">
        <v>641</v>
      </c>
      <c r="M58" s="26">
        <f>IF(ISERROR(VLOOKUP(L58,'KAYIT LİSTESİ'!$B$4:$H$1047,2,0)),"",(VLOOKUP(L58,'KAYIT LİSTESİ'!$B$4:$H$1047,2,0)))</f>
        <v>5</v>
      </c>
      <c r="N58" s="27">
        <f>IF(ISERROR(VLOOKUP(L58,'KAYIT LİSTESİ'!$B$4:$H$1047,4,0)),"",(VLOOKUP(L58,'KAYIT LİSTESİ'!$B$4:$H$1047,4,0)))</f>
        <v>34641</v>
      </c>
      <c r="O58" s="27" t="str">
        <f>IF(ISERROR(VLOOKUP(L58,'KAYIT LİSTESİ'!$B$4:$N$10047,13,0)),"",(VLOOKUP(L58,'KAYIT LİSTESİ'!$B$4:$N$10047,13,0)))</f>
        <v>B3</v>
      </c>
      <c r="P58" s="45" t="str">
        <f>IF(ISERROR(VLOOKUP(L58,'KAYIT LİSTESİ'!$B$4:$H$1047,5,0)),"",(VLOOKUP(L58,'KAYIT LİSTESİ'!$B$4:$H$1047,5,0)))</f>
        <v>YUNUS EMRE ÇETİN</v>
      </c>
      <c r="Q58" s="45" t="str">
        <f>IF(ISERROR(VLOOKUP(L58,'KAYIT LİSTESİ'!$B$4:$H$1047,6,0)),"",(VLOOKUP(L58,'KAYIT LİSTESİ'!$B$4:$H$1047,6,0)))</f>
        <v>ADANA-ADANA GÖR.EN.SPOR KUL.DER</v>
      </c>
      <c r="R58" s="28">
        <v>1322</v>
      </c>
      <c r="S58" s="26">
        <v>1</v>
      </c>
    </row>
    <row r="59" spans="1:19" ht="33.75" customHeight="1" x14ac:dyDescent="0.2">
      <c r="A59" s="68"/>
      <c r="B59" s="68"/>
      <c r="C59" s="121"/>
      <c r="D59" s="121"/>
      <c r="E59" s="184"/>
      <c r="F59" s="184"/>
      <c r="G59" s="184"/>
      <c r="H59" s="184"/>
      <c r="I59" s="184"/>
      <c r="K59" s="24">
        <v>8</v>
      </c>
      <c r="L59" s="25" t="s">
        <v>642</v>
      </c>
      <c r="M59" s="26" t="str">
        <f>IF(ISERROR(VLOOKUP(L59,'KAYIT LİSTESİ'!$B$4:$H$1047,2,0)),"",(VLOOKUP(L59,'KAYIT LİSTESİ'!$B$4:$H$1047,2,0)))</f>
        <v/>
      </c>
      <c r="N59" s="27" t="str">
        <f>IF(ISERROR(VLOOKUP(L59,'KAYIT LİSTESİ'!$B$4:$H$1047,4,0)),"",(VLOOKUP(L59,'KAYIT LİSTESİ'!$B$4:$H$1047,4,0)))</f>
        <v/>
      </c>
      <c r="O59" s="27" t="str">
        <f>IF(ISERROR(VLOOKUP(L59,'KAYIT LİSTESİ'!$B$4:$N$10047,13,0)),"",(VLOOKUP(L59,'KAYIT LİSTESİ'!$B$4:$N$10047,13,0)))</f>
        <v/>
      </c>
      <c r="P59" s="45" t="str">
        <f>IF(ISERROR(VLOOKUP(L59,'KAYIT LİSTESİ'!$B$4:$H$1047,5,0)),"",(VLOOKUP(L59,'KAYIT LİSTESİ'!$B$4:$H$1047,5,0)))</f>
        <v/>
      </c>
      <c r="Q59" s="45" t="str">
        <f>IF(ISERROR(VLOOKUP(L59,'KAYIT LİSTESİ'!$B$4:$H$1047,6,0)),"",(VLOOKUP(L59,'KAYIT LİSTESİ'!$B$4:$H$1047,6,0)))</f>
        <v/>
      </c>
      <c r="R59" s="28"/>
      <c r="S59" s="26"/>
    </row>
    <row r="60" spans="1:19" x14ac:dyDescent="0.2">
      <c r="A60" s="38"/>
      <c r="B60" s="38"/>
      <c r="C60" s="39"/>
      <c r="D60" s="39"/>
      <c r="E60" s="38"/>
      <c r="F60" s="38"/>
      <c r="G60" s="38"/>
      <c r="H60" s="38"/>
      <c r="I60" s="38"/>
      <c r="S60" s="32"/>
    </row>
    <row r="61" spans="1:19" x14ac:dyDescent="0.2">
      <c r="A61" s="32" t="s">
        <v>19</v>
      </c>
      <c r="B61" s="32"/>
      <c r="C61" s="32"/>
      <c r="D61" s="32"/>
      <c r="E61" s="32"/>
      <c r="F61" s="32"/>
      <c r="G61" s="32"/>
      <c r="H61" s="32"/>
      <c r="I61" s="32"/>
      <c r="K61" s="33"/>
      <c r="L61" s="33" t="s">
        <v>2</v>
      </c>
      <c r="M61" s="33"/>
      <c r="N61" s="31" t="s">
        <v>2</v>
      </c>
      <c r="P61" s="49" t="s">
        <v>3</v>
      </c>
      <c r="Q61" s="50" t="s">
        <v>3</v>
      </c>
      <c r="R61" s="29" t="s">
        <v>3</v>
      </c>
    </row>
  </sheetData>
  <mergeCells count="21">
    <mergeCell ref="G42:I42"/>
    <mergeCell ref="G48:I48"/>
    <mergeCell ref="Q40:S40"/>
    <mergeCell ref="G12:I12"/>
    <mergeCell ref="G18:I18"/>
    <mergeCell ref="G24:I24"/>
    <mergeCell ref="G30:I30"/>
    <mergeCell ref="G36:I36"/>
    <mergeCell ref="Q12:S12"/>
    <mergeCell ref="Q18:S18"/>
    <mergeCell ref="Q24:S24"/>
    <mergeCell ref="Q30:S30"/>
    <mergeCell ref="Q5:S5"/>
    <mergeCell ref="Q3:S3"/>
    <mergeCell ref="A1:S1"/>
    <mergeCell ref="A2:S2"/>
    <mergeCell ref="A3:C3"/>
    <mergeCell ref="E4:I4"/>
    <mergeCell ref="E3:I3"/>
    <mergeCell ref="A4:C4"/>
    <mergeCell ref="K3:M3"/>
  </mergeCells>
  <phoneticPr fontId="26" type="noConversion"/>
  <hyperlinks>
    <hyperlink ref="E3" location="'YARIŞMA PROGRAMI'!C7" display="100 m. Engelli"/>
  </hyperlinks>
  <printOptions horizontalCentered="1"/>
  <pageMargins left="0.16" right="0.19685039370078741" top="0.18" bottom="0.19" header="0.17" footer="0.17"/>
  <pageSetup paperSize="9" scale="4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107"/>
  <sheetViews>
    <sheetView view="pageBreakPreview" zoomScale="80" zoomScaleNormal="100" zoomScaleSheetLayoutView="80" workbookViewId="0">
      <selection activeCell="S36" sqref="S36"/>
    </sheetView>
  </sheetViews>
  <sheetFormatPr defaultColWidth="9.140625" defaultRowHeight="12.75" x14ac:dyDescent="0.2"/>
  <cols>
    <col min="1" max="1" width="4.85546875" style="29" customWidth="1"/>
    <col min="2" max="2" width="7.28515625" style="29" customWidth="1"/>
    <col min="3" max="3" width="12.28515625" style="22" customWidth="1"/>
    <col min="4" max="4" width="9.42578125" style="22" customWidth="1"/>
    <col min="5" max="5" width="22.7109375" style="22" customWidth="1"/>
    <col min="6" max="6" width="50.140625" style="48" customWidth="1"/>
    <col min="7" max="7" width="9.28515625" style="48" customWidth="1"/>
    <col min="8" max="8" width="2.140625" style="22" customWidth="1"/>
    <col min="9" max="9" width="6.85546875" style="29" customWidth="1"/>
    <col min="10" max="10" width="19.42578125" style="29" hidden="1" customWidth="1"/>
    <col min="11" max="11" width="6.7109375" style="29" customWidth="1"/>
    <col min="12" max="12" width="13.140625" style="31" customWidth="1"/>
    <col min="13" max="13" width="10.140625"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310"/>
      <c r="E3" s="387" t="s">
        <v>363</v>
      </c>
      <c r="F3" s="387"/>
      <c r="G3" s="248"/>
      <c r="H3" s="11"/>
      <c r="I3" s="389"/>
      <c r="J3" s="389"/>
      <c r="K3" s="389"/>
      <c r="L3" s="12"/>
      <c r="M3" s="12"/>
      <c r="N3" s="248"/>
      <c r="O3" s="382"/>
      <c r="P3" s="382"/>
      <c r="Q3" s="382"/>
    </row>
    <row r="4" spans="1:19" s="13" customFormat="1" ht="17.25" customHeight="1" x14ac:dyDescent="0.2">
      <c r="A4" s="388" t="s">
        <v>117</v>
      </c>
      <c r="B4" s="388"/>
      <c r="C4" s="388"/>
      <c r="D4" s="311"/>
      <c r="E4" s="386" t="s">
        <v>364</v>
      </c>
      <c r="F4" s="386"/>
      <c r="G4" s="35"/>
      <c r="H4" s="35"/>
      <c r="I4" s="35"/>
      <c r="J4" s="35"/>
      <c r="K4" s="35"/>
      <c r="L4" s="36"/>
      <c r="M4" s="36"/>
      <c r="N4" s="78" t="s">
        <v>5</v>
      </c>
      <c r="O4" s="262">
        <v>42830</v>
      </c>
      <c r="P4" s="206">
        <v>0.61805555555555558</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24.75"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24.75"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24.75" customHeight="1" x14ac:dyDescent="0.2">
      <c r="A8" s="68">
        <v>1</v>
      </c>
      <c r="B8" s="68">
        <v>56</v>
      </c>
      <c r="C8" s="121">
        <v>35657</v>
      </c>
      <c r="D8" s="121" t="s">
        <v>317</v>
      </c>
      <c r="E8" s="184" t="s">
        <v>526</v>
      </c>
      <c r="F8" s="185" t="s">
        <v>525</v>
      </c>
      <c r="G8" s="122">
        <v>1206</v>
      </c>
      <c r="H8" s="23"/>
      <c r="I8" s="24"/>
      <c r="J8" s="25" t="s">
        <v>49</v>
      </c>
      <c r="K8" s="26"/>
      <c r="L8" s="27"/>
      <c r="M8" s="247"/>
      <c r="N8" s="45"/>
      <c r="O8" s="45"/>
      <c r="P8" s="191"/>
      <c r="Q8" s="26"/>
    </row>
    <row r="9" spans="1:19" s="20" customFormat="1" ht="24.75" customHeight="1" x14ac:dyDescent="0.2">
      <c r="A9" s="68">
        <v>2</v>
      </c>
      <c r="B9" s="68">
        <v>194</v>
      </c>
      <c r="C9" s="121">
        <v>32143</v>
      </c>
      <c r="D9" s="121" t="s">
        <v>317</v>
      </c>
      <c r="E9" s="184" t="s">
        <v>310</v>
      </c>
      <c r="F9" s="185" t="s">
        <v>517</v>
      </c>
      <c r="G9" s="122">
        <v>1397</v>
      </c>
      <c r="H9" s="23"/>
      <c r="I9" s="24"/>
      <c r="J9" s="25" t="s">
        <v>51</v>
      </c>
      <c r="K9" s="26"/>
      <c r="L9" s="27"/>
      <c r="M9" s="247"/>
      <c r="N9" s="45"/>
      <c r="O9" s="45"/>
      <c r="P9" s="246"/>
      <c r="Q9" s="26"/>
    </row>
    <row r="10" spans="1:19" s="20" customFormat="1" ht="24.75" customHeight="1" x14ac:dyDescent="0.2">
      <c r="A10" s="68">
        <v>3</v>
      </c>
      <c r="B10" s="68">
        <v>92</v>
      </c>
      <c r="C10" s="121">
        <v>30724</v>
      </c>
      <c r="D10" s="121" t="s">
        <v>317</v>
      </c>
      <c r="E10" s="184" t="s">
        <v>532</v>
      </c>
      <c r="F10" s="185" t="s">
        <v>533</v>
      </c>
      <c r="G10" s="122">
        <v>1504</v>
      </c>
      <c r="H10" s="23"/>
      <c r="I10" s="24"/>
      <c r="J10" s="25" t="s">
        <v>52</v>
      </c>
      <c r="K10" s="26"/>
      <c r="L10" s="27"/>
      <c r="M10" s="247"/>
      <c r="N10" s="45"/>
      <c r="O10" s="45"/>
      <c r="P10" s="190"/>
      <c r="Q10" s="26"/>
    </row>
    <row r="11" spans="1:19" s="20" customFormat="1" ht="24.75" customHeight="1" x14ac:dyDescent="0.2">
      <c r="A11" s="68">
        <v>4</v>
      </c>
      <c r="B11" s="68">
        <v>120</v>
      </c>
      <c r="C11" s="121">
        <v>31413</v>
      </c>
      <c r="D11" s="121" t="s">
        <v>317</v>
      </c>
      <c r="E11" s="184" t="s">
        <v>540</v>
      </c>
      <c r="F11" s="185" t="s">
        <v>541</v>
      </c>
      <c r="G11" s="122">
        <v>1549</v>
      </c>
      <c r="H11" s="23"/>
      <c r="I11" s="24"/>
      <c r="J11" s="25" t="s">
        <v>53</v>
      </c>
      <c r="K11" s="26"/>
      <c r="L11" s="27"/>
      <c r="M11" s="247"/>
      <c r="N11" s="45"/>
      <c r="O11" s="45"/>
      <c r="P11" s="191"/>
      <c r="Q11" s="26"/>
    </row>
    <row r="12" spans="1:19" s="20" customFormat="1" ht="24.75" customHeight="1" x14ac:dyDescent="0.2">
      <c r="A12" s="68">
        <v>5</v>
      </c>
      <c r="B12" s="68">
        <v>88</v>
      </c>
      <c r="C12" s="121">
        <v>36384</v>
      </c>
      <c r="D12" s="121" t="s">
        <v>317</v>
      </c>
      <c r="E12" s="184" t="s">
        <v>531</v>
      </c>
      <c r="F12" s="185" t="s">
        <v>530</v>
      </c>
      <c r="G12" s="122">
        <v>1565</v>
      </c>
      <c r="H12" s="23"/>
      <c r="I12" s="399" t="s">
        <v>17</v>
      </c>
      <c r="J12" s="400"/>
      <c r="K12" s="400"/>
      <c r="L12" s="400"/>
      <c r="M12" s="400"/>
      <c r="N12" s="400"/>
      <c r="O12" s="400"/>
      <c r="P12" s="400"/>
      <c r="Q12" s="401"/>
    </row>
    <row r="13" spans="1:19" s="20" customFormat="1" ht="24.75" customHeight="1" x14ac:dyDescent="0.2">
      <c r="A13" s="68">
        <v>6</v>
      </c>
      <c r="B13" s="68">
        <v>55</v>
      </c>
      <c r="C13" s="121">
        <v>35034</v>
      </c>
      <c r="D13" s="121" t="s">
        <v>317</v>
      </c>
      <c r="E13" s="184" t="s">
        <v>524</v>
      </c>
      <c r="F13" s="185" t="s">
        <v>525</v>
      </c>
      <c r="G13" s="122">
        <v>1580</v>
      </c>
      <c r="H13" s="23"/>
      <c r="I13" s="44" t="s">
        <v>212</v>
      </c>
      <c r="J13" s="41" t="s">
        <v>113</v>
      </c>
      <c r="K13" s="41" t="s">
        <v>112</v>
      </c>
      <c r="L13" s="42" t="s">
        <v>13</v>
      </c>
      <c r="M13" s="42" t="s">
        <v>327</v>
      </c>
      <c r="N13" s="43" t="s">
        <v>14</v>
      </c>
      <c r="O13" s="43" t="s">
        <v>45</v>
      </c>
      <c r="P13" s="41" t="s">
        <v>15</v>
      </c>
      <c r="Q13" s="41" t="s">
        <v>27</v>
      </c>
    </row>
    <row r="14" spans="1:19" s="20" customFormat="1" ht="24.75" customHeight="1" x14ac:dyDescent="0.2">
      <c r="A14" s="68">
        <v>7</v>
      </c>
      <c r="B14" s="68">
        <v>83</v>
      </c>
      <c r="C14" s="121">
        <v>36665</v>
      </c>
      <c r="D14" s="121" t="s">
        <v>317</v>
      </c>
      <c r="E14" s="184" t="s">
        <v>529</v>
      </c>
      <c r="F14" s="185" t="s">
        <v>530</v>
      </c>
      <c r="G14" s="122">
        <v>1613</v>
      </c>
      <c r="H14" s="23"/>
      <c r="I14" s="24"/>
      <c r="J14" s="25" t="s">
        <v>54</v>
      </c>
      <c r="K14" s="26"/>
      <c r="L14" s="27"/>
      <c r="M14" s="247"/>
      <c r="N14" s="45"/>
      <c r="O14" s="45"/>
      <c r="P14" s="191"/>
      <c r="Q14" s="26"/>
    </row>
    <row r="15" spans="1:19" s="20" customFormat="1" ht="24.75" customHeight="1" x14ac:dyDescent="0.2">
      <c r="A15" s="68">
        <v>8</v>
      </c>
      <c r="B15" s="68">
        <v>109</v>
      </c>
      <c r="C15" s="121">
        <v>36410</v>
      </c>
      <c r="D15" s="121" t="s">
        <v>317</v>
      </c>
      <c r="E15" s="184" t="s">
        <v>536</v>
      </c>
      <c r="F15" s="185" t="s">
        <v>537</v>
      </c>
      <c r="G15" s="122">
        <v>1708</v>
      </c>
      <c r="H15" s="23"/>
      <c r="I15" s="24"/>
      <c r="J15" s="25"/>
      <c r="K15" s="26"/>
      <c r="L15" s="27"/>
      <c r="M15" s="247"/>
      <c r="N15" s="45"/>
      <c r="O15" s="45"/>
      <c r="P15" s="191"/>
      <c r="Q15" s="26"/>
    </row>
    <row r="16" spans="1:19" s="20" customFormat="1" ht="24.75" customHeight="1" x14ac:dyDescent="0.2">
      <c r="A16" s="68">
        <v>9</v>
      </c>
      <c r="B16" s="68">
        <v>98</v>
      </c>
      <c r="C16" s="121">
        <v>32075</v>
      </c>
      <c r="D16" s="121" t="s">
        <v>317</v>
      </c>
      <c r="E16" s="184" t="s">
        <v>534</v>
      </c>
      <c r="F16" s="185" t="s">
        <v>535</v>
      </c>
      <c r="G16" s="122">
        <v>1781</v>
      </c>
      <c r="H16" s="23"/>
      <c r="I16" s="24"/>
      <c r="J16" s="25"/>
      <c r="K16" s="26"/>
      <c r="L16" s="27"/>
      <c r="M16" s="247"/>
      <c r="N16" s="45"/>
      <c r="O16" s="45"/>
      <c r="P16" s="191"/>
      <c r="Q16" s="26"/>
    </row>
    <row r="17" spans="1:17" s="20" customFormat="1" ht="24.75" customHeight="1" x14ac:dyDescent="0.2">
      <c r="A17" s="68">
        <v>10</v>
      </c>
      <c r="B17" s="68">
        <v>30</v>
      </c>
      <c r="C17" s="121">
        <v>26803</v>
      </c>
      <c r="D17" s="121" t="s">
        <v>317</v>
      </c>
      <c r="E17" s="184" t="s">
        <v>520</v>
      </c>
      <c r="F17" s="185" t="s">
        <v>521</v>
      </c>
      <c r="G17" s="122">
        <v>1884</v>
      </c>
      <c r="H17" s="23"/>
      <c r="I17" s="24"/>
      <c r="J17" s="25"/>
      <c r="K17" s="26"/>
      <c r="L17" s="27"/>
      <c r="M17" s="247"/>
      <c r="N17" s="45"/>
      <c r="O17" s="45"/>
      <c r="P17" s="191"/>
      <c r="Q17" s="26"/>
    </row>
    <row r="18" spans="1:17" s="20" customFormat="1" ht="24.75" customHeight="1" x14ac:dyDescent="0.2">
      <c r="A18" s="68">
        <v>11</v>
      </c>
      <c r="B18" s="68">
        <v>63</v>
      </c>
      <c r="C18" s="121">
        <v>36832</v>
      </c>
      <c r="D18" s="121" t="s">
        <v>317</v>
      </c>
      <c r="E18" s="184" t="s">
        <v>527</v>
      </c>
      <c r="F18" s="185" t="s">
        <v>528</v>
      </c>
      <c r="G18" s="122">
        <v>1920</v>
      </c>
      <c r="H18" s="23"/>
      <c r="I18" s="24"/>
      <c r="J18" s="25"/>
      <c r="K18" s="26"/>
      <c r="L18" s="27"/>
      <c r="M18" s="247"/>
      <c r="N18" s="45"/>
      <c r="O18" s="45"/>
      <c r="P18" s="191"/>
      <c r="Q18" s="26"/>
    </row>
    <row r="19" spans="1:17" s="20" customFormat="1" ht="24.75" customHeight="1" x14ac:dyDescent="0.2">
      <c r="A19" s="68">
        <v>12</v>
      </c>
      <c r="B19" s="68">
        <v>124</v>
      </c>
      <c r="C19" s="121">
        <v>33863</v>
      </c>
      <c r="D19" s="121" t="s">
        <v>317</v>
      </c>
      <c r="E19" s="184" t="s">
        <v>543</v>
      </c>
      <c r="F19" s="185"/>
      <c r="G19" s="122">
        <v>2204</v>
      </c>
      <c r="H19" s="23"/>
      <c r="I19" s="24"/>
      <c r="J19" s="25"/>
      <c r="K19" s="26"/>
      <c r="L19" s="27"/>
      <c r="M19" s="247"/>
      <c r="N19" s="45"/>
      <c r="O19" s="45"/>
      <c r="P19" s="191"/>
      <c r="Q19" s="26"/>
    </row>
    <row r="20" spans="1:17" s="20" customFormat="1" ht="24.75" customHeight="1" x14ac:dyDescent="0.2">
      <c r="A20" s="68">
        <v>13</v>
      </c>
      <c r="B20" s="68">
        <v>113</v>
      </c>
      <c r="C20" s="121">
        <v>36868</v>
      </c>
      <c r="D20" s="121" t="s">
        <v>317</v>
      </c>
      <c r="E20" s="184" t="s">
        <v>538</v>
      </c>
      <c r="F20" s="185" t="s">
        <v>539</v>
      </c>
      <c r="G20" s="122">
        <v>2283</v>
      </c>
      <c r="H20" s="23"/>
      <c r="I20" s="24"/>
      <c r="J20" s="25"/>
      <c r="K20" s="26"/>
      <c r="L20" s="27"/>
      <c r="M20" s="247"/>
      <c r="N20" s="45"/>
      <c r="O20" s="45"/>
      <c r="P20" s="191"/>
      <c r="Q20" s="26"/>
    </row>
    <row r="21" spans="1:17" s="20" customFormat="1" ht="24.75" customHeight="1" x14ac:dyDescent="0.2">
      <c r="A21" s="68">
        <v>14</v>
      </c>
      <c r="B21" s="68">
        <v>122</v>
      </c>
      <c r="C21" s="121">
        <v>34382</v>
      </c>
      <c r="D21" s="121" t="s">
        <v>317</v>
      </c>
      <c r="E21" s="184" t="s">
        <v>542</v>
      </c>
      <c r="F21" s="185" t="s">
        <v>541</v>
      </c>
      <c r="G21" s="122">
        <v>2380</v>
      </c>
      <c r="H21" s="23"/>
      <c r="I21" s="24"/>
      <c r="J21" s="25" t="s">
        <v>50</v>
      </c>
      <c r="K21" s="26"/>
      <c r="L21" s="27"/>
      <c r="M21" s="247"/>
      <c r="N21" s="45"/>
      <c r="O21" s="45"/>
      <c r="P21" s="190"/>
      <c r="Q21" s="26"/>
    </row>
    <row r="22" spans="1:17" s="20" customFormat="1" ht="24.75" customHeight="1" x14ac:dyDescent="0.2">
      <c r="A22" s="68">
        <v>15</v>
      </c>
      <c r="B22" s="68">
        <v>38</v>
      </c>
      <c r="C22" s="121">
        <v>27939</v>
      </c>
      <c r="D22" s="121" t="s">
        <v>317</v>
      </c>
      <c r="E22" s="184" t="s">
        <v>522</v>
      </c>
      <c r="F22" s="185" t="s">
        <v>523</v>
      </c>
      <c r="G22" s="122">
        <v>2495</v>
      </c>
      <c r="H22" s="23"/>
      <c r="I22" s="24"/>
      <c r="J22" s="25" t="s">
        <v>55</v>
      </c>
      <c r="K22" s="26"/>
      <c r="L22" s="27"/>
      <c r="M22" s="247"/>
      <c r="N22" s="45"/>
      <c r="O22" s="45"/>
      <c r="P22" s="191"/>
      <c r="Q22" s="26"/>
    </row>
    <row r="23" spans="1:17" s="20" customFormat="1" ht="24.75" customHeight="1" x14ac:dyDescent="0.2">
      <c r="A23" s="68">
        <v>16</v>
      </c>
      <c r="B23" s="68">
        <v>160</v>
      </c>
      <c r="C23" s="121">
        <v>24483</v>
      </c>
      <c r="D23" s="121" t="s">
        <v>317</v>
      </c>
      <c r="E23" s="184" t="s">
        <v>547</v>
      </c>
      <c r="F23" s="185" t="s">
        <v>548</v>
      </c>
      <c r="G23" s="122">
        <v>2574</v>
      </c>
      <c r="H23" s="23"/>
      <c r="I23" s="24"/>
      <c r="J23" s="25" t="s">
        <v>56</v>
      </c>
      <c r="K23" s="26" t="str">
        <f>IF(ISERROR(VLOOKUP(J23,'KAYIT LİSTESİ'!$B$4:$H$1047,2,0)),"",(VLOOKUP(J23,'KAYIT LİSTESİ'!$B$4:$H$1047,2,0)))</f>
        <v/>
      </c>
      <c r="L23" s="27" t="str">
        <f>IF(ISERROR(VLOOKUP(J23,'KAYIT LİSTESİ'!$B$4:$H$1047,4,0)),"",(VLOOKUP(J23,'KAYIT LİSTESİ'!$B$4:$H$1047,4,0)))</f>
        <v/>
      </c>
      <c r="M23" s="247" t="str">
        <f>IF(ISERROR(VLOOKUP(J23,'KAYIT LİSTESİ'!$B$4:$N$10047,13,0)),"",(VLOOKUP(J23,'KAYIT LİSTESİ'!$B$4:$N$10047,13,0)))</f>
        <v/>
      </c>
      <c r="N23" s="45" t="str">
        <f>IF(ISERROR(VLOOKUP(J23,'KAYIT LİSTESİ'!$B$4:$H$1047,5,0)),"",(VLOOKUP(J23,'KAYIT LİSTESİ'!$B$4:$H$1047,5,0)))</f>
        <v/>
      </c>
      <c r="O23" s="45" t="str">
        <f>IF(ISERROR(VLOOKUP(J23,'KAYIT LİSTESİ'!$B$4:$H$1047,6,0)),"",(VLOOKUP(J23,'KAYIT LİSTESİ'!$B$4:$H$1047,6,0)))</f>
        <v/>
      </c>
      <c r="P23" s="191"/>
      <c r="Q23" s="26"/>
    </row>
    <row r="24" spans="1:17" s="20" customFormat="1" ht="24.75" customHeight="1" x14ac:dyDescent="0.2">
      <c r="A24" s="68" t="s">
        <v>870</v>
      </c>
      <c r="B24" s="68">
        <v>15</v>
      </c>
      <c r="C24" s="121">
        <v>28270</v>
      </c>
      <c r="D24" s="121" t="s">
        <v>317</v>
      </c>
      <c r="E24" s="184" t="s">
        <v>518</v>
      </c>
      <c r="F24" s="185" t="s">
        <v>519</v>
      </c>
      <c r="G24" s="191" t="s">
        <v>869</v>
      </c>
      <c r="H24" s="23"/>
      <c r="I24" s="399" t="s">
        <v>18</v>
      </c>
      <c r="J24" s="400"/>
      <c r="K24" s="400"/>
      <c r="L24" s="400"/>
      <c r="M24" s="400"/>
      <c r="N24" s="400"/>
      <c r="O24" s="400"/>
      <c r="P24" s="400"/>
      <c r="Q24" s="401"/>
    </row>
    <row r="25" spans="1:17" s="20" customFormat="1" ht="24.75" customHeight="1" x14ac:dyDescent="0.2">
      <c r="A25" s="68" t="s">
        <v>870</v>
      </c>
      <c r="B25" s="68">
        <v>129</v>
      </c>
      <c r="C25" s="121">
        <v>30551</v>
      </c>
      <c r="D25" s="121" t="s">
        <v>317</v>
      </c>
      <c r="E25" s="184" t="s">
        <v>545</v>
      </c>
      <c r="F25" s="185" t="s">
        <v>546</v>
      </c>
      <c r="G25" s="191" t="s">
        <v>869</v>
      </c>
      <c r="H25" s="23"/>
      <c r="I25" s="44" t="s">
        <v>212</v>
      </c>
      <c r="J25" s="41" t="s">
        <v>113</v>
      </c>
      <c r="K25" s="41" t="s">
        <v>112</v>
      </c>
      <c r="L25" s="42" t="s">
        <v>13</v>
      </c>
      <c r="M25" s="42" t="s">
        <v>327</v>
      </c>
      <c r="N25" s="43" t="s">
        <v>14</v>
      </c>
      <c r="O25" s="43" t="s">
        <v>45</v>
      </c>
      <c r="P25" s="41" t="s">
        <v>15</v>
      </c>
      <c r="Q25" s="41" t="s">
        <v>27</v>
      </c>
    </row>
    <row r="26" spans="1:17" s="20" customFormat="1" ht="24.75" customHeight="1" x14ac:dyDescent="0.2">
      <c r="A26" s="68"/>
      <c r="B26" s="68"/>
      <c r="C26" s="121"/>
      <c r="D26" s="121"/>
      <c r="E26" s="184"/>
      <c r="F26" s="185"/>
      <c r="G26" s="122"/>
      <c r="H26" s="23"/>
      <c r="I26" s="24"/>
      <c r="J26" s="25" t="s">
        <v>57</v>
      </c>
      <c r="K26" s="26"/>
      <c r="L26" s="27"/>
      <c r="M26" s="27"/>
      <c r="N26" s="45"/>
      <c r="O26" s="45"/>
      <c r="P26" s="191"/>
      <c r="Q26" s="26"/>
    </row>
    <row r="27" spans="1:17" s="20" customFormat="1" ht="24.75" customHeight="1" x14ac:dyDescent="0.2">
      <c r="A27" s="392" t="s">
        <v>12</v>
      </c>
      <c r="B27" s="393" t="s">
        <v>112</v>
      </c>
      <c r="C27" s="395" t="s">
        <v>124</v>
      </c>
      <c r="D27" s="396" t="s">
        <v>327</v>
      </c>
      <c r="E27" s="398" t="s">
        <v>14</v>
      </c>
      <c r="F27" s="398" t="s">
        <v>45</v>
      </c>
      <c r="G27" s="398" t="s">
        <v>15</v>
      </c>
      <c r="H27" s="23"/>
      <c r="I27" s="24"/>
      <c r="J27" s="25" t="s">
        <v>58</v>
      </c>
      <c r="K27" s="26"/>
      <c r="L27" s="27"/>
      <c r="M27" s="27"/>
      <c r="N27" s="45"/>
      <c r="O27" s="45"/>
      <c r="P27" s="246"/>
      <c r="Q27" s="26"/>
    </row>
    <row r="28" spans="1:17" s="20" customFormat="1" ht="24.75" customHeight="1" x14ac:dyDescent="0.2">
      <c r="A28" s="392"/>
      <c r="B28" s="394"/>
      <c r="C28" s="395"/>
      <c r="D28" s="397"/>
      <c r="E28" s="398"/>
      <c r="F28" s="398"/>
      <c r="G28" s="398"/>
      <c r="H28" s="23"/>
      <c r="I28" s="24"/>
      <c r="J28" s="25" t="s">
        <v>59</v>
      </c>
      <c r="K28" s="26"/>
      <c r="L28" s="27"/>
      <c r="M28" s="27"/>
      <c r="N28" s="45"/>
      <c r="O28" s="45"/>
      <c r="P28" s="246"/>
      <c r="Q28" s="26"/>
    </row>
    <row r="29" spans="1:17" s="20" customFormat="1" ht="24.75" customHeight="1" x14ac:dyDescent="0.2">
      <c r="A29" s="68">
        <v>1</v>
      </c>
      <c r="B29" s="68">
        <v>176</v>
      </c>
      <c r="C29" s="121">
        <v>31517</v>
      </c>
      <c r="D29" s="121" t="s">
        <v>315</v>
      </c>
      <c r="E29" s="184" t="s">
        <v>407</v>
      </c>
      <c r="F29" s="185" t="s">
        <v>549</v>
      </c>
      <c r="G29" s="246">
        <v>1210</v>
      </c>
      <c r="H29" s="23"/>
      <c r="I29" s="24"/>
      <c r="J29" s="25" t="s">
        <v>60</v>
      </c>
      <c r="K29" s="26"/>
      <c r="L29" s="27"/>
      <c r="M29" s="27"/>
      <c r="N29" s="45"/>
      <c r="O29" s="45"/>
      <c r="P29" s="246"/>
      <c r="Q29" s="26"/>
    </row>
    <row r="30" spans="1:17" s="20" customFormat="1" ht="24.75" customHeight="1" x14ac:dyDescent="0.2">
      <c r="A30" s="68">
        <v>2</v>
      </c>
      <c r="B30" s="68">
        <v>72</v>
      </c>
      <c r="C30" s="121">
        <v>30814</v>
      </c>
      <c r="D30" s="121" t="s">
        <v>315</v>
      </c>
      <c r="E30" s="184" t="s">
        <v>308</v>
      </c>
      <c r="F30" s="185" t="s">
        <v>528</v>
      </c>
      <c r="G30" s="246">
        <v>1226</v>
      </c>
      <c r="H30" s="23"/>
      <c r="I30" s="399" t="s">
        <v>42</v>
      </c>
      <c r="J30" s="400"/>
      <c r="K30" s="400"/>
      <c r="L30" s="400"/>
      <c r="M30" s="400"/>
      <c r="N30" s="400"/>
      <c r="O30" s="400"/>
      <c r="P30" s="400"/>
      <c r="Q30" s="401"/>
    </row>
    <row r="31" spans="1:17" s="20" customFormat="1" ht="24.75" customHeight="1" x14ac:dyDescent="0.2">
      <c r="A31" s="68">
        <v>3</v>
      </c>
      <c r="B31" s="68">
        <v>68</v>
      </c>
      <c r="C31" s="121">
        <v>33918</v>
      </c>
      <c r="D31" s="121" t="s">
        <v>315</v>
      </c>
      <c r="E31" s="184" t="s">
        <v>693</v>
      </c>
      <c r="F31" s="185" t="s">
        <v>528</v>
      </c>
      <c r="G31" s="246">
        <v>1238</v>
      </c>
      <c r="H31" s="23"/>
      <c r="I31" s="44" t="s">
        <v>212</v>
      </c>
      <c r="J31" s="41" t="s">
        <v>113</v>
      </c>
      <c r="K31" s="41" t="s">
        <v>112</v>
      </c>
      <c r="L31" s="42" t="s">
        <v>13</v>
      </c>
      <c r="M31" s="42" t="s">
        <v>327</v>
      </c>
      <c r="N31" s="43" t="s">
        <v>14</v>
      </c>
      <c r="O31" s="43" t="s">
        <v>45</v>
      </c>
      <c r="P31" s="41" t="s">
        <v>15</v>
      </c>
      <c r="Q31" s="41" t="s">
        <v>27</v>
      </c>
    </row>
    <row r="32" spans="1:17" s="20" customFormat="1" ht="24.75" customHeight="1" x14ac:dyDescent="0.2">
      <c r="A32" s="68">
        <v>4</v>
      </c>
      <c r="B32" s="68">
        <v>6</v>
      </c>
      <c r="C32" s="121">
        <v>36179</v>
      </c>
      <c r="D32" s="121" t="s">
        <v>315</v>
      </c>
      <c r="E32" s="184" t="s">
        <v>557</v>
      </c>
      <c r="F32" s="185" t="s">
        <v>558</v>
      </c>
      <c r="G32" s="246">
        <v>1289</v>
      </c>
      <c r="H32" s="23"/>
      <c r="I32" s="24"/>
      <c r="J32" s="25" t="s">
        <v>61</v>
      </c>
      <c r="K32" s="26"/>
      <c r="L32" s="27"/>
      <c r="M32" s="27"/>
      <c r="N32" s="45"/>
      <c r="O32" s="45"/>
      <c r="P32" s="191"/>
      <c r="Q32" s="26"/>
    </row>
    <row r="33" spans="1:17" s="20" customFormat="1" ht="24.75" customHeight="1" x14ac:dyDescent="0.2">
      <c r="A33" s="68">
        <v>5</v>
      </c>
      <c r="B33" s="68">
        <v>28</v>
      </c>
      <c r="C33" s="121">
        <v>32325</v>
      </c>
      <c r="D33" s="121" t="s">
        <v>315</v>
      </c>
      <c r="E33" s="184" t="s">
        <v>374</v>
      </c>
      <c r="F33" s="185" t="s">
        <v>563</v>
      </c>
      <c r="G33" s="246">
        <v>1296</v>
      </c>
      <c r="H33" s="23"/>
      <c r="I33" s="24"/>
      <c r="J33" s="25"/>
      <c r="K33" s="26"/>
      <c r="L33" s="27"/>
      <c r="M33" s="27"/>
      <c r="N33" s="45"/>
      <c r="O33" s="45"/>
      <c r="P33" s="191"/>
      <c r="Q33" s="26"/>
    </row>
    <row r="34" spans="1:17" s="20" customFormat="1" ht="24.75" customHeight="1" x14ac:dyDescent="0.2">
      <c r="A34" s="68">
        <v>6</v>
      </c>
      <c r="B34" s="68">
        <v>181</v>
      </c>
      <c r="C34" s="121">
        <v>34335</v>
      </c>
      <c r="D34" s="121" t="s">
        <v>315</v>
      </c>
      <c r="E34" s="184" t="s">
        <v>550</v>
      </c>
      <c r="F34" s="185" t="s">
        <v>551</v>
      </c>
      <c r="G34" s="246">
        <v>1320</v>
      </c>
      <c r="H34" s="23"/>
      <c r="I34" s="24"/>
      <c r="J34" s="25"/>
      <c r="K34" s="26"/>
      <c r="L34" s="27"/>
      <c r="M34" s="27"/>
      <c r="N34" s="45"/>
      <c r="O34" s="45"/>
      <c r="P34" s="191"/>
      <c r="Q34" s="26"/>
    </row>
    <row r="35" spans="1:17" s="20" customFormat="1" ht="24.75" customHeight="1" x14ac:dyDescent="0.2">
      <c r="A35" s="68">
        <v>7</v>
      </c>
      <c r="B35" s="68">
        <v>23</v>
      </c>
      <c r="C35" s="121">
        <v>32902</v>
      </c>
      <c r="D35" s="121" t="s">
        <v>315</v>
      </c>
      <c r="E35" s="184" t="s">
        <v>306</v>
      </c>
      <c r="F35" s="185" t="s">
        <v>563</v>
      </c>
      <c r="G35" s="246">
        <v>1336</v>
      </c>
      <c r="H35" s="23"/>
      <c r="I35" s="24"/>
      <c r="J35" s="25"/>
      <c r="K35" s="26"/>
      <c r="L35" s="27"/>
      <c r="M35" s="27"/>
      <c r="N35" s="45"/>
      <c r="O35" s="45"/>
      <c r="P35" s="191"/>
      <c r="Q35" s="26"/>
    </row>
    <row r="36" spans="1:17" s="20" customFormat="1" ht="24.75" customHeight="1" x14ac:dyDescent="0.2">
      <c r="A36" s="68">
        <v>8</v>
      </c>
      <c r="B36" s="68">
        <v>87</v>
      </c>
      <c r="C36" s="121">
        <v>36569</v>
      </c>
      <c r="D36" s="121" t="s">
        <v>315</v>
      </c>
      <c r="E36" s="184" t="s">
        <v>574</v>
      </c>
      <c r="F36" s="185" t="s">
        <v>530</v>
      </c>
      <c r="G36" s="246">
        <v>1412</v>
      </c>
      <c r="H36" s="23"/>
      <c r="I36" s="24"/>
      <c r="J36" s="25"/>
      <c r="K36" s="26"/>
      <c r="L36" s="27"/>
      <c r="M36" s="27"/>
      <c r="N36" s="45"/>
      <c r="O36" s="45"/>
      <c r="P36" s="191"/>
      <c r="Q36" s="26"/>
    </row>
    <row r="37" spans="1:17" s="20" customFormat="1" ht="24.75" customHeight="1" x14ac:dyDescent="0.2">
      <c r="A37" s="68">
        <v>9</v>
      </c>
      <c r="B37" s="68">
        <v>116</v>
      </c>
      <c r="C37" s="121">
        <v>36103</v>
      </c>
      <c r="D37" s="121" t="s">
        <v>315</v>
      </c>
      <c r="E37" s="184" t="s">
        <v>579</v>
      </c>
      <c r="F37" s="185" t="s">
        <v>539</v>
      </c>
      <c r="G37" s="246">
        <v>1417</v>
      </c>
      <c r="H37" s="23"/>
      <c r="I37" s="24"/>
      <c r="J37" s="25"/>
      <c r="K37" s="26"/>
      <c r="L37" s="27"/>
      <c r="M37" s="27"/>
      <c r="N37" s="45"/>
      <c r="O37" s="45"/>
      <c r="P37" s="191"/>
      <c r="Q37" s="26"/>
    </row>
    <row r="38" spans="1:17" s="20" customFormat="1" ht="24.75" customHeight="1" x14ac:dyDescent="0.2">
      <c r="A38" s="68">
        <v>10</v>
      </c>
      <c r="B38" s="68">
        <v>39</v>
      </c>
      <c r="C38" s="121">
        <v>33762</v>
      </c>
      <c r="D38" s="121" t="s">
        <v>315</v>
      </c>
      <c r="E38" s="184" t="s">
        <v>566</v>
      </c>
      <c r="F38" s="185" t="s">
        <v>567</v>
      </c>
      <c r="G38" s="246">
        <v>1427</v>
      </c>
      <c r="H38" s="23"/>
      <c r="I38" s="24"/>
      <c r="J38" s="25"/>
      <c r="K38" s="26"/>
      <c r="L38" s="27"/>
      <c r="M38" s="27"/>
      <c r="N38" s="45"/>
      <c r="O38" s="45"/>
      <c r="P38" s="191"/>
      <c r="Q38" s="26"/>
    </row>
    <row r="39" spans="1:17" s="20" customFormat="1" ht="24.75" customHeight="1" x14ac:dyDescent="0.2">
      <c r="A39" s="68">
        <v>11</v>
      </c>
      <c r="B39" s="68">
        <v>187</v>
      </c>
      <c r="C39" s="121">
        <v>13</v>
      </c>
      <c r="D39" s="121" t="s">
        <v>315</v>
      </c>
      <c r="E39" s="184" t="s">
        <v>553</v>
      </c>
      <c r="F39" s="185" t="s">
        <v>554</v>
      </c>
      <c r="G39" s="246">
        <v>1432</v>
      </c>
      <c r="H39" s="23"/>
      <c r="I39" s="24"/>
      <c r="J39" s="25"/>
      <c r="K39" s="26"/>
      <c r="L39" s="27"/>
      <c r="M39" s="27"/>
      <c r="N39" s="45"/>
      <c r="O39" s="45"/>
      <c r="P39" s="191"/>
      <c r="Q39" s="26"/>
    </row>
    <row r="40" spans="1:17" s="20" customFormat="1" ht="24.75" customHeight="1" x14ac:dyDescent="0.2">
      <c r="A40" s="68">
        <v>12</v>
      </c>
      <c r="B40" s="68">
        <v>182</v>
      </c>
      <c r="C40" s="121">
        <v>36526</v>
      </c>
      <c r="D40" s="121" t="s">
        <v>315</v>
      </c>
      <c r="E40" s="184" t="s">
        <v>552</v>
      </c>
      <c r="F40" s="185" t="s">
        <v>551</v>
      </c>
      <c r="G40" s="246">
        <v>1439</v>
      </c>
      <c r="H40" s="23"/>
      <c r="I40" s="24"/>
      <c r="J40" s="25"/>
      <c r="K40" s="26"/>
      <c r="L40" s="27"/>
      <c r="M40" s="27"/>
      <c r="N40" s="45"/>
      <c r="O40" s="45"/>
      <c r="P40" s="191"/>
      <c r="Q40" s="26"/>
    </row>
    <row r="41" spans="1:17" s="20" customFormat="1" ht="24.75" customHeight="1" x14ac:dyDescent="0.2">
      <c r="A41" s="68">
        <v>13</v>
      </c>
      <c r="B41" s="68">
        <v>190</v>
      </c>
      <c r="C41" s="121">
        <v>34969</v>
      </c>
      <c r="D41" s="121" t="s">
        <v>315</v>
      </c>
      <c r="E41" s="184" t="s">
        <v>865</v>
      </c>
      <c r="F41" s="185" t="s">
        <v>866</v>
      </c>
      <c r="G41" s="246">
        <v>1452</v>
      </c>
      <c r="H41" s="23"/>
      <c r="I41" s="24"/>
      <c r="J41" s="25"/>
      <c r="K41" s="26"/>
      <c r="L41" s="27"/>
      <c r="M41" s="27"/>
      <c r="N41" s="45"/>
      <c r="O41" s="45"/>
      <c r="P41" s="191"/>
      <c r="Q41" s="26"/>
    </row>
    <row r="42" spans="1:17" s="20" customFormat="1" ht="24.75" customHeight="1" x14ac:dyDescent="0.2">
      <c r="A42" s="68">
        <v>14</v>
      </c>
      <c r="B42" s="68">
        <v>79</v>
      </c>
      <c r="C42" s="121">
        <v>32469</v>
      </c>
      <c r="D42" s="121" t="s">
        <v>315</v>
      </c>
      <c r="E42" s="184" t="s">
        <v>572</v>
      </c>
      <c r="F42" s="185" t="s">
        <v>573</v>
      </c>
      <c r="G42" s="246">
        <v>1483</v>
      </c>
      <c r="H42" s="23"/>
      <c r="I42" s="24"/>
      <c r="J42" s="25"/>
      <c r="K42" s="26"/>
      <c r="L42" s="27"/>
      <c r="M42" s="27"/>
      <c r="N42" s="45"/>
      <c r="O42" s="45"/>
      <c r="P42" s="191"/>
      <c r="Q42" s="26"/>
    </row>
    <row r="43" spans="1:17" s="20" customFormat="1" ht="24.75" customHeight="1" x14ac:dyDescent="0.2">
      <c r="A43" s="68">
        <v>15</v>
      </c>
      <c r="B43" s="68">
        <v>90</v>
      </c>
      <c r="C43" s="121">
        <v>34759</v>
      </c>
      <c r="D43" s="121" t="s">
        <v>315</v>
      </c>
      <c r="E43" s="184" t="s">
        <v>575</v>
      </c>
      <c r="F43" s="185" t="s">
        <v>533</v>
      </c>
      <c r="G43" s="246">
        <v>1488</v>
      </c>
      <c r="H43" s="23"/>
      <c r="I43" s="24"/>
      <c r="J43" s="25"/>
      <c r="K43" s="26"/>
      <c r="L43" s="27"/>
      <c r="M43" s="27"/>
      <c r="N43" s="45"/>
      <c r="O43" s="45"/>
      <c r="P43" s="191"/>
      <c r="Q43" s="26"/>
    </row>
    <row r="44" spans="1:17" s="20" customFormat="1" ht="24.75" customHeight="1" x14ac:dyDescent="0.2">
      <c r="A44" s="68">
        <v>16</v>
      </c>
      <c r="B44" s="68">
        <v>57</v>
      </c>
      <c r="C44" s="121">
        <v>36421</v>
      </c>
      <c r="D44" s="121" t="s">
        <v>315</v>
      </c>
      <c r="E44" s="184" t="s">
        <v>569</v>
      </c>
      <c r="F44" s="185" t="s">
        <v>525</v>
      </c>
      <c r="G44" s="246">
        <v>1535</v>
      </c>
      <c r="H44" s="23"/>
      <c r="I44" s="24"/>
      <c r="J44" s="25"/>
      <c r="K44" s="26"/>
      <c r="L44" s="27"/>
      <c r="M44" s="27"/>
      <c r="N44" s="45"/>
      <c r="O44" s="45"/>
      <c r="P44" s="191"/>
      <c r="Q44" s="26"/>
    </row>
    <row r="45" spans="1:17" s="20" customFormat="1" ht="24.75" customHeight="1" x14ac:dyDescent="0.2">
      <c r="A45" s="68">
        <v>17</v>
      </c>
      <c r="B45" s="68">
        <v>121</v>
      </c>
      <c r="C45" s="121">
        <v>34716</v>
      </c>
      <c r="D45" s="121" t="s">
        <v>315</v>
      </c>
      <c r="E45" s="184" t="s">
        <v>312</v>
      </c>
      <c r="F45" s="185" t="s">
        <v>541</v>
      </c>
      <c r="G45" s="246">
        <v>1536</v>
      </c>
      <c r="H45" s="23"/>
      <c r="I45" s="24"/>
      <c r="J45" s="25"/>
      <c r="K45" s="26"/>
      <c r="L45" s="27"/>
      <c r="M45" s="27"/>
      <c r="N45" s="45"/>
      <c r="O45" s="45"/>
      <c r="P45" s="191"/>
      <c r="Q45" s="26"/>
    </row>
    <row r="46" spans="1:17" s="20" customFormat="1" ht="24.75" customHeight="1" x14ac:dyDescent="0.2">
      <c r="A46" s="68">
        <v>18</v>
      </c>
      <c r="B46" s="68">
        <v>107</v>
      </c>
      <c r="C46" s="121">
        <v>36398</v>
      </c>
      <c r="D46" s="121" t="s">
        <v>315</v>
      </c>
      <c r="E46" s="184" t="s">
        <v>577</v>
      </c>
      <c r="F46" s="185" t="s">
        <v>578</v>
      </c>
      <c r="G46" s="246">
        <v>1558</v>
      </c>
      <c r="H46" s="23"/>
      <c r="I46" s="24"/>
      <c r="J46" s="25"/>
      <c r="K46" s="26"/>
      <c r="L46" s="27"/>
      <c r="M46" s="27"/>
      <c r="N46" s="45"/>
      <c r="O46" s="45"/>
      <c r="P46" s="191"/>
      <c r="Q46" s="26"/>
    </row>
    <row r="47" spans="1:17" s="20" customFormat="1" ht="24.75" customHeight="1" x14ac:dyDescent="0.2">
      <c r="A47" s="68">
        <v>19</v>
      </c>
      <c r="B47" s="68">
        <v>97</v>
      </c>
      <c r="C47" s="121">
        <v>32401</v>
      </c>
      <c r="D47" s="121" t="s">
        <v>315</v>
      </c>
      <c r="E47" s="184" t="s">
        <v>370</v>
      </c>
      <c r="F47" s="185" t="s">
        <v>535</v>
      </c>
      <c r="G47" s="246">
        <v>1580</v>
      </c>
      <c r="H47" s="23"/>
      <c r="I47" s="24"/>
      <c r="J47" s="25"/>
      <c r="K47" s="26"/>
      <c r="L47" s="27"/>
      <c r="M47" s="27"/>
      <c r="N47" s="45"/>
      <c r="O47" s="45"/>
      <c r="P47" s="191"/>
      <c r="Q47" s="26"/>
    </row>
    <row r="48" spans="1:17" s="20" customFormat="1" ht="24.75" customHeight="1" x14ac:dyDescent="0.2">
      <c r="A48" s="68">
        <v>20</v>
      </c>
      <c r="B48" s="68">
        <v>33</v>
      </c>
      <c r="C48" s="121">
        <v>33831</v>
      </c>
      <c r="D48" s="121" t="s">
        <v>315</v>
      </c>
      <c r="E48" s="184" t="s">
        <v>564</v>
      </c>
      <c r="F48" s="185" t="s">
        <v>565</v>
      </c>
      <c r="G48" s="246">
        <v>1620</v>
      </c>
      <c r="H48" s="23"/>
      <c r="I48" s="24"/>
      <c r="J48" s="25"/>
      <c r="K48" s="26"/>
      <c r="L48" s="27"/>
      <c r="M48" s="27"/>
      <c r="N48" s="45"/>
      <c r="O48" s="45"/>
      <c r="P48" s="191"/>
      <c r="Q48" s="26"/>
    </row>
    <row r="49" spans="1:17" s="20" customFormat="1" ht="24.75" customHeight="1" x14ac:dyDescent="0.2">
      <c r="A49" s="68">
        <v>21</v>
      </c>
      <c r="B49" s="68">
        <v>128</v>
      </c>
      <c r="C49" s="121">
        <v>36077</v>
      </c>
      <c r="D49" s="121" t="s">
        <v>315</v>
      </c>
      <c r="E49" s="184" t="s">
        <v>580</v>
      </c>
      <c r="F49" s="185" t="s">
        <v>581</v>
      </c>
      <c r="G49" s="246">
        <v>1749</v>
      </c>
      <c r="H49" s="23"/>
      <c r="I49" s="24"/>
      <c r="J49" s="25"/>
      <c r="K49" s="26"/>
      <c r="L49" s="27"/>
      <c r="M49" s="27"/>
      <c r="N49" s="45"/>
      <c r="O49" s="45"/>
      <c r="P49" s="191"/>
      <c r="Q49" s="26"/>
    </row>
    <row r="50" spans="1:17" s="20" customFormat="1" ht="24.75" customHeight="1" x14ac:dyDescent="0.2">
      <c r="A50" s="68">
        <v>22</v>
      </c>
      <c r="B50" s="68">
        <v>189</v>
      </c>
      <c r="C50" s="121">
        <v>23703</v>
      </c>
      <c r="D50" s="121" t="s">
        <v>315</v>
      </c>
      <c r="E50" s="184" t="s">
        <v>555</v>
      </c>
      <c r="F50" s="185" t="s">
        <v>556</v>
      </c>
      <c r="G50" s="246">
        <v>1872</v>
      </c>
      <c r="H50" s="23"/>
      <c r="I50" s="24"/>
      <c r="J50" s="25"/>
      <c r="K50" s="26"/>
      <c r="L50" s="27"/>
      <c r="M50" s="27"/>
      <c r="N50" s="45"/>
      <c r="O50" s="45"/>
      <c r="P50" s="191"/>
      <c r="Q50" s="26"/>
    </row>
    <row r="51" spans="1:17" s="20" customFormat="1" ht="24.75" customHeight="1" x14ac:dyDescent="0.2">
      <c r="A51" s="68">
        <v>23</v>
      </c>
      <c r="B51" s="68">
        <v>133</v>
      </c>
      <c r="C51" s="121">
        <v>35211</v>
      </c>
      <c r="D51" s="121" t="s">
        <v>315</v>
      </c>
      <c r="E51" s="184" t="s">
        <v>582</v>
      </c>
      <c r="F51" s="185" t="s">
        <v>583</v>
      </c>
      <c r="G51" s="246">
        <v>2000</v>
      </c>
      <c r="H51" s="23"/>
      <c r="I51" s="24"/>
      <c r="J51" s="25"/>
      <c r="K51" s="26"/>
      <c r="L51" s="27"/>
      <c r="M51" s="27"/>
      <c r="N51" s="45"/>
      <c r="O51" s="45"/>
      <c r="P51" s="191"/>
      <c r="Q51" s="26"/>
    </row>
    <row r="52" spans="1:17" s="20" customFormat="1" ht="24.75" customHeight="1" x14ac:dyDescent="0.2">
      <c r="A52" s="68" t="s">
        <v>870</v>
      </c>
      <c r="B52" s="68">
        <v>20</v>
      </c>
      <c r="C52" s="121">
        <v>30221</v>
      </c>
      <c r="D52" s="121" t="s">
        <v>315</v>
      </c>
      <c r="E52" s="184" t="s">
        <v>559</v>
      </c>
      <c r="F52" s="185" t="s">
        <v>560</v>
      </c>
      <c r="G52" s="191" t="s">
        <v>869</v>
      </c>
      <c r="H52" s="23"/>
      <c r="I52" s="24"/>
      <c r="J52" s="25"/>
      <c r="K52" s="26"/>
      <c r="L52" s="27"/>
      <c r="M52" s="27"/>
      <c r="N52" s="45"/>
      <c r="O52" s="45"/>
      <c r="P52" s="246"/>
      <c r="Q52" s="26"/>
    </row>
    <row r="53" spans="1:17" s="20" customFormat="1" ht="24.75" customHeight="1" x14ac:dyDescent="0.2">
      <c r="A53" s="68" t="s">
        <v>870</v>
      </c>
      <c r="B53" s="68">
        <v>77</v>
      </c>
      <c r="C53" s="121">
        <v>35552</v>
      </c>
      <c r="D53" s="121" t="s">
        <v>315</v>
      </c>
      <c r="E53" s="184" t="s">
        <v>570</v>
      </c>
      <c r="F53" s="185" t="s">
        <v>571</v>
      </c>
      <c r="G53" s="191" t="s">
        <v>869</v>
      </c>
      <c r="H53" s="23"/>
      <c r="I53" s="399" t="s">
        <v>42</v>
      </c>
      <c r="J53" s="400"/>
      <c r="K53" s="400"/>
      <c r="L53" s="400"/>
      <c r="M53" s="400"/>
      <c r="N53" s="400"/>
      <c r="O53" s="400"/>
      <c r="P53" s="400"/>
      <c r="Q53" s="401"/>
    </row>
    <row r="54" spans="1:17" s="20" customFormat="1" ht="24.75" customHeight="1" x14ac:dyDescent="0.2">
      <c r="A54" s="68" t="s">
        <v>870</v>
      </c>
      <c r="B54" s="68">
        <v>21</v>
      </c>
      <c r="C54" s="121">
        <v>31801</v>
      </c>
      <c r="D54" s="121" t="s">
        <v>315</v>
      </c>
      <c r="E54" s="184" t="s">
        <v>561</v>
      </c>
      <c r="F54" s="185" t="s">
        <v>562</v>
      </c>
      <c r="G54" s="191" t="s">
        <v>869</v>
      </c>
      <c r="H54" s="23"/>
      <c r="I54" s="44" t="s">
        <v>212</v>
      </c>
      <c r="J54" s="41" t="s">
        <v>113</v>
      </c>
      <c r="K54" s="41" t="s">
        <v>112</v>
      </c>
      <c r="L54" s="42" t="s">
        <v>13</v>
      </c>
      <c r="M54" s="42" t="s">
        <v>327</v>
      </c>
      <c r="N54" s="43" t="s">
        <v>14</v>
      </c>
      <c r="O54" s="43" t="s">
        <v>45</v>
      </c>
      <c r="P54" s="41" t="s">
        <v>15</v>
      </c>
      <c r="Q54" s="41" t="s">
        <v>27</v>
      </c>
    </row>
    <row r="55" spans="1:17" s="20" customFormat="1" ht="24.75" customHeight="1" x14ac:dyDescent="0.2">
      <c r="A55" s="68" t="s">
        <v>870</v>
      </c>
      <c r="B55" s="68">
        <v>93</v>
      </c>
      <c r="C55" s="121">
        <v>29939</v>
      </c>
      <c r="D55" s="121" t="s">
        <v>315</v>
      </c>
      <c r="E55" s="184" t="s">
        <v>576</v>
      </c>
      <c r="F55" s="185" t="s">
        <v>533</v>
      </c>
      <c r="G55" s="191" t="s">
        <v>869</v>
      </c>
      <c r="H55" s="23"/>
      <c r="I55" s="24"/>
      <c r="J55" s="25"/>
      <c r="K55" s="26"/>
      <c r="L55" s="27"/>
      <c r="M55" s="27"/>
      <c r="N55" s="45"/>
      <c r="O55" s="45"/>
      <c r="P55" s="191"/>
      <c r="Q55" s="26"/>
    </row>
    <row r="56" spans="1:17" s="20" customFormat="1" ht="24.75" customHeight="1" x14ac:dyDescent="0.2">
      <c r="A56" s="68" t="s">
        <v>870</v>
      </c>
      <c r="B56" s="68">
        <v>43</v>
      </c>
      <c r="C56" s="121">
        <v>36434</v>
      </c>
      <c r="D56" s="121" t="s">
        <v>315</v>
      </c>
      <c r="E56" s="184" t="s">
        <v>568</v>
      </c>
      <c r="F56" s="185" t="s">
        <v>567</v>
      </c>
      <c r="G56" s="246" t="s">
        <v>869</v>
      </c>
      <c r="H56" s="23"/>
      <c r="I56" s="24"/>
      <c r="J56" s="25"/>
      <c r="K56" s="26"/>
      <c r="L56" s="27"/>
      <c r="M56" s="27"/>
      <c r="N56" s="45"/>
      <c r="O56" s="45"/>
      <c r="P56" s="191"/>
      <c r="Q56" s="26"/>
    </row>
    <row r="57" spans="1:17" s="20" customFormat="1" ht="24.75" customHeight="1" x14ac:dyDescent="0.2">
      <c r="A57" s="392" t="s">
        <v>12</v>
      </c>
      <c r="B57" s="393" t="s">
        <v>112</v>
      </c>
      <c r="C57" s="395" t="s">
        <v>124</v>
      </c>
      <c r="D57" s="396" t="s">
        <v>327</v>
      </c>
      <c r="E57" s="398" t="s">
        <v>14</v>
      </c>
      <c r="F57" s="398" t="s">
        <v>45</v>
      </c>
      <c r="G57" s="398" t="s">
        <v>15</v>
      </c>
      <c r="H57" s="23"/>
      <c r="I57" s="24"/>
      <c r="J57" s="25"/>
      <c r="K57" s="26"/>
      <c r="L57" s="27"/>
      <c r="M57" s="27"/>
      <c r="N57" s="45"/>
      <c r="O57" s="45"/>
      <c r="P57" s="191"/>
      <c r="Q57" s="26"/>
    </row>
    <row r="58" spans="1:17" s="20" customFormat="1" ht="24.75" customHeight="1" x14ac:dyDescent="0.2">
      <c r="A58" s="392"/>
      <c r="B58" s="394"/>
      <c r="C58" s="395"/>
      <c r="D58" s="397"/>
      <c r="E58" s="398"/>
      <c r="F58" s="398"/>
      <c r="G58" s="398"/>
      <c r="H58" s="23"/>
      <c r="I58" s="24"/>
      <c r="J58" s="25"/>
      <c r="K58" s="26"/>
      <c r="L58" s="27"/>
      <c r="M58" s="27"/>
      <c r="N58" s="45"/>
      <c r="O58" s="45"/>
      <c r="P58" s="246"/>
      <c r="Q58" s="26"/>
    </row>
    <row r="59" spans="1:17" s="20" customFormat="1" ht="24.75" customHeight="1" x14ac:dyDescent="0.2">
      <c r="A59" s="68">
        <v>1</v>
      </c>
      <c r="B59" s="68">
        <v>70</v>
      </c>
      <c r="C59" s="121">
        <v>30965</v>
      </c>
      <c r="D59" s="121" t="s">
        <v>316</v>
      </c>
      <c r="E59" s="184" t="s">
        <v>309</v>
      </c>
      <c r="F59" s="185" t="s">
        <v>528</v>
      </c>
      <c r="G59" s="246">
        <v>1215</v>
      </c>
      <c r="H59" s="23"/>
      <c r="I59" s="399" t="s">
        <v>43</v>
      </c>
      <c r="J59" s="400"/>
      <c r="K59" s="400"/>
      <c r="L59" s="400"/>
      <c r="M59" s="400"/>
      <c r="N59" s="400"/>
      <c r="O59" s="400"/>
      <c r="P59" s="400"/>
      <c r="Q59" s="401"/>
    </row>
    <row r="60" spans="1:17" s="20" customFormat="1" ht="24.75" customHeight="1" x14ac:dyDescent="0.2">
      <c r="A60" s="68">
        <v>2</v>
      </c>
      <c r="B60" s="68">
        <v>5</v>
      </c>
      <c r="C60" s="121">
        <v>34641</v>
      </c>
      <c r="D60" s="121" t="s">
        <v>316</v>
      </c>
      <c r="E60" s="184" t="s">
        <v>586</v>
      </c>
      <c r="F60" s="185" t="s">
        <v>587</v>
      </c>
      <c r="G60" s="246">
        <v>1322</v>
      </c>
      <c r="H60" s="23"/>
      <c r="I60" s="44" t="s">
        <v>212</v>
      </c>
      <c r="J60" s="41" t="s">
        <v>113</v>
      </c>
      <c r="K60" s="41" t="s">
        <v>112</v>
      </c>
      <c r="L60" s="42" t="s">
        <v>13</v>
      </c>
      <c r="M60" s="42" t="s">
        <v>327</v>
      </c>
      <c r="N60" s="43" t="s">
        <v>14</v>
      </c>
      <c r="O60" s="43" t="s">
        <v>45</v>
      </c>
      <c r="P60" s="41" t="s">
        <v>15</v>
      </c>
      <c r="Q60" s="41" t="s">
        <v>27</v>
      </c>
    </row>
    <row r="61" spans="1:17" s="20" customFormat="1" ht="24.75" customHeight="1" x14ac:dyDescent="0.2">
      <c r="A61" s="68">
        <v>3</v>
      </c>
      <c r="B61" s="68">
        <v>104</v>
      </c>
      <c r="C61" s="121">
        <v>35195</v>
      </c>
      <c r="D61" s="121" t="s">
        <v>316</v>
      </c>
      <c r="E61" s="184" t="s">
        <v>599</v>
      </c>
      <c r="F61" s="185" t="s">
        <v>598</v>
      </c>
      <c r="G61" s="246">
        <v>1328</v>
      </c>
      <c r="H61" s="23"/>
      <c r="I61" s="24"/>
      <c r="J61" s="25"/>
      <c r="K61" s="26"/>
      <c r="L61" s="27"/>
      <c r="M61" s="27"/>
      <c r="N61" s="45"/>
      <c r="O61" s="45"/>
      <c r="P61" s="191"/>
      <c r="Q61" s="26"/>
    </row>
    <row r="62" spans="1:17" s="20" customFormat="1" ht="24.75" customHeight="1" x14ac:dyDescent="0.2">
      <c r="A62" s="68">
        <v>4</v>
      </c>
      <c r="B62" s="68">
        <v>153</v>
      </c>
      <c r="C62" s="121">
        <v>34059</v>
      </c>
      <c r="D62" s="121" t="s">
        <v>316</v>
      </c>
      <c r="E62" s="184" t="s">
        <v>602</v>
      </c>
      <c r="F62" s="185" t="s">
        <v>603</v>
      </c>
      <c r="G62" s="246">
        <v>1330</v>
      </c>
      <c r="H62" s="23"/>
      <c r="I62" s="24"/>
      <c r="J62" s="25"/>
      <c r="K62" s="26"/>
      <c r="L62" s="27"/>
      <c r="M62" s="27"/>
      <c r="N62" s="45"/>
      <c r="O62" s="45"/>
      <c r="P62" s="191"/>
      <c r="Q62" s="26"/>
    </row>
    <row r="63" spans="1:17" s="20" customFormat="1" ht="24.75" customHeight="1" x14ac:dyDescent="0.2">
      <c r="A63" s="68">
        <v>5</v>
      </c>
      <c r="B63" s="68">
        <v>94</v>
      </c>
      <c r="C63" s="121">
        <v>34834</v>
      </c>
      <c r="D63" s="121" t="s">
        <v>316</v>
      </c>
      <c r="E63" s="184" t="s">
        <v>593</v>
      </c>
      <c r="F63" s="185" t="s">
        <v>533</v>
      </c>
      <c r="G63" s="246">
        <v>1381</v>
      </c>
      <c r="H63" s="23"/>
      <c r="I63" s="24"/>
      <c r="J63" s="25"/>
      <c r="K63" s="26"/>
      <c r="L63" s="27"/>
      <c r="M63" s="27"/>
      <c r="N63" s="45"/>
      <c r="O63" s="45"/>
      <c r="P63" s="191"/>
      <c r="Q63" s="26"/>
    </row>
    <row r="64" spans="1:17" s="20" customFormat="1" ht="24.75" customHeight="1" x14ac:dyDescent="0.2">
      <c r="A64" s="68">
        <v>6</v>
      </c>
      <c r="B64" s="68">
        <v>164</v>
      </c>
      <c r="C64" s="121">
        <v>34669</v>
      </c>
      <c r="D64" s="121" t="s">
        <v>316</v>
      </c>
      <c r="E64" s="184" t="s">
        <v>604</v>
      </c>
      <c r="F64" s="185" t="s">
        <v>605</v>
      </c>
      <c r="G64" s="246">
        <v>1407</v>
      </c>
      <c r="H64" s="23"/>
      <c r="I64" s="24"/>
      <c r="J64" s="25"/>
      <c r="K64" s="26"/>
      <c r="L64" s="27"/>
      <c r="M64" s="27"/>
      <c r="N64" s="45"/>
      <c r="O64" s="45"/>
      <c r="P64" s="246"/>
      <c r="Q64" s="26"/>
    </row>
    <row r="65" spans="1:17" s="20" customFormat="1" ht="24.75" customHeight="1" x14ac:dyDescent="0.2">
      <c r="A65" s="68">
        <v>7</v>
      </c>
      <c r="B65" s="68">
        <v>115</v>
      </c>
      <c r="C65" s="121">
        <v>35065</v>
      </c>
      <c r="D65" s="121" t="s">
        <v>316</v>
      </c>
      <c r="E65" s="184" t="s">
        <v>601</v>
      </c>
      <c r="F65" s="185" t="s">
        <v>539</v>
      </c>
      <c r="G65" s="246">
        <v>1418</v>
      </c>
      <c r="H65" s="23"/>
      <c r="I65" s="399" t="s">
        <v>44</v>
      </c>
      <c r="J65" s="400"/>
      <c r="K65" s="400"/>
      <c r="L65" s="400"/>
      <c r="M65" s="400"/>
      <c r="N65" s="400"/>
      <c r="O65" s="400"/>
      <c r="P65" s="400"/>
      <c r="Q65" s="401"/>
    </row>
    <row r="66" spans="1:17" s="20" customFormat="1" ht="24.75" customHeight="1" x14ac:dyDescent="0.2">
      <c r="A66" s="68">
        <v>8</v>
      </c>
      <c r="B66" s="68">
        <v>101</v>
      </c>
      <c r="C66" s="121">
        <v>30317</v>
      </c>
      <c r="D66" s="121" t="s">
        <v>316</v>
      </c>
      <c r="E66" s="184" t="s">
        <v>596</v>
      </c>
      <c r="F66" s="185" t="s">
        <v>535</v>
      </c>
      <c r="G66" s="246">
        <v>1424</v>
      </c>
      <c r="H66" s="23"/>
      <c r="I66" s="44" t="s">
        <v>212</v>
      </c>
      <c r="J66" s="41" t="s">
        <v>113</v>
      </c>
      <c r="K66" s="41" t="s">
        <v>112</v>
      </c>
      <c r="L66" s="42" t="s">
        <v>13</v>
      </c>
      <c r="M66" s="42" t="s">
        <v>327</v>
      </c>
      <c r="N66" s="43" t="s">
        <v>14</v>
      </c>
      <c r="O66" s="43" t="s">
        <v>45</v>
      </c>
      <c r="P66" s="41" t="s">
        <v>15</v>
      </c>
      <c r="Q66" s="41" t="s">
        <v>27</v>
      </c>
    </row>
    <row r="67" spans="1:17" s="20" customFormat="1" ht="24.75" customHeight="1" x14ac:dyDescent="0.2">
      <c r="A67" s="68">
        <v>9</v>
      </c>
      <c r="B67" s="68">
        <v>95</v>
      </c>
      <c r="C67" s="121">
        <v>36373</v>
      </c>
      <c r="D67" s="121" t="s">
        <v>316</v>
      </c>
      <c r="E67" s="184" t="s">
        <v>594</v>
      </c>
      <c r="F67" s="185" t="s">
        <v>533</v>
      </c>
      <c r="G67" s="246">
        <v>1434</v>
      </c>
      <c r="H67" s="23"/>
      <c r="I67" s="24"/>
      <c r="J67" s="25"/>
      <c r="K67" s="26"/>
      <c r="L67" s="27"/>
      <c r="M67" s="27"/>
      <c r="N67" s="45"/>
      <c r="O67" s="45"/>
      <c r="P67" s="191"/>
      <c r="Q67" s="26"/>
    </row>
    <row r="68" spans="1:17" s="20" customFormat="1" ht="24.75" customHeight="1" x14ac:dyDescent="0.2">
      <c r="A68" s="68">
        <v>10</v>
      </c>
      <c r="B68" s="68">
        <v>103</v>
      </c>
      <c r="C68" s="121">
        <v>34900</v>
      </c>
      <c r="D68" s="121" t="s">
        <v>316</v>
      </c>
      <c r="E68" s="184" t="s">
        <v>597</v>
      </c>
      <c r="F68" s="185" t="s">
        <v>598</v>
      </c>
      <c r="G68" s="246">
        <v>1483</v>
      </c>
      <c r="H68" s="23"/>
      <c r="I68" s="24"/>
      <c r="J68" s="25"/>
      <c r="K68" s="26"/>
      <c r="L68" s="27"/>
      <c r="M68" s="27"/>
      <c r="N68" s="45"/>
      <c r="O68" s="45"/>
      <c r="P68" s="191"/>
      <c r="Q68" s="26"/>
    </row>
    <row r="69" spans="1:17" s="20" customFormat="1" ht="24.75" customHeight="1" x14ac:dyDescent="0.2">
      <c r="A69" s="68">
        <v>11</v>
      </c>
      <c r="B69" s="68">
        <v>114</v>
      </c>
      <c r="C69" s="121">
        <v>35674</v>
      </c>
      <c r="D69" s="121" t="s">
        <v>316</v>
      </c>
      <c r="E69" s="184" t="s">
        <v>600</v>
      </c>
      <c r="F69" s="185" t="s">
        <v>539</v>
      </c>
      <c r="G69" s="246">
        <v>1513</v>
      </c>
      <c r="H69" s="23"/>
      <c r="I69" s="24"/>
      <c r="J69" s="25"/>
      <c r="K69" s="26"/>
      <c r="L69" s="27"/>
      <c r="M69" s="27"/>
      <c r="N69" s="45"/>
      <c r="O69" s="45"/>
      <c r="P69" s="191"/>
      <c r="Q69" s="26"/>
    </row>
    <row r="70" spans="1:17" s="20" customFormat="1" ht="24.75" customHeight="1" x14ac:dyDescent="0.2">
      <c r="A70" s="68">
        <v>12</v>
      </c>
      <c r="B70" s="68">
        <v>127</v>
      </c>
      <c r="C70" s="121">
        <v>29026</v>
      </c>
      <c r="D70" s="121" t="s">
        <v>316</v>
      </c>
      <c r="E70" s="184" t="s">
        <v>406</v>
      </c>
      <c r="F70" s="185" t="s">
        <v>581</v>
      </c>
      <c r="G70" s="246">
        <v>1630</v>
      </c>
      <c r="H70" s="23"/>
      <c r="I70" s="24"/>
      <c r="J70" s="25"/>
      <c r="K70" s="26"/>
      <c r="L70" s="27"/>
      <c r="M70" s="27"/>
      <c r="N70" s="45"/>
      <c r="O70" s="45"/>
      <c r="P70" s="246"/>
      <c r="Q70" s="26"/>
    </row>
    <row r="71" spans="1:17" s="20" customFormat="1" ht="24.75" customHeight="1" x14ac:dyDescent="0.2">
      <c r="A71" s="68">
        <v>13</v>
      </c>
      <c r="B71" s="68">
        <v>47</v>
      </c>
      <c r="C71" s="121">
        <v>35316</v>
      </c>
      <c r="D71" s="121" t="s">
        <v>316</v>
      </c>
      <c r="E71" s="184" t="s">
        <v>588</v>
      </c>
      <c r="F71" s="185" t="s">
        <v>589</v>
      </c>
      <c r="G71" s="246">
        <v>1665</v>
      </c>
      <c r="H71" s="23"/>
      <c r="I71" s="399" t="s">
        <v>46</v>
      </c>
      <c r="J71" s="400"/>
      <c r="K71" s="400"/>
      <c r="L71" s="400"/>
      <c r="M71" s="400"/>
      <c r="N71" s="400"/>
      <c r="O71" s="400"/>
      <c r="P71" s="400"/>
      <c r="Q71" s="401"/>
    </row>
    <row r="72" spans="1:17" s="20" customFormat="1" ht="24.75" customHeight="1" x14ac:dyDescent="0.2">
      <c r="A72" s="68">
        <v>14</v>
      </c>
      <c r="B72" s="68">
        <v>100</v>
      </c>
      <c r="C72" s="121">
        <v>31659</v>
      </c>
      <c r="D72" s="121" t="s">
        <v>316</v>
      </c>
      <c r="E72" s="184" t="s">
        <v>595</v>
      </c>
      <c r="F72" s="185" t="s">
        <v>535</v>
      </c>
      <c r="G72" s="246">
        <v>1738</v>
      </c>
      <c r="H72" s="23"/>
      <c r="I72" s="44" t="s">
        <v>212</v>
      </c>
      <c r="J72" s="41" t="s">
        <v>113</v>
      </c>
      <c r="K72" s="41" t="s">
        <v>112</v>
      </c>
      <c r="L72" s="42" t="s">
        <v>13</v>
      </c>
      <c r="M72" s="42" t="s">
        <v>327</v>
      </c>
      <c r="N72" s="43" t="s">
        <v>14</v>
      </c>
      <c r="O72" s="43" t="s">
        <v>45</v>
      </c>
      <c r="P72" s="41" t="s">
        <v>15</v>
      </c>
      <c r="Q72" s="41" t="s">
        <v>27</v>
      </c>
    </row>
    <row r="73" spans="1:17" s="20" customFormat="1" ht="24.75" customHeight="1" x14ac:dyDescent="0.2">
      <c r="A73" s="68">
        <v>15</v>
      </c>
      <c r="B73" s="68">
        <v>180</v>
      </c>
      <c r="C73" s="121">
        <v>36004</v>
      </c>
      <c r="D73" s="121" t="s">
        <v>316</v>
      </c>
      <c r="E73" s="184" t="s">
        <v>584</v>
      </c>
      <c r="F73" s="185" t="s">
        <v>585</v>
      </c>
      <c r="G73" s="246">
        <v>2098</v>
      </c>
      <c r="H73" s="23"/>
      <c r="I73" s="24"/>
      <c r="J73" s="25"/>
      <c r="K73" s="26"/>
      <c r="L73" s="27"/>
      <c r="M73" s="27"/>
      <c r="N73" s="45"/>
      <c r="O73" s="45"/>
      <c r="P73" s="191"/>
      <c r="Q73" s="26"/>
    </row>
    <row r="74" spans="1:17" s="20" customFormat="1" ht="24.75" customHeight="1" x14ac:dyDescent="0.2">
      <c r="A74" s="68" t="s">
        <v>870</v>
      </c>
      <c r="B74" s="68">
        <v>53</v>
      </c>
      <c r="C74" s="121">
        <v>35193</v>
      </c>
      <c r="D74" s="121" t="s">
        <v>316</v>
      </c>
      <c r="E74" s="184" t="s">
        <v>590</v>
      </c>
      <c r="F74" s="185" t="s">
        <v>591</v>
      </c>
      <c r="G74" s="191" t="s">
        <v>869</v>
      </c>
      <c r="H74" s="23"/>
      <c r="I74" s="24"/>
      <c r="J74" s="25"/>
      <c r="K74" s="26"/>
      <c r="L74" s="27"/>
      <c r="M74" s="27"/>
      <c r="N74" s="45"/>
      <c r="O74" s="45"/>
      <c r="P74" s="191"/>
      <c r="Q74" s="26"/>
    </row>
    <row r="75" spans="1:17" s="20" customFormat="1" ht="24.75" customHeight="1" x14ac:dyDescent="0.2">
      <c r="A75" s="68" t="s">
        <v>870</v>
      </c>
      <c r="B75" s="68">
        <v>54</v>
      </c>
      <c r="C75" s="121">
        <v>32386</v>
      </c>
      <c r="D75" s="121" t="s">
        <v>316</v>
      </c>
      <c r="E75" s="184" t="s">
        <v>592</v>
      </c>
      <c r="F75" s="185" t="s">
        <v>591</v>
      </c>
      <c r="G75" s="191" t="s">
        <v>869</v>
      </c>
      <c r="H75" s="23"/>
      <c r="I75" s="24"/>
      <c r="J75" s="25"/>
      <c r="K75" s="26"/>
      <c r="L75" s="27"/>
      <c r="M75" s="27"/>
      <c r="N75" s="45"/>
      <c r="O75" s="45"/>
      <c r="P75" s="191"/>
      <c r="Q75" s="26"/>
    </row>
    <row r="76" spans="1:17" s="20" customFormat="1" ht="21.6" customHeight="1" x14ac:dyDescent="0.2">
      <c r="A76" s="38"/>
      <c r="B76" s="38"/>
      <c r="C76" s="39"/>
      <c r="D76" s="39"/>
      <c r="E76" s="38"/>
      <c r="F76" s="40"/>
      <c r="G76" s="46"/>
      <c r="H76" s="23"/>
      <c r="I76" s="29"/>
      <c r="J76" s="29"/>
      <c r="K76" s="29"/>
      <c r="L76" s="31"/>
      <c r="M76" s="31"/>
      <c r="N76" s="51"/>
      <c r="O76" s="51"/>
      <c r="P76" s="22"/>
      <c r="Q76" s="32"/>
    </row>
    <row r="77" spans="1:17" s="20" customFormat="1" ht="21.6" customHeight="1" x14ac:dyDescent="0.2">
      <c r="A77" s="32" t="s">
        <v>19</v>
      </c>
      <c r="B77" s="32"/>
      <c r="C77" s="32"/>
      <c r="D77" s="32"/>
      <c r="E77" s="32"/>
      <c r="F77" s="47" t="s">
        <v>0</v>
      </c>
      <c r="G77" s="47" t="s">
        <v>1</v>
      </c>
      <c r="H77" s="23"/>
      <c r="I77" s="33"/>
      <c r="J77" s="33" t="s">
        <v>2</v>
      </c>
      <c r="K77" s="33"/>
      <c r="L77" s="31" t="s">
        <v>2</v>
      </c>
      <c r="M77" s="31"/>
      <c r="N77" s="49" t="s">
        <v>3</v>
      </c>
      <c r="O77" s="50" t="s">
        <v>3</v>
      </c>
      <c r="P77" s="29" t="s">
        <v>3</v>
      </c>
      <c r="Q77" s="22"/>
    </row>
    <row r="78" spans="1:17" s="20" customFormat="1" ht="21.6" customHeight="1" x14ac:dyDescent="0.2">
      <c r="A78" s="29"/>
      <c r="B78" s="29"/>
      <c r="C78" s="22"/>
      <c r="D78" s="22"/>
      <c r="E78" s="22"/>
      <c r="F78" s="48"/>
      <c r="G78" s="48"/>
      <c r="H78" s="23"/>
      <c r="I78" s="29"/>
      <c r="J78" s="29"/>
      <c r="K78" s="29"/>
      <c r="L78" s="31"/>
      <c r="M78" s="31"/>
      <c r="N78" s="51"/>
      <c r="O78" s="51"/>
      <c r="P78" s="22"/>
      <c r="Q78" s="22"/>
    </row>
    <row r="79" spans="1:17" s="20" customFormat="1" ht="21.6" customHeight="1" x14ac:dyDescent="0.2">
      <c r="A79" s="29"/>
      <c r="B79" s="29"/>
      <c r="C79" s="22"/>
      <c r="D79" s="22"/>
      <c r="E79" s="22"/>
      <c r="F79" s="48"/>
      <c r="G79" s="48"/>
      <c r="H79" s="23"/>
      <c r="I79" s="29"/>
      <c r="J79" s="29"/>
      <c r="K79" s="29"/>
      <c r="L79" s="31"/>
      <c r="M79" s="31"/>
      <c r="N79" s="51"/>
      <c r="O79" s="51"/>
      <c r="P79" s="22"/>
      <c r="Q79" s="22"/>
    </row>
    <row r="80" spans="1:17" s="20" customFormat="1" ht="21.6" customHeight="1" x14ac:dyDescent="0.2">
      <c r="A80" s="29"/>
      <c r="B80" s="29"/>
      <c r="C80" s="22"/>
      <c r="D80" s="22"/>
      <c r="E80" s="22"/>
      <c r="F80" s="48"/>
      <c r="G80" s="48"/>
      <c r="H80" s="23"/>
      <c r="I80" s="29"/>
      <c r="J80" s="29"/>
      <c r="K80" s="29"/>
      <c r="L80" s="31"/>
      <c r="M80" s="31"/>
      <c r="N80" s="51"/>
      <c r="O80" s="51"/>
      <c r="P80" s="22"/>
      <c r="Q80" s="22"/>
    </row>
    <row r="81" spans="1:19" s="20" customFormat="1" ht="21.6" customHeight="1" x14ac:dyDescent="0.2">
      <c r="A81" s="29"/>
      <c r="B81" s="29"/>
      <c r="C81" s="22"/>
      <c r="D81" s="22"/>
      <c r="E81" s="22"/>
      <c r="F81" s="48"/>
      <c r="G81" s="48"/>
      <c r="H81" s="23"/>
      <c r="I81" s="29"/>
      <c r="J81" s="29"/>
      <c r="K81" s="29"/>
      <c r="L81" s="31"/>
      <c r="M81" s="31"/>
      <c r="N81" s="51"/>
      <c r="O81" s="51"/>
      <c r="P81" s="22"/>
      <c r="Q81" s="22"/>
    </row>
    <row r="82" spans="1:19" s="20" customFormat="1" ht="21.6" customHeight="1" x14ac:dyDescent="0.2">
      <c r="A82" s="29"/>
      <c r="B82" s="29"/>
      <c r="C82" s="22"/>
      <c r="D82" s="22"/>
      <c r="E82" s="22"/>
      <c r="F82" s="48"/>
      <c r="G82" s="48"/>
      <c r="H82" s="23"/>
      <c r="I82" s="29"/>
      <c r="J82" s="29"/>
      <c r="K82" s="29"/>
      <c r="L82" s="31"/>
      <c r="M82" s="31"/>
      <c r="N82" s="51"/>
      <c r="O82" s="51"/>
      <c r="P82" s="22"/>
      <c r="Q82" s="22"/>
    </row>
    <row r="83" spans="1:19" s="20" customFormat="1" ht="21.6" customHeight="1" x14ac:dyDescent="0.2">
      <c r="A83" s="29"/>
      <c r="B83" s="29"/>
      <c r="C83" s="22"/>
      <c r="D83" s="22"/>
      <c r="E83" s="22"/>
      <c r="F83" s="48"/>
      <c r="G83" s="48"/>
      <c r="H83" s="23"/>
      <c r="I83" s="29"/>
      <c r="J83" s="29"/>
      <c r="K83" s="29"/>
      <c r="L83" s="31"/>
      <c r="M83" s="31"/>
      <c r="N83" s="51"/>
      <c r="O83" s="51"/>
      <c r="P83" s="22"/>
      <c r="Q83" s="22"/>
    </row>
    <row r="84" spans="1:19" s="20" customFormat="1" ht="21.6" customHeight="1" x14ac:dyDescent="0.2">
      <c r="A84" s="29"/>
      <c r="B84" s="29"/>
      <c r="C84" s="22"/>
      <c r="D84" s="22"/>
      <c r="E84" s="22"/>
      <c r="F84" s="48"/>
      <c r="G84" s="48"/>
      <c r="H84" s="23"/>
      <c r="I84" s="29"/>
      <c r="J84" s="29"/>
      <c r="K84" s="29"/>
      <c r="L84" s="31"/>
      <c r="M84" s="31"/>
      <c r="N84" s="51"/>
      <c r="O84" s="51"/>
      <c r="P84" s="22"/>
      <c r="Q84" s="22"/>
    </row>
    <row r="85" spans="1:19" s="20" customFormat="1" ht="21.6" customHeight="1" x14ac:dyDescent="0.2">
      <c r="A85" s="29"/>
      <c r="B85" s="29"/>
      <c r="C85" s="22"/>
      <c r="D85" s="22"/>
      <c r="E85" s="22"/>
      <c r="F85" s="48"/>
      <c r="G85" s="48"/>
      <c r="H85" s="23"/>
      <c r="I85" s="29"/>
      <c r="J85" s="29"/>
      <c r="K85" s="29"/>
      <c r="L85" s="31"/>
      <c r="M85" s="31"/>
      <c r="N85" s="51"/>
      <c r="O85" s="51"/>
      <c r="P85" s="22"/>
      <c r="Q85" s="22"/>
    </row>
    <row r="86" spans="1:19" ht="21.6" customHeight="1" x14ac:dyDescent="0.2">
      <c r="H86" s="23"/>
      <c r="R86" s="34"/>
    </row>
    <row r="87" spans="1:19" ht="21.6" customHeight="1" x14ac:dyDescent="0.2">
      <c r="H87" s="23"/>
    </row>
    <row r="88" spans="1:19" ht="21.6" customHeight="1" x14ac:dyDescent="0.2">
      <c r="H88" s="23"/>
    </row>
    <row r="89" spans="1:19" s="29" customFormat="1" ht="21.6" customHeight="1" x14ac:dyDescent="0.2">
      <c r="C89" s="22"/>
      <c r="D89" s="22"/>
      <c r="E89" s="22"/>
      <c r="F89" s="48"/>
      <c r="G89" s="48"/>
      <c r="H89" s="23"/>
      <c r="L89" s="31"/>
      <c r="M89" s="31"/>
      <c r="N89" s="51"/>
      <c r="O89" s="51"/>
      <c r="P89" s="22"/>
      <c r="Q89" s="22"/>
      <c r="R89" s="22"/>
      <c r="S89" s="22"/>
    </row>
    <row r="90" spans="1:19" s="29" customFormat="1" ht="21.6" customHeight="1" x14ac:dyDescent="0.2">
      <c r="C90" s="22"/>
      <c r="D90" s="22"/>
      <c r="E90" s="22"/>
      <c r="F90" s="48"/>
      <c r="G90" s="48"/>
      <c r="H90" s="23"/>
      <c r="L90" s="31"/>
      <c r="M90" s="31"/>
      <c r="N90" s="51"/>
      <c r="O90" s="51"/>
      <c r="P90" s="22"/>
      <c r="Q90" s="22"/>
      <c r="R90" s="22"/>
      <c r="S90" s="22"/>
    </row>
    <row r="91" spans="1:19" s="29" customFormat="1" ht="21.6" customHeight="1" x14ac:dyDescent="0.2">
      <c r="C91" s="22"/>
      <c r="D91" s="22"/>
      <c r="E91" s="22"/>
      <c r="F91" s="48"/>
      <c r="G91" s="48"/>
      <c r="H91" s="23"/>
      <c r="L91" s="31"/>
      <c r="M91" s="31"/>
      <c r="N91" s="51"/>
      <c r="O91" s="51"/>
      <c r="P91" s="22"/>
      <c r="Q91" s="22"/>
      <c r="R91" s="22"/>
      <c r="S91" s="22"/>
    </row>
    <row r="92" spans="1:19" s="29" customFormat="1" ht="21.6" customHeight="1" x14ac:dyDescent="0.2">
      <c r="C92" s="22"/>
      <c r="D92" s="22"/>
      <c r="E92" s="22"/>
      <c r="F92" s="48"/>
      <c r="G92" s="48"/>
      <c r="H92" s="22"/>
      <c r="L92" s="31"/>
      <c r="M92" s="31"/>
      <c r="N92" s="51"/>
      <c r="O92" s="51"/>
      <c r="P92" s="22"/>
      <c r="Q92" s="22"/>
      <c r="R92" s="22"/>
      <c r="S92" s="22"/>
    </row>
    <row r="93" spans="1:19" s="29" customFormat="1" ht="21.6" customHeight="1" x14ac:dyDescent="0.2">
      <c r="C93" s="22"/>
      <c r="D93" s="22"/>
      <c r="E93" s="22"/>
      <c r="F93" s="48"/>
      <c r="G93" s="48"/>
      <c r="H93" s="33"/>
      <c r="L93" s="31"/>
      <c r="M93" s="31"/>
      <c r="N93" s="51"/>
      <c r="O93" s="51"/>
      <c r="P93" s="22"/>
      <c r="Q93" s="22"/>
      <c r="R93" s="22"/>
      <c r="S93" s="22"/>
    </row>
    <row r="94" spans="1:19" s="29" customFormat="1" ht="21.6" customHeight="1" x14ac:dyDescent="0.2">
      <c r="C94" s="22"/>
      <c r="D94" s="22"/>
      <c r="E94" s="22"/>
      <c r="F94" s="48"/>
      <c r="G94" s="48"/>
      <c r="H94" s="22"/>
      <c r="L94" s="31"/>
      <c r="M94" s="31"/>
      <c r="N94" s="51"/>
      <c r="O94" s="51"/>
      <c r="P94" s="22"/>
      <c r="Q94" s="22"/>
      <c r="R94" s="22"/>
      <c r="S94" s="22"/>
    </row>
    <row r="95" spans="1:19" s="29" customFormat="1" ht="21.6" customHeight="1" x14ac:dyDescent="0.2">
      <c r="C95" s="22"/>
      <c r="D95" s="22"/>
      <c r="E95" s="22"/>
      <c r="F95" s="48"/>
      <c r="G95" s="48"/>
      <c r="H95" s="22"/>
      <c r="L95" s="31"/>
      <c r="M95" s="31"/>
      <c r="N95" s="51"/>
      <c r="O95" s="51"/>
      <c r="P95" s="22"/>
      <c r="Q95" s="22"/>
      <c r="R95" s="22"/>
      <c r="S95" s="22"/>
    </row>
    <row r="96" spans="1:19" s="29" customFormat="1" ht="21.6" customHeight="1" x14ac:dyDescent="0.2">
      <c r="C96" s="22"/>
      <c r="D96" s="22"/>
      <c r="E96" s="22"/>
      <c r="F96" s="48"/>
      <c r="G96" s="48"/>
      <c r="H96" s="22"/>
      <c r="L96" s="31"/>
      <c r="M96" s="31"/>
      <c r="N96" s="51"/>
      <c r="O96" s="51"/>
      <c r="P96" s="22"/>
      <c r="Q96" s="22"/>
      <c r="R96" s="22"/>
      <c r="S96" s="22"/>
    </row>
    <row r="97" spans="3:19" s="29" customFormat="1" ht="21.6" customHeight="1" x14ac:dyDescent="0.2">
      <c r="C97" s="22"/>
      <c r="D97" s="22"/>
      <c r="E97" s="22"/>
      <c r="F97" s="48"/>
      <c r="G97" s="48"/>
      <c r="H97" s="22"/>
      <c r="L97" s="31"/>
      <c r="M97" s="31"/>
      <c r="N97" s="51"/>
      <c r="O97" s="51"/>
      <c r="P97" s="22"/>
      <c r="Q97" s="22"/>
      <c r="R97" s="22"/>
      <c r="S97" s="22"/>
    </row>
    <row r="98" spans="3:19" s="29" customFormat="1" ht="21.6" customHeight="1" x14ac:dyDescent="0.2">
      <c r="C98" s="22"/>
      <c r="D98" s="22"/>
      <c r="E98" s="22"/>
      <c r="F98" s="48"/>
      <c r="G98" s="48"/>
      <c r="H98" s="22"/>
      <c r="L98" s="31"/>
      <c r="M98" s="31"/>
      <c r="N98" s="51"/>
      <c r="O98" s="51"/>
      <c r="P98" s="22"/>
      <c r="Q98" s="22"/>
      <c r="R98" s="22"/>
      <c r="S98" s="22"/>
    </row>
    <row r="99" spans="3:19" s="29" customFormat="1" ht="21.6" customHeight="1" x14ac:dyDescent="0.2">
      <c r="C99" s="22"/>
      <c r="D99" s="22"/>
      <c r="E99" s="22"/>
      <c r="F99" s="48"/>
      <c r="G99" s="48"/>
      <c r="H99" s="22"/>
      <c r="L99" s="31"/>
      <c r="M99" s="31"/>
      <c r="N99" s="51"/>
      <c r="O99" s="51"/>
      <c r="P99" s="22"/>
      <c r="Q99" s="22"/>
      <c r="R99" s="22"/>
      <c r="S99" s="22"/>
    </row>
    <row r="100" spans="3:19" s="29" customFormat="1" ht="21.6" customHeight="1" x14ac:dyDescent="0.2">
      <c r="C100" s="22"/>
      <c r="D100" s="22"/>
      <c r="E100" s="22"/>
      <c r="F100" s="48"/>
      <c r="G100" s="48"/>
      <c r="H100" s="22"/>
      <c r="L100" s="31"/>
      <c r="M100" s="31"/>
      <c r="N100" s="51"/>
      <c r="O100" s="51"/>
      <c r="P100" s="22"/>
      <c r="Q100" s="22"/>
      <c r="R100" s="22"/>
      <c r="S100" s="22"/>
    </row>
    <row r="101" spans="3:19" s="29" customFormat="1" ht="21.6" customHeight="1" x14ac:dyDescent="0.2">
      <c r="C101" s="22"/>
      <c r="D101" s="22"/>
      <c r="E101" s="22"/>
      <c r="F101" s="48"/>
      <c r="G101" s="48"/>
      <c r="H101" s="22"/>
      <c r="L101" s="31"/>
      <c r="M101" s="31"/>
      <c r="N101" s="51"/>
      <c r="O101" s="51"/>
      <c r="P101" s="22"/>
      <c r="Q101" s="22"/>
      <c r="R101" s="22"/>
      <c r="S101" s="22"/>
    </row>
    <row r="102" spans="3:19" s="29" customFormat="1" ht="21.6" customHeight="1" x14ac:dyDescent="0.2">
      <c r="C102" s="22"/>
      <c r="D102" s="22"/>
      <c r="E102" s="22"/>
      <c r="F102" s="48"/>
      <c r="G102" s="48"/>
      <c r="H102" s="22"/>
      <c r="L102" s="31"/>
      <c r="M102" s="31"/>
      <c r="N102" s="51"/>
      <c r="O102" s="51"/>
      <c r="P102" s="22"/>
      <c r="Q102" s="22"/>
      <c r="R102" s="22"/>
      <c r="S102" s="22"/>
    </row>
    <row r="103" spans="3:19" s="29" customFormat="1" ht="21.6" customHeight="1" x14ac:dyDescent="0.2">
      <c r="C103" s="22"/>
      <c r="D103" s="22"/>
      <c r="E103" s="22"/>
      <c r="F103" s="48"/>
      <c r="G103" s="48"/>
      <c r="H103" s="22"/>
      <c r="L103" s="31"/>
      <c r="M103" s="31"/>
      <c r="N103" s="51"/>
      <c r="O103" s="51"/>
      <c r="P103" s="22"/>
      <c r="Q103" s="22"/>
      <c r="R103" s="22"/>
      <c r="S103" s="22"/>
    </row>
    <row r="104" spans="3:19" s="29" customFormat="1" ht="21.6" customHeight="1" x14ac:dyDescent="0.2">
      <c r="C104" s="22"/>
      <c r="D104" s="22"/>
      <c r="E104" s="22"/>
      <c r="F104" s="48"/>
      <c r="G104" s="48"/>
      <c r="H104" s="22"/>
      <c r="L104" s="31"/>
      <c r="M104" s="31"/>
      <c r="N104" s="51"/>
      <c r="O104" s="51"/>
      <c r="P104" s="22"/>
      <c r="Q104" s="22"/>
      <c r="R104" s="22"/>
      <c r="S104" s="22"/>
    </row>
    <row r="105" spans="3:19" s="29" customFormat="1" ht="21.6" customHeight="1" x14ac:dyDescent="0.2">
      <c r="C105" s="22"/>
      <c r="D105" s="22"/>
      <c r="E105" s="22"/>
      <c r="F105" s="48"/>
      <c r="G105" s="48"/>
      <c r="H105" s="22"/>
      <c r="L105" s="31"/>
      <c r="M105" s="31"/>
      <c r="N105" s="51"/>
      <c r="O105" s="51"/>
      <c r="P105" s="22"/>
      <c r="Q105" s="22"/>
      <c r="R105" s="22"/>
      <c r="S105" s="22"/>
    </row>
    <row r="106" spans="3:19" s="29" customFormat="1" ht="21.6" customHeight="1" x14ac:dyDescent="0.2">
      <c r="C106" s="22"/>
      <c r="D106" s="22"/>
      <c r="E106" s="22"/>
      <c r="F106" s="48"/>
      <c r="G106" s="48"/>
      <c r="H106" s="22"/>
      <c r="L106" s="31"/>
      <c r="M106" s="31"/>
      <c r="N106" s="51"/>
      <c r="O106" s="51"/>
      <c r="P106" s="22"/>
      <c r="Q106" s="22"/>
      <c r="R106" s="22"/>
      <c r="S106" s="22"/>
    </row>
    <row r="107" spans="3:19" s="29" customFormat="1" ht="21.6" customHeight="1" x14ac:dyDescent="0.2">
      <c r="C107" s="22"/>
      <c r="D107" s="22"/>
      <c r="E107" s="22"/>
      <c r="F107" s="48"/>
      <c r="G107" s="48"/>
      <c r="H107" s="22"/>
      <c r="L107" s="31"/>
      <c r="M107" s="31"/>
      <c r="N107" s="51"/>
      <c r="O107" s="51"/>
      <c r="P107" s="22"/>
      <c r="Q107" s="22"/>
      <c r="R107" s="22"/>
      <c r="S107" s="22"/>
    </row>
  </sheetData>
  <sortState ref="B59:G75">
    <sortCondition ref="G59:G75"/>
  </sortState>
  <mergeCells count="38">
    <mergeCell ref="I59:Q59"/>
    <mergeCell ref="I65:Q65"/>
    <mergeCell ref="I71:Q71"/>
    <mergeCell ref="I30:Q30"/>
    <mergeCell ref="I53:Q53"/>
    <mergeCell ref="A57:A58"/>
    <mergeCell ref="B57:B58"/>
    <mergeCell ref="C57:C58"/>
    <mergeCell ref="D57:D58"/>
    <mergeCell ref="E57:E58"/>
    <mergeCell ref="F57:F58"/>
    <mergeCell ref="G57:G58"/>
    <mergeCell ref="I6:Q6"/>
    <mergeCell ref="I12:Q12"/>
    <mergeCell ref="I24:Q24"/>
    <mergeCell ref="F27:F28"/>
    <mergeCell ref="G27:G28"/>
    <mergeCell ref="A27:A28"/>
    <mergeCell ref="B27:B28"/>
    <mergeCell ref="C27:C28"/>
    <mergeCell ref="D27:D28"/>
    <mergeCell ref="E27:E28"/>
    <mergeCell ref="A4:C4"/>
    <mergeCell ref="E4:F4"/>
    <mergeCell ref="O5:Q5"/>
    <mergeCell ref="A6:A7"/>
    <mergeCell ref="B6:B7"/>
    <mergeCell ref="C6:C7"/>
    <mergeCell ref="D6:D7"/>
    <mergeCell ref="E6:E7"/>
    <mergeCell ref="F6:F7"/>
    <mergeCell ref="G6:G7"/>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93"/>
  <sheetViews>
    <sheetView view="pageBreakPreview" zoomScale="80" zoomScaleNormal="100" zoomScaleSheetLayoutView="80" workbookViewId="0">
      <selection activeCell="M9" sqref="M9"/>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42.7109375" style="48" customWidth="1"/>
    <col min="7" max="7" width="11.140625" style="48" bestFit="1" customWidth="1"/>
    <col min="8" max="8" width="2.140625" style="22" customWidth="1"/>
    <col min="9" max="9" width="6.85546875" style="29" customWidth="1"/>
    <col min="10" max="10" width="19.42578125" style="29" hidden="1" customWidth="1"/>
    <col min="11" max="11" width="6.7109375" style="29" customWidth="1"/>
    <col min="12" max="12" width="13.140625" style="31" bestFit="1" customWidth="1"/>
    <col min="13" max="13" width="10.140625"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249"/>
      <c r="E3" s="387" t="s">
        <v>104</v>
      </c>
      <c r="F3" s="387"/>
      <c r="G3" s="248"/>
      <c r="H3" s="11"/>
      <c r="I3" s="389"/>
      <c r="J3" s="389"/>
      <c r="K3" s="389"/>
      <c r="L3" s="12"/>
      <c r="M3" s="12"/>
      <c r="N3" s="248"/>
      <c r="O3" s="382"/>
      <c r="P3" s="382"/>
      <c r="Q3" s="382"/>
    </row>
    <row r="4" spans="1:19" s="13" customFormat="1" ht="17.25" customHeight="1" x14ac:dyDescent="0.2">
      <c r="A4" s="388" t="s">
        <v>117</v>
      </c>
      <c r="B4" s="388"/>
      <c r="C4" s="388"/>
      <c r="D4" s="250"/>
      <c r="E4" s="386" t="s">
        <v>364</v>
      </c>
      <c r="F4" s="386"/>
      <c r="G4" s="35"/>
      <c r="H4" s="35"/>
      <c r="I4" s="35"/>
      <c r="J4" s="35"/>
      <c r="K4" s="35"/>
      <c r="L4" s="36"/>
      <c r="M4" s="36"/>
      <c r="N4" s="78" t="s">
        <v>5</v>
      </c>
      <c r="O4" s="262">
        <v>42830</v>
      </c>
      <c r="P4" s="206">
        <v>0.65972222222222221</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30.75"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30.75"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30.75" customHeight="1" x14ac:dyDescent="0.2">
      <c r="A8" s="68">
        <v>1</v>
      </c>
      <c r="B8" s="68">
        <v>92</v>
      </c>
      <c r="C8" s="121">
        <v>30724</v>
      </c>
      <c r="D8" s="121" t="s">
        <v>317</v>
      </c>
      <c r="E8" s="184" t="s">
        <v>532</v>
      </c>
      <c r="F8" s="185" t="s">
        <v>533</v>
      </c>
      <c r="G8" s="191">
        <v>11224</v>
      </c>
      <c r="H8" s="23"/>
      <c r="I8" s="24">
        <v>2</v>
      </c>
      <c r="J8" s="25" t="s">
        <v>49</v>
      </c>
      <c r="K8" s="26">
        <f>IF(ISERROR(VLOOKUP(J8,'KAYIT LİSTESİ'!$B$4:$H$1047,2,0)),"",(VLOOKUP(J8,'KAYIT LİSTESİ'!$B$4:$H$1047,2,0)))</f>
        <v>58</v>
      </c>
      <c r="L8" s="27">
        <f>IF(ISERROR(VLOOKUP(J8,'KAYIT LİSTESİ'!$B$4:$H$1047,4,0)),"",(VLOOKUP(J8,'KAYIT LİSTESİ'!$B$4:$H$1047,4,0)))</f>
        <v>28320</v>
      </c>
      <c r="M8" s="247" t="str">
        <f>IF(ISERROR(VLOOKUP(J8,'KAYIT LİSTESİ'!$B$4:$N$10047,13,0)),"",(VLOOKUP(J8,'KAYIT LİSTESİ'!$B$4:$N$10047,13,0)))</f>
        <v>B1</v>
      </c>
      <c r="N8" s="45" t="str">
        <f>IF(ISERROR(VLOOKUP(J8,'KAYIT LİSTESİ'!$B$4:$H$1047,5,0)),"",(VLOOKUP(J8,'KAYIT LİSTESİ'!$B$4:$H$1047,5,0)))</f>
        <v>FAHRETTİN ALBAY</v>
      </c>
      <c r="O8" s="45" t="str">
        <f>IF(ISERROR(VLOOKUP(J8,'KAYIT LİSTESİ'!$B$4:$H$1047,6,0)),"",(VLOOKUP(J8,'KAYIT LİSTESİ'!$B$4:$H$1047,6,0)))</f>
        <v>BURSA-BURSA ALTINOKTA GÖR.ENG.SPOR KUL.</v>
      </c>
      <c r="P8" s="191">
        <v>12367</v>
      </c>
      <c r="Q8" s="26"/>
    </row>
    <row r="9" spans="1:19" s="20" customFormat="1" ht="30.75" customHeight="1" x14ac:dyDescent="0.2">
      <c r="A9" s="68">
        <v>2</v>
      </c>
      <c r="B9" s="68">
        <v>16</v>
      </c>
      <c r="C9" s="121">
        <v>35083</v>
      </c>
      <c r="D9" s="121" t="s">
        <v>317</v>
      </c>
      <c r="E9" s="184" t="s">
        <v>688</v>
      </c>
      <c r="F9" s="185" t="s">
        <v>689</v>
      </c>
      <c r="G9" s="191">
        <v>11472</v>
      </c>
      <c r="H9" s="23"/>
      <c r="I9" s="24">
        <v>4</v>
      </c>
      <c r="J9" s="25" t="s">
        <v>51</v>
      </c>
      <c r="K9" s="26">
        <f>IF(ISERROR(VLOOKUP(J9,'KAYIT LİSTESİ'!$B$4:$H$1047,2,0)),"",(VLOOKUP(J9,'KAYIT LİSTESİ'!$B$4:$H$1047,2,0)))</f>
        <v>118</v>
      </c>
      <c r="L9" s="27">
        <f>IF(ISERROR(VLOOKUP(J9,'KAYIT LİSTESİ'!$B$4:$H$1047,4,0)),"",(VLOOKUP(J9,'KAYIT LİSTESİ'!$B$4:$H$1047,4,0)))</f>
        <v>35013</v>
      </c>
      <c r="M9" s="247" t="str">
        <f>IF(ISERROR(VLOOKUP(J9,'KAYIT LİSTESİ'!$B$4:$N$10047,13,0)),"",(VLOOKUP(J9,'KAYIT LİSTESİ'!$B$4:$N$10047,13,0)))</f>
        <v>B1</v>
      </c>
      <c r="N9" s="45" t="str">
        <f>IF(ISERROR(VLOOKUP(J9,'KAYIT LİSTESİ'!$B$4:$H$1047,5,0)),"",(VLOOKUP(J9,'KAYIT LİSTESİ'!$B$4:$H$1047,5,0)))</f>
        <v>FATİH BAYER</v>
      </c>
      <c r="O9" s="45" t="str">
        <f>IF(ISERROR(VLOOKUP(J9,'KAYIT LİSTESİ'!$B$4:$H$1047,6,0)),"",(VLOOKUP(J9,'KAYIT LİSTESİ'!$B$4:$H$1047,6,0)))</f>
        <v>İSTANBUL-İSTANBUL ALTINOKTA SPOR KULÜBÜ</v>
      </c>
      <c r="P9" s="246" t="s">
        <v>884</v>
      </c>
      <c r="Q9" s="26"/>
    </row>
    <row r="10" spans="1:19" s="20" customFormat="1" ht="30.75" customHeight="1" x14ac:dyDescent="0.2">
      <c r="A10" s="68">
        <v>3</v>
      </c>
      <c r="B10" s="68">
        <v>88</v>
      </c>
      <c r="C10" s="121">
        <v>36384</v>
      </c>
      <c r="D10" s="121" t="s">
        <v>317</v>
      </c>
      <c r="E10" s="184" t="s">
        <v>531</v>
      </c>
      <c r="F10" s="185" t="s">
        <v>530</v>
      </c>
      <c r="G10" s="191">
        <v>11964</v>
      </c>
      <c r="H10" s="23"/>
      <c r="I10" s="24">
        <v>6</v>
      </c>
      <c r="J10" s="25" t="s">
        <v>52</v>
      </c>
      <c r="K10" s="26">
        <f>IF(ISERROR(VLOOKUP(J10,'KAYIT LİSTESİ'!$B$4:$H$1047,2,0)),"",(VLOOKUP(J10,'KAYIT LİSTESİ'!$B$4:$H$1047,2,0)))</f>
        <v>81</v>
      </c>
      <c r="L10" s="27">
        <f>IF(ISERROR(VLOOKUP(J10,'KAYIT LİSTESİ'!$B$4:$H$1047,4,0)),"",(VLOOKUP(J10,'KAYIT LİSTESİ'!$B$4:$H$1047,4,0)))</f>
        <v>27129</v>
      </c>
      <c r="M10" s="247" t="str">
        <f>IF(ISERROR(VLOOKUP(J10,'KAYIT LİSTESİ'!$B$4:$N$10047,13,0)),"",(VLOOKUP(J10,'KAYIT LİSTESİ'!$B$4:$N$10047,13,0)))</f>
        <v>B1</v>
      </c>
      <c r="N10" s="45" t="str">
        <f>IF(ISERROR(VLOOKUP(J10,'KAYIT LİSTESİ'!$B$4:$H$1047,5,0)),"",(VLOOKUP(J10,'KAYIT LİSTESİ'!$B$4:$H$1047,5,0)))</f>
        <v>GÜLABİ VERGİLİ</v>
      </c>
      <c r="O10" s="45" t="str">
        <f>IF(ISERROR(VLOOKUP(J10,'KAYIT LİSTESİ'!$B$4:$H$1047,6,0)),"",(VLOOKUP(J10,'KAYIT LİSTESİ'!$B$4:$H$1047,6,0)))</f>
        <v>ÇANAKKALE-ÇANAKKALE ALTINOKTA KÖRLER SPOR KULUBÜ</v>
      </c>
      <c r="P10" s="190">
        <v>12989</v>
      </c>
      <c r="Q10" s="26"/>
    </row>
    <row r="11" spans="1:19" s="20" customFormat="1" ht="30.75" customHeight="1" x14ac:dyDescent="0.2">
      <c r="A11" s="68">
        <v>4</v>
      </c>
      <c r="B11" s="68">
        <v>58</v>
      </c>
      <c r="C11" s="121">
        <v>28320</v>
      </c>
      <c r="D11" s="121" t="s">
        <v>317</v>
      </c>
      <c r="E11" s="184" t="s">
        <v>381</v>
      </c>
      <c r="F11" s="185" t="s">
        <v>525</v>
      </c>
      <c r="G11" s="246">
        <v>12367</v>
      </c>
      <c r="H11" s="23"/>
      <c r="I11" s="24">
        <v>8</v>
      </c>
      <c r="J11" s="25" t="s">
        <v>53</v>
      </c>
      <c r="K11" s="26" t="str">
        <f>IF(ISERROR(VLOOKUP(J11,'KAYIT LİSTESİ'!$B$4:$H$1047,2,0)),"",(VLOOKUP(J11,'KAYIT LİSTESİ'!$B$4:$H$1047,2,0)))</f>
        <v/>
      </c>
      <c r="L11" s="27" t="str">
        <f>IF(ISERROR(VLOOKUP(J11,'KAYIT LİSTESİ'!$B$4:$H$1047,4,0)),"",(VLOOKUP(J11,'KAYIT LİSTESİ'!$B$4:$H$1047,4,0)))</f>
        <v/>
      </c>
      <c r="M11" s="247" t="str">
        <f>IF(ISERROR(VLOOKUP(J11,'KAYIT LİSTESİ'!$B$4:$N$10047,13,0)),"",(VLOOKUP(J11,'KAYIT LİSTESİ'!$B$4:$N$10047,13,0)))</f>
        <v/>
      </c>
      <c r="N11" s="45" t="str">
        <f>IF(ISERROR(VLOOKUP(J11,'KAYIT LİSTESİ'!$B$4:$H$1047,5,0)),"",(VLOOKUP(J11,'KAYIT LİSTESİ'!$B$4:$H$1047,5,0)))</f>
        <v/>
      </c>
      <c r="O11" s="45" t="str">
        <f>IF(ISERROR(VLOOKUP(J11,'KAYIT LİSTESİ'!$B$4:$H$1047,6,0)),"",(VLOOKUP(J11,'KAYIT LİSTESİ'!$B$4:$H$1047,6,0)))</f>
        <v/>
      </c>
      <c r="P11" s="191"/>
      <c r="Q11" s="26"/>
    </row>
    <row r="12" spans="1:19" s="20" customFormat="1" ht="30.75" customHeight="1" x14ac:dyDescent="0.2">
      <c r="A12" s="68">
        <v>5</v>
      </c>
      <c r="B12" s="68">
        <v>83</v>
      </c>
      <c r="C12" s="121">
        <v>36665</v>
      </c>
      <c r="D12" s="121" t="s">
        <v>317</v>
      </c>
      <c r="E12" s="184" t="s">
        <v>529</v>
      </c>
      <c r="F12" s="185" t="s">
        <v>530</v>
      </c>
      <c r="G12" s="191">
        <v>12695</v>
      </c>
      <c r="H12" s="23"/>
      <c r="I12" s="399" t="s">
        <v>17</v>
      </c>
      <c r="J12" s="400"/>
      <c r="K12" s="400"/>
      <c r="L12" s="400"/>
      <c r="M12" s="400"/>
      <c r="N12" s="400"/>
      <c r="O12" s="400"/>
      <c r="P12" s="400"/>
      <c r="Q12" s="401"/>
    </row>
    <row r="13" spans="1:19" s="20" customFormat="1" ht="30.75" customHeight="1" x14ac:dyDescent="0.2">
      <c r="A13" s="68">
        <v>6</v>
      </c>
      <c r="B13" s="68">
        <v>81</v>
      </c>
      <c r="C13" s="121">
        <v>27129</v>
      </c>
      <c r="D13" s="121" t="s">
        <v>317</v>
      </c>
      <c r="E13" s="184" t="s">
        <v>378</v>
      </c>
      <c r="F13" s="185" t="s">
        <v>652</v>
      </c>
      <c r="G13" s="191">
        <v>12989</v>
      </c>
      <c r="H13" s="23"/>
      <c r="I13" s="44" t="s">
        <v>212</v>
      </c>
      <c r="J13" s="41" t="s">
        <v>113</v>
      </c>
      <c r="K13" s="41" t="s">
        <v>112</v>
      </c>
      <c r="L13" s="42" t="s">
        <v>13</v>
      </c>
      <c r="M13" s="42" t="s">
        <v>327</v>
      </c>
      <c r="N13" s="43" t="s">
        <v>14</v>
      </c>
      <c r="O13" s="43" t="s">
        <v>45</v>
      </c>
      <c r="P13" s="41" t="s">
        <v>15</v>
      </c>
      <c r="Q13" s="41" t="s">
        <v>27</v>
      </c>
    </row>
    <row r="14" spans="1:19" s="20" customFormat="1" ht="30.75" customHeight="1" x14ac:dyDescent="0.2">
      <c r="A14" s="68">
        <v>7</v>
      </c>
      <c r="B14" s="68">
        <v>122</v>
      </c>
      <c r="C14" s="121">
        <v>34382</v>
      </c>
      <c r="D14" s="121" t="s">
        <v>317</v>
      </c>
      <c r="E14" s="184" t="s">
        <v>542</v>
      </c>
      <c r="F14" s="185" t="s">
        <v>541</v>
      </c>
      <c r="G14" s="191">
        <v>13339</v>
      </c>
      <c r="H14" s="23"/>
      <c r="I14" s="24">
        <v>2</v>
      </c>
      <c r="J14" s="25" t="s">
        <v>54</v>
      </c>
      <c r="K14" s="26">
        <f>IF(ISERROR(VLOOKUP(J14,'KAYIT LİSTESİ'!$B$4:$H$1047,2,0)),"",(VLOOKUP(J14,'KAYIT LİSTESİ'!$B$4:$H$1047,2,0)))</f>
        <v>83</v>
      </c>
      <c r="L14" s="27">
        <f>IF(ISERROR(VLOOKUP(J14,'KAYIT LİSTESİ'!$B$4:$H$1047,4,0)),"",(VLOOKUP(J14,'KAYIT LİSTESİ'!$B$4:$H$1047,4,0)))</f>
        <v>36665</v>
      </c>
      <c r="M14" s="247" t="str">
        <f>IF(ISERROR(VLOOKUP(J14,'KAYIT LİSTESİ'!$B$4:$N$10047,13,0)),"",(VLOOKUP(J14,'KAYIT LİSTESİ'!$B$4:$N$10047,13,0)))</f>
        <v>B1</v>
      </c>
      <c r="N14" s="45" t="str">
        <f>IF(ISERROR(VLOOKUP(J14,'KAYIT LİSTESİ'!$B$4:$H$1047,5,0)),"",(VLOOKUP(J14,'KAYIT LİSTESİ'!$B$4:$H$1047,5,0)))</f>
        <v>HALİL CAN ÇOŞKUN</v>
      </c>
      <c r="O14" s="45" t="str">
        <f>IF(ISERROR(VLOOKUP(J14,'KAYIT LİSTESİ'!$B$4:$H$1047,6,0)),"",(VLOOKUP(J14,'KAYIT LİSTESİ'!$B$4:$H$1047,6,0)))</f>
        <v>DENİZLİ-DENİZLİ GÖR.ENG.EĞ.SPOR KUL.</v>
      </c>
      <c r="P14" s="191">
        <v>12695</v>
      </c>
      <c r="Q14" s="26"/>
    </row>
    <row r="15" spans="1:19" s="20" customFormat="1" ht="30.75" customHeight="1" x14ac:dyDescent="0.2">
      <c r="A15" s="68">
        <v>8</v>
      </c>
      <c r="B15" s="68">
        <v>38</v>
      </c>
      <c r="C15" s="121">
        <v>27939</v>
      </c>
      <c r="D15" s="121" t="s">
        <v>317</v>
      </c>
      <c r="E15" s="184" t="s">
        <v>522</v>
      </c>
      <c r="F15" s="185" t="s">
        <v>523</v>
      </c>
      <c r="G15" s="191">
        <v>24380</v>
      </c>
      <c r="H15" s="23"/>
      <c r="I15" s="24">
        <v>4</v>
      </c>
      <c r="J15" s="25" t="s">
        <v>50</v>
      </c>
      <c r="K15" s="26">
        <f>IF(ISERROR(VLOOKUP(J15,'KAYIT LİSTESİ'!$B$4:$H$1047,2,0)),"",(VLOOKUP(J15,'KAYIT LİSTESİ'!$B$4:$H$1047,2,0)))</f>
        <v>92</v>
      </c>
      <c r="L15" s="27">
        <f>IF(ISERROR(VLOOKUP(J15,'KAYIT LİSTESİ'!$B$4:$H$1047,4,0)),"",(VLOOKUP(J15,'KAYIT LİSTESİ'!$B$4:$H$1047,4,0)))</f>
        <v>30724</v>
      </c>
      <c r="M15" s="247" t="str">
        <f>IF(ISERROR(VLOOKUP(J15,'KAYIT LİSTESİ'!$B$4:$N$10047,13,0)),"",(VLOOKUP(J15,'KAYIT LİSTESİ'!$B$4:$N$10047,13,0)))</f>
        <v>B1</v>
      </c>
      <c r="N15" s="45" t="str">
        <f>IF(ISERROR(VLOOKUP(J15,'KAYIT LİSTESİ'!$B$4:$H$1047,5,0)),"",(VLOOKUP(J15,'KAYIT LİSTESİ'!$B$4:$H$1047,5,0)))</f>
        <v>MEHMET CAN ÇAKAR</v>
      </c>
      <c r="O15" s="45" t="str">
        <f>IF(ISERROR(VLOOKUP(J15,'KAYIT LİSTESİ'!$B$4:$H$1047,6,0)),"",(VLOOKUP(J15,'KAYIT LİSTESİ'!$B$4:$H$1047,6,0)))</f>
        <v>DİYARBAKIR-DİYARBAKIR AN.MEZ.ENG.SP.KUL.</v>
      </c>
      <c r="P15" s="190">
        <v>11224</v>
      </c>
      <c r="Q15" s="26"/>
    </row>
    <row r="16" spans="1:19" s="20" customFormat="1" ht="30.75" customHeight="1" x14ac:dyDescent="0.2">
      <c r="A16" s="68" t="s">
        <v>870</v>
      </c>
      <c r="B16" s="68">
        <v>118</v>
      </c>
      <c r="C16" s="121">
        <v>35013</v>
      </c>
      <c r="D16" s="121" t="s">
        <v>317</v>
      </c>
      <c r="E16" s="184" t="s">
        <v>367</v>
      </c>
      <c r="F16" s="185" t="s">
        <v>690</v>
      </c>
      <c r="G16" s="191" t="s">
        <v>884</v>
      </c>
      <c r="H16" s="23"/>
      <c r="I16" s="24">
        <v>6</v>
      </c>
      <c r="J16" s="25" t="s">
        <v>55</v>
      </c>
      <c r="K16" s="26">
        <f>IF(ISERROR(VLOOKUP(J16,'KAYIT LİSTESİ'!$B$4:$H$1047,2,0)),"",(VLOOKUP(J16,'KAYIT LİSTESİ'!$B$4:$H$1047,2,0)))</f>
        <v>38</v>
      </c>
      <c r="L16" s="27">
        <f>IF(ISERROR(VLOOKUP(J16,'KAYIT LİSTESİ'!$B$4:$H$1047,4,0)),"",(VLOOKUP(J16,'KAYIT LİSTESİ'!$B$4:$H$1047,4,0)))</f>
        <v>27939</v>
      </c>
      <c r="M16" s="247" t="str">
        <f>IF(ISERROR(VLOOKUP(J16,'KAYIT LİSTESİ'!$B$4:$N$10047,13,0)),"",(VLOOKUP(J16,'KAYIT LİSTESİ'!$B$4:$N$10047,13,0)))</f>
        <v>B1</v>
      </c>
      <c r="N16" s="45" t="str">
        <f>IF(ISERROR(VLOOKUP(J16,'KAYIT LİSTESİ'!$B$4:$H$1047,5,0)),"",(VLOOKUP(J16,'KAYIT LİSTESİ'!$B$4:$H$1047,5,0)))</f>
        <v>NURİ ÖZTÜRK</v>
      </c>
      <c r="O16" s="45" t="str">
        <f>IF(ISERROR(VLOOKUP(J16,'KAYIT LİSTESİ'!$B$4:$H$1047,6,0)),"",(VLOOKUP(J16,'KAYIT LİSTESİ'!$B$4:$H$1047,6,0)))</f>
        <v>ANKARA-VATAN ENG.SPOR KULUBÜ</v>
      </c>
      <c r="P16" s="191">
        <v>24380</v>
      </c>
      <c r="Q16" s="26"/>
    </row>
    <row r="17" spans="1:17" s="20" customFormat="1" ht="30.75" customHeight="1" x14ac:dyDescent="0.2">
      <c r="A17" s="68"/>
      <c r="B17" s="68"/>
      <c r="C17" s="121"/>
      <c r="D17" s="121"/>
      <c r="E17" s="184"/>
      <c r="F17" s="185"/>
      <c r="G17" s="191"/>
      <c r="H17" s="23"/>
      <c r="I17" s="24">
        <v>8</v>
      </c>
      <c r="J17" s="25" t="s">
        <v>56</v>
      </c>
      <c r="K17" s="26" t="str">
        <f>IF(ISERROR(VLOOKUP(J17,'KAYIT LİSTESİ'!$B$4:$H$1047,2,0)),"",(VLOOKUP(J17,'KAYIT LİSTESİ'!$B$4:$H$1047,2,0)))</f>
        <v/>
      </c>
      <c r="L17" s="27" t="str">
        <f>IF(ISERROR(VLOOKUP(J17,'KAYIT LİSTESİ'!$B$4:$H$1047,4,0)),"",(VLOOKUP(J17,'KAYIT LİSTESİ'!$B$4:$H$1047,4,0)))</f>
        <v/>
      </c>
      <c r="M17" s="247" t="str">
        <f>IF(ISERROR(VLOOKUP(J17,'KAYIT LİSTESİ'!$B$4:$N$10047,13,0)),"",(VLOOKUP(J17,'KAYIT LİSTESİ'!$B$4:$N$10047,13,0)))</f>
        <v/>
      </c>
      <c r="N17" s="45" t="str">
        <f>IF(ISERROR(VLOOKUP(J17,'KAYIT LİSTESİ'!$B$4:$H$1047,5,0)),"",(VLOOKUP(J17,'KAYIT LİSTESİ'!$B$4:$H$1047,5,0)))</f>
        <v/>
      </c>
      <c r="O17" s="45" t="str">
        <f>IF(ISERROR(VLOOKUP(J17,'KAYIT LİSTESİ'!$B$4:$H$1047,6,0)),"",(VLOOKUP(J17,'KAYIT LİSTESİ'!$B$4:$H$1047,6,0)))</f>
        <v/>
      </c>
      <c r="P17" s="191"/>
      <c r="Q17" s="26"/>
    </row>
    <row r="18" spans="1:17" s="20" customFormat="1" ht="30.75" customHeight="1" x14ac:dyDescent="0.2">
      <c r="A18" s="68"/>
      <c r="B18" s="68"/>
      <c r="C18" s="121"/>
      <c r="D18" s="121"/>
      <c r="E18" s="184"/>
      <c r="F18" s="185"/>
      <c r="G18" s="191"/>
      <c r="H18" s="23"/>
      <c r="I18" s="399" t="s">
        <v>18</v>
      </c>
      <c r="J18" s="400"/>
      <c r="K18" s="400"/>
      <c r="L18" s="400"/>
      <c r="M18" s="400"/>
      <c r="N18" s="400"/>
      <c r="O18" s="400"/>
      <c r="P18" s="400"/>
      <c r="Q18" s="401"/>
    </row>
    <row r="19" spans="1:17" s="20" customFormat="1" ht="30.75" customHeight="1" x14ac:dyDescent="0.2">
      <c r="A19" s="68"/>
      <c r="B19" s="68"/>
      <c r="C19" s="121"/>
      <c r="D19" s="121"/>
      <c r="E19" s="184"/>
      <c r="F19" s="185"/>
      <c r="G19" s="122"/>
      <c r="H19" s="23"/>
      <c r="I19" s="44" t="s">
        <v>212</v>
      </c>
      <c r="J19" s="41" t="s">
        <v>113</v>
      </c>
      <c r="K19" s="41" t="s">
        <v>112</v>
      </c>
      <c r="L19" s="42" t="s">
        <v>13</v>
      </c>
      <c r="M19" s="42" t="s">
        <v>327</v>
      </c>
      <c r="N19" s="43" t="s">
        <v>14</v>
      </c>
      <c r="O19" s="43" t="s">
        <v>45</v>
      </c>
      <c r="P19" s="41" t="s">
        <v>15</v>
      </c>
      <c r="Q19" s="41" t="s">
        <v>27</v>
      </c>
    </row>
    <row r="20" spans="1:17" s="20" customFormat="1" ht="30.75" customHeight="1" x14ac:dyDescent="0.2">
      <c r="A20" s="68"/>
      <c r="B20" s="68"/>
      <c r="C20" s="121"/>
      <c r="D20" s="121"/>
      <c r="E20" s="184"/>
      <c r="F20" s="185"/>
      <c r="G20" s="122"/>
      <c r="H20" s="23"/>
      <c r="I20" s="24">
        <v>2</v>
      </c>
      <c r="J20" s="25" t="s">
        <v>57</v>
      </c>
      <c r="K20" s="26">
        <f>IF(ISERROR(VLOOKUP(J20,'KAYIT LİSTESİ'!$B$4:$H$1047,2,0)),"",(VLOOKUP(J20,'KAYIT LİSTESİ'!$B$4:$H$1047,2,0)))</f>
        <v>16</v>
      </c>
      <c r="L20" s="27">
        <f>IF(ISERROR(VLOOKUP(J20,'KAYIT LİSTESİ'!$B$4:$H$1047,4,0)),"",(VLOOKUP(J20,'KAYIT LİSTESİ'!$B$4:$H$1047,4,0)))</f>
        <v>35083</v>
      </c>
      <c r="M20" s="27" t="str">
        <f>IF(ISERROR(VLOOKUP(J20,'KAYIT LİSTESİ'!$B$4:$N$10047,13,0)),"",(VLOOKUP(J20,'KAYIT LİSTESİ'!$B$4:$N$10047,13,0)))</f>
        <v>B1</v>
      </c>
      <c r="N20" s="45" t="str">
        <f>IF(ISERROR(VLOOKUP(J20,'KAYIT LİSTESİ'!$B$4:$H$1047,5,0)),"",(VLOOKUP(J20,'KAYIT LİSTESİ'!$B$4:$H$1047,5,0)))</f>
        <v>RAMAZAN ÇELİK</v>
      </c>
      <c r="O20" s="45" t="str">
        <f>IF(ISERROR(VLOOKUP(J20,'KAYIT LİSTESİ'!$B$4:$H$1047,6,0)),"",(VLOOKUP(J20,'KAYIT LİSTESİ'!$B$4:$H$1047,6,0)))</f>
        <v>AMASYA-AMASYA ENG.SPOR KULUBÜ</v>
      </c>
      <c r="P20" s="191">
        <v>11472</v>
      </c>
      <c r="Q20" s="26"/>
    </row>
    <row r="21" spans="1:17" s="20" customFormat="1" ht="30.75" customHeight="1" x14ac:dyDescent="0.2">
      <c r="A21" s="392" t="s">
        <v>12</v>
      </c>
      <c r="B21" s="393" t="s">
        <v>112</v>
      </c>
      <c r="C21" s="395" t="s">
        <v>124</v>
      </c>
      <c r="D21" s="396" t="s">
        <v>327</v>
      </c>
      <c r="E21" s="398" t="s">
        <v>14</v>
      </c>
      <c r="F21" s="398" t="s">
        <v>45</v>
      </c>
      <c r="G21" s="398" t="s">
        <v>15</v>
      </c>
      <c r="H21" s="23"/>
      <c r="I21" s="24">
        <v>4</v>
      </c>
      <c r="J21" s="25" t="s">
        <v>58</v>
      </c>
      <c r="K21" s="26">
        <f>IF(ISERROR(VLOOKUP(J21,'KAYIT LİSTESİ'!$B$4:$H$1047,2,0)),"",(VLOOKUP(J21,'KAYIT LİSTESİ'!$B$4:$H$1047,2,0)))</f>
        <v>122</v>
      </c>
      <c r="L21" s="27">
        <f>IF(ISERROR(VLOOKUP(J21,'KAYIT LİSTESİ'!$B$4:$H$1047,4,0)),"",(VLOOKUP(J21,'KAYIT LİSTESİ'!$B$4:$H$1047,4,0)))</f>
        <v>34382</v>
      </c>
      <c r="M21" s="27" t="str">
        <f>IF(ISERROR(VLOOKUP(J21,'KAYIT LİSTESİ'!$B$4:$N$10047,13,0)),"",(VLOOKUP(J21,'KAYIT LİSTESİ'!$B$4:$N$10047,13,0)))</f>
        <v>B1</v>
      </c>
      <c r="N21" s="45" t="str">
        <f>IF(ISERROR(VLOOKUP(J21,'KAYIT LİSTESİ'!$B$4:$H$1047,5,0)),"",(VLOOKUP(J21,'KAYIT LİSTESİ'!$B$4:$H$1047,5,0)))</f>
        <v>SAİM ŞELİK</v>
      </c>
      <c r="O21" s="45" t="str">
        <f>IF(ISERROR(VLOOKUP(J21,'KAYIT LİSTESİ'!$B$4:$H$1047,6,0)),"",(VLOOKUP(J21,'KAYIT LİSTESİ'!$B$4:$H$1047,6,0)))</f>
        <v>İSTANBUL-TÜRKİYE GÖR.ENG.DER.SPOR KUL.</v>
      </c>
      <c r="P21" s="191">
        <v>13339</v>
      </c>
      <c r="Q21" s="26"/>
    </row>
    <row r="22" spans="1:17" s="20" customFormat="1" ht="30.75" customHeight="1" x14ac:dyDescent="0.2">
      <c r="A22" s="392"/>
      <c r="B22" s="394"/>
      <c r="C22" s="395"/>
      <c r="D22" s="397"/>
      <c r="E22" s="398"/>
      <c r="F22" s="398"/>
      <c r="G22" s="398"/>
      <c r="H22" s="23"/>
      <c r="I22" s="24">
        <v>6</v>
      </c>
      <c r="J22" s="25" t="s">
        <v>59</v>
      </c>
      <c r="K22" s="26">
        <f>IF(ISERROR(VLOOKUP(J22,'KAYIT LİSTESİ'!$B$4:$H$1047,2,0)),"",(VLOOKUP(J22,'KAYIT LİSTESİ'!$B$4:$H$1047,2,0)))</f>
        <v>88</v>
      </c>
      <c r="L22" s="27">
        <f>IF(ISERROR(VLOOKUP(J22,'KAYIT LİSTESİ'!$B$4:$H$1047,4,0)),"",(VLOOKUP(J22,'KAYIT LİSTESİ'!$B$4:$H$1047,4,0)))</f>
        <v>36384</v>
      </c>
      <c r="M22" s="27" t="str">
        <f>IF(ISERROR(VLOOKUP(J22,'KAYIT LİSTESİ'!$B$4:$N$10047,13,0)),"",(VLOOKUP(J22,'KAYIT LİSTESİ'!$B$4:$N$10047,13,0)))</f>
        <v>B1</v>
      </c>
      <c r="N22" s="45" t="str">
        <f>IF(ISERROR(VLOOKUP(J22,'KAYIT LİSTESİ'!$B$4:$H$1047,5,0)),"",(VLOOKUP(J22,'KAYIT LİSTESİ'!$B$4:$H$1047,5,0)))</f>
        <v>VEYSEL ÖZAY</v>
      </c>
      <c r="O22" s="45" t="str">
        <f>IF(ISERROR(VLOOKUP(J22,'KAYIT LİSTESİ'!$B$4:$H$1047,6,0)),"",(VLOOKUP(J22,'KAYIT LİSTESİ'!$B$4:$H$1047,6,0)))</f>
        <v>DENİZLİ-DENİZLİ GÖR.ENG.EĞ.SPOR KUL.</v>
      </c>
      <c r="P22" s="191">
        <v>11964</v>
      </c>
      <c r="Q22" s="26"/>
    </row>
    <row r="23" spans="1:17" s="20" customFormat="1" ht="30.75" customHeight="1" x14ac:dyDescent="0.2">
      <c r="A23" s="68">
        <v>1</v>
      </c>
      <c r="B23" s="68">
        <v>68</v>
      </c>
      <c r="C23" s="121">
        <v>33918</v>
      </c>
      <c r="D23" s="121" t="s">
        <v>315</v>
      </c>
      <c r="E23" s="184" t="s">
        <v>693</v>
      </c>
      <c r="F23" s="185" t="s">
        <v>528</v>
      </c>
      <c r="G23" s="246">
        <v>5500</v>
      </c>
      <c r="H23" s="23"/>
      <c r="I23" s="24">
        <v>8</v>
      </c>
      <c r="J23" s="25" t="s">
        <v>60</v>
      </c>
      <c r="K23" s="26" t="str">
        <f>IF(ISERROR(VLOOKUP(J23,'KAYIT LİSTESİ'!$B$4:$H$1047,2,0)),"",(VLOOKUP(J23,'KAYIT LİSTESİ'!$B$4:$H$1047,2,0)))</f>
        <v/>
      </c>
      <c r="L23" s="27" t="str">
        <f>IF(ISERROR(VLOOKUP(J23,'KAYIT LİSTESİ'!$B$4:$H$1047,4,0)),"",(VLOOKUP(J23,'KAYIT LİSTESİ'!$B$4:$H$1047,4,0)))</f>
        <v/>
      </c>
      <c r="M23" s="27" t="str">
        <f>IF(ISERROR(VLOOKUP(J23,'KAYIT LİSTESİ'!$B$4:$N$10047,13,0)),"",(VLOOKUP(J23,'KAYIT LİSTESİ'!$B$4:$N$10047,13,0)))</f>
        <v/>
      </c>
      <c r="N23" s="45" t="str">
        <f>IF(ISERROR(VLOOKUP(J23,'KAYIT LİSTESİ'!$B$4:$H$1047,5,0)),"",(VLOOKUP(J23,'KAYIT LİSTESİ'!$B$4:$H$1047,5,0)))</f>
        <v/>
      </c>
      <c r="O23" s="45" t="str">
        <f>IF(ISERROR(VLOOKUP(J23,'KAYIT LİSTESİ'!$B$4:$H$1047,6,0)),"",(VLOOKUP(J23,'KAYIT LİSTESİ'!$B$4:$H$1047,6,0)))</f>
        <v/>
      </c>
      <c r="P23" s="246"/>
      <c r="Q23" s="26"/>
    </row>
    <row r="24" spans="1:17" s="20" customFormat="1" ht="30.75" customHeight="1" x14ac:dyDescent="0.2">
      <c r="A24" s="68">
        <v>2</v>
      </c>
      <c r="B24" s="68">
        <v>6</v>
      </c>
      <c r="C24" s="121">
        <v>36179</v>
      </c>
      <c r="D24" s="121" t="s">
        <v>315</v>
      </c>
      <c r="E24" s="184" t="s">
        <v>557</v>
      </c>
      <c r="F24" s="185" t="s">
        <v>558</v>
      </c>
      <c r="G24" s="246">
        <v>5968</v>
      </c>
      <c r="H24" s="23"/>
      <c r="I24" s="399" t="s">
        <v>42</v>
      </c>
      <c r="J24" s="400"/>
      <c r="K24" s="400"/>
      <c r="L24" s="400"/>
      <c r="M24" s="400"/>
      <c r="N24" s="400"/>
      <c r="O24" s="400"/>
      <c r="P24" s="400"/>
      <c r="Q24" s="401"/>
    </row>
    <row r="25" spans="1:17" s="20" customFormat="1" ht="30.75" customHeight="1" x14ac:dyDescent="0.2">
      <c r="A25" s="68">
        <v>3</v>
      </c>
      <c r="B25" s="68">
        <v>142</v>
      </c>
      <c r="C25" s="121">
        <v>32676</v>
      </c>
      <c r="D25" s="121" t="s">
        <v>315</v>
      </c>
      <c r="E25" s="184" t="s">
        <v>369</v>
      </c>
      <c r="F25" s="185" t="s">
        <v>659</v>
      </c>
      <c r="G25" s="191">
        <v>10264</v>
      </c>
      <c r="H25" s="23"/>
      <c r="I25" s="44" t="s">
        <v>212</v>
      </c>
      <c r="J25" s="41" t="s">
        <v>113</v>
      </c>
      <c r="K25" s="41" t="s">
        <v>112</v>
      </c>
      <c r="L25" s="42" t="s">
        <v>13</v>
      </c>
      <c r="M25" s="42" t="s">
        <v>327</v>
      </c>
      <c r="N25" s="43" t="s">
        <v>14</v>
      </c>
      <c r="O25" s="43" t="s">
        <v>45</v>
      </c>
      <c r="P25" s="41" t="s">
        <v>15</v>
      </c>
      <c r="Q25" s="41" t="s">
        <v>27</v>
      </c>
    </row>
    <row r="26" spans="1:17" s="20" customFormat="1" ht="30.75" customHeight="1" x14ac:dyDescent="0.2">
      <c r="A26" s="68">
        <v>4</v>
      </c>
      <c r="B26" s="68">
        <v>166</v>
      </c>
      <c r="C26" s="121">
        <v>36411</v>
      </c>
      <c r="D26" s="121" t="s">
        <v>315</v>
      </c>
      <c r="E26" s="184" t="s">
        <v>699</v>
      </c>
      <c r="F26" s="185" t="s">
        <v>700</v>
      </c>
      <c r="G26" s="191">
        <v>10794</v>
      </c>
      <c r="H26" s="23"/>
      <c r="I26" s="24">
        <v>2</v>
      </c>
      <c r="J26" s="25" t="s">
        <v>61</v>
      </c>
      <c r="K26" s="26">
        <f>IF(ISERROR(VLOOKUP(J26,'KAYIT LİSTESİ'!$B$4:$H$1047,2,0)),"",(VLOOKUP(J26,'KAYIT LİSTESİ'!$B$4:$H$1047,2,0)))</f>
        <v>166</v>
      </c>
      <c r="L26" s="27">
        <f>IF(ISERROR(VLOOKUP(J26,'KAYIT LİSTESİ'!$B$4:$H$1047,4,0)),"",(VLOOKUP(J26,'KAYIT LİSTESİ'!$B$4:$H$1047,4,0)))</f>
        <v>36411</v>
      </c>
      <c r="M26" s="27" t="str">
        <f>IF(ISERROR(VLOOKUP(J26,'KAYIT LİSTESİ'!$B$4:$N$10047,13,0)),"",(VLOOKUP(J26,'KAYIT LİSTESİ'!$B$4:$N$10047,13,0)))</f>
        <v>B2</v>
      </c>
      <c r="N26" s="45" t="str">
        <f>IF(ISERROR(VLOOKUP(J26,'KAYIT LİSTESİ'!$B$4:$H$1047,5,0)),"",(VLOOKUP(J26,'KAYIT LİSTESİ'!$B$4:$H$1047,5,0)))</f>
        <v>ALİ AKKILÇIK</v>
      </c>
      <c r="O26" s="45" t="str">
        <f>IF(ISERROR(VLOOKUP(J26,'KAYIT LİSTESİ'!$B$4:$H$1047,6,0)),"",(VLOOKUP(J26,'KAYIT LİSTESİ'!$B$4:$H$1047,6,0)))</f>
        <v>SAMSUN-SAMSUN GÖRME ENG.ENG.SPOR KUL</v>
      </c>
      <c r="P26" s="191">
        <v>10794</v>
      </c>
      <c r="Q26" s="26"/>
    </row>
    <row r="27" spans="1:17" s="20" customFormat="1" ht="30.75" customHeight="1" x14ac:dyDescent="0.2">
      <c r="A27" s="68">
        <v>5</v>
      </c>
      <c r="B27" s="68">
        <v>75</v>
      </c>
      <c r="C27" s="121">
        <v>35726</v>
      </c>
      <c r="D27" s="121" t="s">
        <v>315</v>
      </c>
      <c r="E27" s="184" t="s">
        <v>311</v>
      </c>
      <c r="F27" s="185" t="s">
        <v>571</v>
      </c>
      <c r="G27" s="191">
        <v>10826</v>
      </c>
      <c r="H27" s="23"/>
      <c r="I27" s="24">
        <v>4</v>
      </c>
      <c r="J27" s="25" t="s">
        <v>62</v>
      </c>
      <c r="K27" s="26">
        <f>IF(ISERROR(VLOOKUP(J27,'KAYIT LİSTESİ'!$B$4:$H$1047,2,0)),"",(VLOOKUP(J27,'KAYIT LİSTESİ'!$B$4:$H$1047,2,0)))</f>
        <v>133</v>
      </c>
      <c r="L27" s="27">
        <f>IF(ISERROR(VLOOKUP(J27,'KAYIT LİSTESİ'!$B$4:$H$1047,4,0)),"",(VLOOKUP(J27,'KAYIT LİSTESİ'!$B$4:$H$1047,4,0)))</f>
        <v>35211</v>
      </c>
      <c r="M27" s="27" t="str">
        <f>IF(ISERROR(VLOOKUP(J27,'KAYIT LİSTESİ'!$B$4:$N$10047,13,0)),"",(VLOOKUP(J27,'KAYIT LİSTESİ'!$B$4:$N$10047,13,0)))</f>
        <v>B2</v>
      </c>
      <c r="N27" s="45" t="str">
        <f>IF(ISERROR(VLOOKUP(J27,'KAYIT LİSTESİ'!$B$4:$H$1047,5,0)),"",(VLOOKUP(J27,'KAYIT LİSTESİ'!$B$4:$H$1047,5,0)))</f>
        <v>BUĞRAHAN ÇAKMAK</v>
      </c>
      <c r="O27" s="45" t="str">
        <f>IF(ISERROR(VLOOKUP(J27,'KAYIT LİSTESİ'!$B$4:$H$1047,6,0)),"",(VLOOKUP(J27,'KAYIT LİSTESİ'!$B$4:$H$1047,6,0)))</f>
        <v>KAYSERİ-KAYSERİ GENÇ GÖRME ENGELLİLER SPOR KULÜBÜ</v>
      </c>
      <c r="P27" s="191">
        <v>15188</v>
      </c>
      <c r="Q27" s="26"/>
    </row>
    <row r="28" spans="1:17" s="20" customFormat="1" ht="30.75" customHeight="1" x14ac:dyDescent="0.2">
      <c r="A28" s="68">
        <v>6</v>
      </c>
      <c r="B28" s="68">
        <v>107</v>
      </c>
      <c r="C28" s="121">
        <v>36398</v>
      </c>
      <c r="D28" s="121" t="s">
        <v>315</v>
      </c>
      <c r="E28" s="184" t="s">
        <v>577</v>
      </c>
      <c r="F28" s="185" t="s">
        <v>578</v>
      </c>
      <c r="G28" s="191">
        <v>11160</v>
      </c>
      <c r="H28" s="23"/>
      <c r="I28" s="24">
        <v>6</v>
      </c>
      <c r="J28" s="25" t="s">
        <v>63</v>
      </c>
      <c r="K28" s="26" t="str">
        <f>IF(ISERROR(VLOOKUP(J28,'KAYIT LİSTESİ'!$B$4:$H$1047,2,0)),"",(VLOOKUP(J28,'KAYIT LİSTESİ'!$B$4:$H$1047,2,0)))</f>
        <v/>
      </c>
      <c r="L28" s="27" t="str">
        <f>IF(ISERROR(VLOOKUP(J28,'KAYIT LİSTESİ'!$B$4:$H$1047,4,0)),"",(VLOOKUP(J28,'KAYIT LİSTESİ'!$B$4:$H$1047,4,0)))</f>
        <v/>
      </c>
      <c r="M28" s="27" t="str">
        <f>IF(ISERROR(VLOOKUP(J28,'KAYIT LİSTESİ'!$B$4:$N$10047,13,0)),"",(VLOOKUP(J28,'KAYIT LİSTESİ'!$B$4:$N$10047,13,0)))</f>
        <v/>
      </c>
      <c r="N28" s="45" t="str">
        <f>IF(ISERROR(VLOOKUP(J28,'KAYIT LİSTESİ'!$B$4:$H$1047,5,0)),"",(VLOOKUP(J28,'KAYIT LİSTESİ'!$B$4:$H$1047,5,0)))</f>
        <v/>
      </c>
      <c r="O28" s="45" t="str">
        <f>IF(ISERROR(VLOOKUP(J28,'KAYIT LİSTESİ'!$B$4:$H$1047,6,0)),"",(VLOOKUP(J28,'KAYIT LİSTESİ'!$B$4:$H$1047,6,0)))</f>
        <v/>
      </c>
      <c r="P28" s="191"/>
      <c r="Q28" s="26"/>
    </row>
    <row r="29" spans="1:17" s="20" customFormat="1" ht="30.75" customHeight="1" x14ac:dyDescent="0.2">
      <c r="A29" s="68">
        <v>7</v>
      </c>
      <c r="B29" s="68">
        <v>34</v>
      </c>
      <c r="C29" s="121">
        <v>36231</v>
      </c>
      <c r="D29" s="121" t="s">
        <v>315</v>
      </c>
      <c r="E29" s="184" t="s">
        <v>660</v>
      </c>
      <c r="F29" s="185" t="s">
        <v>661</v>
      </c>
      <c r="G29" s="191">
        <v>11949</v>
      </c>
      <c r="H29" s="23"/>
      <c r="I29" s="24">
        <v>8</v>
      </c>
      <c r="J29" s="25" t="s">
        <v>64</v>
      </c>
      <c r="K29" s="26">
        <f>IF(ISERROR(VLOOKUP(J29,'KAYIT LİSTESİ'!$B$4:$H$1047,2,0)),"",(VLOOKUP(J29,'KAYIT LİSTESİ'!$B$4:$H$1047,2,0)))</f>
        <v>34</v>
      </c>
      <c r="L29" s="27">
        <f>IF(ISERROR(VLOOKUP(J29,'KAYIT LİSTESİ'!$B$4:$H$1047,4,0)),"",(VLOOKUP(J29,'KAYIT LİSTESİ'!$B$4:$H$1047,4,0)))</f>
        <v>36231</v>
      </c>
      <c r="M29" s="27" t="str">
        <f>IF(ISERROR(VLOOKUP(J29,'KAYIT LİSTESİ'!$B$4:$N$10047,13,0)),"",(VLOOKUP(J29,'KAYIT LİSTESİ'!$B$4:$N$10047,13,0)))</f>
        <v>B2</v>
      </c>
      <c r="N29" s="45" t="str">
        <f>IF(ISERROR(VLOOKUP(J29,'KAYIT LİSTESİ'!$B$4:$H$1047,5,0)),"",(VLOOKUP(J29,'KAYIT LİSTESİ'!$B$4:$H$1047,5,0)))</f>
        <v>EMRE SELÇUK</v>
      </c>
      <c r="O29" s="45" t="str">
        <f>IF(ISERROR(VLOOKUP(J29,'KAYIT LİSTESİ'!$B$4:$H$1047,6,0)),"",(VLOOKUP(J29,'KAYIT LİSTESİ'!$B$4:$H$1047,6,0)))</f>
        <v>ANKARA-OSMANLI GÖRME ENGELLİLER SPOR KULÜBÜ</v>
      </c>
      <c r="P29" s="246">
        <v>11949</v>
      </c>
      <c r="Q29" s="26"/>
    </row>
    <row r="30" spans="1:17" s="20" customFormat="1" ht="30.75" customHeight="1" x14ac:dyDescent="0.2">
      <c r="A30" s="68">
        <v>8</v>
      </c>
      <c r="B30" s="68">
        <v>99</v>
      </c>
      <c r="C30" s="121">
        <v>36617</v>
      </c>
      <c r="D30" s="121" t="s">
        <v>315</v>
      </c>
      <c r="E30" s="184" t="s">
        <v>694</v>
      </c>
      <c r="F30" s="185" t="s">
        <v>535</v>
      </c>
      <c r="G30" s="191">
        <v>12207</v>
      </c>
      <c r="H30" s="23"/>
      <c r="I30" s="399" t="s">
        <v>43</v>
      </c>
      <c r="J30" s="400"/>
      <c r="K30" s="400"/>
      <c r="L30" s="400"/>
      <c r="M30" s="400"/>
      <c r="N30" s="400"/>
      <c r="O30" s="400"/>
      <c r="P30" s="400"/>
      <c r="Q30" s="401"/>
    </row>
    <row r="31" spans="1:17" s="20" customFormat="1" ht="30.75" customHeight="1" x14ac:dyDescent="0.2">
      <c r="A31" s="68">
        <v>9</v>
      </c>
      <c r="B31" s="68">
        <v>135</v>
      </c>
      <c r="C31" s="121">
        <v>36872</v>
      </c>
      <c r="D31" s="121" t="s">
        <v>315</v>
      </c>
      <c r="E31" s="184" t="s">
        <v>696</v>
      </c>
      <c r="F31" s="185" t="s">
        <v>583</v>
      </c>
      <c r="G31" s="191">
        <v>12839</v>
      </c>
      <c r="H31" s="23"/>
      <c r="I31" s="44" t="s">
        <v>212</v>
      </c>
      <c r="J31" s="41" t="s">
        <v>113</v>
      </c>
      <c r="K31" s="41" t="s">
        <v>112</v>
      </c>
      <c r="L31" s="42" t="s">
        <v>13</v>
      </c>
      <c r="M31" s="42" t="s">
        <v>327</v>
      </c>
      <c r="N31" s="43" t="s">
        <v>14</v>
      </c>
      <c r="O31" s="43" t="s">
        <v>45</v>
      </c>
      <c r="P31" s="41" t="s">
        <v>15</v>
      </c>
      <c r="Q31" s="41" t="s">
        <v>27</v>
      </c>
    </row>
    <row r="32" spans="1:17" s="20" customFormat="1" ht="30.75" customHeight="1" x14ac:dyDescent="0.2">
      <c r="A32" s="68">
        <v>10</v>
      </c>
      <c r="B32" s="68">
        <v>133</v>
      </c>
      <c r="C32" s="121">
        <v>35211</v>
      </c>
      <c r="D32" s="121" t="s">
        <v>315</v>
      </c>
      <c r="E32" s="184" t="s">
        <v>582</v>
      </c>
      <c r="F32" s="185" t="s">
        <v>583</v>
      </c>
      <c r="G32" s="191">
        <v>15188</v>
      </c>
      <c r="H32" s="23"/>
      <c r="I32" s="24">
        <v>2</v>
      </c>
      <c r="J32" s="25" t="s">
        <v>65</v>
      </c>
      <c r="K32" s="26">
        <f>IF(ISERROR(VLOOKUP(J32,'KAYIT LİSTESİ'!$B$4:$H$1047,2,0)),"",(VLOOKUP(J32,'KAYIT LİSTESİ'!$B$4:$H$1047,2,0)))</f>
        <v>142</v>
      </c>
      <c r="L32" s="27">
        <f>IF(ISERROR(VLOOKUP(J32,'KAYIT LİSTESİ'!$B$4:$H$1047,4,0)),"",(VLOOKUP(J32,'KAYIT LİSTESİ'!$B$4:$H$1047,4,0)))</f>
        <v>32676</v>
      </c>
      <c r="M32" s="27" t="str">
        <f>IF(ISERROR(VLOOKUP(J32,'KAYIT LİSTESİ'!$B$4:$N$10047,13,0)),"",(VLOOKUP(J32,'KAYIT LİSTESİ'!$B$4:$N$10047,13,0)))</f>
        <v>B2</v>
      </c>
      <c r="N32" s="45" t="str">
        <f>IF(ISERROR(VLOOKUP(J32,'KAYIT LİSTESİ'!$B$4:$H$1047,5,0)),"",(VLOOKUP(J32,'KAYIT LİSTESİ'!$B$4:$H$1047,5,0)))</f>
        <v>HÜSEYİN KORKMAZ</v>
      </c>
      <c r="O32" s="45" t="str">
        <f>IF(ISERROR(VLOOKUP(J32,'KAYIT LİSTESİ'!$B$4:$H$1047,6,0)),"",(VLOOKUP(J32,'KAYIT LİSTESİ'!$B$4:$H$1047,6,0)))</f>
        <v>KONYA-KONYA GÖRME ENGELLİLER SPOR KULÜBÜ</v>
      </c>
      <c r="P32" s="191">
        <v>10264</v>
      </c>
      <c r="Q32" s="26"/>
    </row>
    <row r="33" spans="1:17" s="20" customFormat="1" ht="30.75" customHeight="1" x14ac:dyDescent="0.2">
      <c r="A33" s="68" t="s">
        <v>870</v>
      </c>
      <c r="B33" s="68">
        <v>29</v>
      </c>
      <c r="C33" s="121">
        <v>35053</v>
      </c>
      <c r="D33" s="121" t="s">
        <v>315</v>
      </c>
      <c r="E33" s="184" t="s">
        <v>734</v>
      </c>
      <c r="F33" s="185" t="s">
        <v>563</v>
      </c>
      <c r="G33" s="246" t="s">
        <v>869</v>
      </c>
      <c r="H33" s="23"/>
      <c r="I33" s="24">
        <v>4</v>
      </c>
      <c r="J33" s="25" t="s">
        <v>66</v>
      </c>
      <c r="K33" s="26">
        <f>IF(ISERROR(VLOOKUP(J33,'KAYIT LİSTESİ'!$B$4:$H$1047,2,0)),"",(VLOOKUP(J33,'KAYIT LİSTESİ'!$B$4:$H$1047,2,0)))</f>
        <v>68</v>
      </c>
      <c r="L33" s="27">
        <f>IF(ISERROR(VLOOKUP(J33,'KAYIT LİSTESİ'!$B$4:$H$1047,4,0)),"",(VLOOKUP(J33,'KAYIT LİSTESİ'!$B$4:$H$1047,4,0)))</f>
        <v>33918</v>
      </c>
      <c r="M33" s="27" t="str">
        <f>IF(ISERROR(VLOOKUP(J33,'KAYIT LİSTESİ'!$B$4:$N$10047,13,0)),"",(VLOOKUP(J33,'KAYIT LİSTESİ'!$B$4:$N$10047,13,0)))</f>
        <v>B2</v>
      </c>
      <c r="N33" s="45" t="str">
        <f>IF(ISERROR(VLOOKUP(J33,'KAYIT LİSTESİ'!$B$4:$H$1047,5,0)),"",(VLOOKUP(J33,'KAYIT LİSTESİ'!$B$4:$H$1047,5,0)))</f>
        <v>İBRAHİM YILDIZ</v>
      </c>
      <c r="O33" s="45" t="str">
        <f>IF(ISERROR(VLOOKUP(J33,'KAYIT LİSTESİ'!$B$4:$H$1047,6,0)),"",(VLOOKUP(J33,'KAYIT LİSTESİ'!$B$4:$H$1047,6,0)))</f>
        <v>BURSA-NİLÜFER BELEDİYESİ GÖRME ENGELLİLER SPOR KULÜBÜ</v>
      </c>
      <c r="P33" s="246">
        <v>5500</v>
      </c>
      <c r="Q33" s="26"/>
    </row>
    <row r="34" spans="1:17" s="20" customFormat="1" ht="30.75" customHeight="1" x14ac:dyDescent="0.2">
      <c r="A34" s="392" t="s">
        <v>12</v>
      </c>
      <c r="B34" s="393" t="s">
        <v>112</v>
      </c>
      <c r="C34" s="395" t="s">
        <v>124</v>
      </c>
      <c r="D34" s="396" t="s">
        <v>327</v>
      </c>
      <c r="E34" s="398" t="s">
        <v>14</v>
      </c>
      <c r="F34" s="398" t="s">
        <v>45</v>
      </c>
      <c r="G34" s="398" t="s">
        <v>15</v>
      </c>
      <c r="H34" s="23"/>
      <c r="I34" s="24">
        <v>6</v>
      </c>
      <c r="J34" s="25" t="s">
        <v>67</v>
      </c>
      <c r="K34" s="26">
        <f>IF(ISERROR(VLOOKUP(J34,'KAYIT LİSTESİ'!$B$4:$H$1047,2,0)),"",(VLOOKUP(J34,'KAYIT LİSTESİ'!$B$4:$H$1047,2,0)))</f>
        <v>135</v>
      </c>
      <c r="L34" s="27">
        <f>IF(ISERROR(VLOOKUP(J34,'KAYIT LİSTESİ'!$B$4:$H$1047,4,0)),"",(VLOOKUP(J34,'KAYIT LİSTESİ'!$B$4:$H$1047,4,0)))</f>
        <v>36872</v>
      </c>
      <c r="M34" s="27" t="str">
        <f>IF(ISERROR(VLOOKUP(J34,'KAYIT LİSTESİ'!$B$4:$N$10047,13,0)),"",(VLOOKUP(J34,'KAYIT LİSTESİ'!$B$4:$N$10047,13,0)))</f>
        <v>B2</v>
      </c>
      <c r="N34" s="45" t="str">
        <f>IF(ISERROR(VLOOKUP(J34,'KAYIT LİSTESİ'!$B$4:$H$1047,5,0)),"",(VLOOKUP(J34,'KAYIT LİSTESİ'!$B$4:$H$1047,5,0)))</f>
        <v>MUHAMMED MUSTAFA GELİN</v>
      </c>
      <c r="O34" s="45" t="str">
        <f>IF(ISERROR(VLOOKUP(J34,'KAYIT LİSTESİ'!$B$4:$H$1047,6,0)),"",(VLOOKUP(J34,'KAYIT LİSTESİ'!$B$4:$H$1047,6,0)))</f>
        <v>KAYSERİ-KAYSERİ GENÇ GÖRME ENGELLİLER SPOR KULÜBÜ</v>
      </c>
      <c r="P34" s="191">
        <v>12839</v>
      </c>
      <c r="Q34" s="26"/>
    </row>
    <row r="35" spans="1:17" s="20" customFormat="1" ht="30.75" customHeight="1" x14ac:dyDescent="0.2">
      <c r="A35" s="392"/>
      <c r="B35" s="394"/>
      <c r="C35" s="395"/>
      <c r="D35" s="397"/>
      <c r="E35" s="398"/>
      <c r="F35" s="398"/>
      <c r="G35" s="398"/>
      <c r="H35" s="23"/>
      <c r="I35" s="24">
        <v>8</v>
      </c>
      <c r="J35" s="25" t="s">
        <v>68</v>
      </c>
      <c r="K35" s="26">
        <f>IF(ISERROR(VLOOKUP(J35,'KAYIT LİSTESİ'!$B$4:$H$1047,2,0)),"",(VLOOKUP(J35,'KAYIT LİSTESİ'!$B$4:$H$1047,2,0)))</f>
        <v>75</v>
      </c>
      <c r="L35" s="27">
        <f>IF(ISERROR(VLOOKUP(J35,'KAYIT LİSTESİ'!$B$4:$H$1047,4,0)),"",(VLOOKUP(J35,'KAYIT LİSTESİ'!$B$4:$H$1047,4,0)))</f>
        <v>35726</v>
      </c>
      <c r="M35" s="27" t="str">
        <f>IF(ISERROR(VLOOKUP(J35,'KAYIT LİSTESİ'!$B$4:$N$10047,13,0)),"",(VLOOKUP(J35,'KAYIT LİSTESİ'!$B$4:$N$10047,13,0)))</f>
        <v>B2</v>
      </c>
      <c r="N35" s="45" t="str">
        <f>IF(ISERROR(VLOOKUP(J35,'KAYIT LİSTESİ'!$B$4:$H$1047,5,0)),"",(VLOOKUP(J35,'KAYIT LİSTESİ'!$B$4:$H$1047,5,0)))</f>
        <v>MUHAMMET KÖSE</v>
      </c>
      <c r="O35" s="45" t="str">
        <f>IF(ISERROR(VLOOKUP(J35,'KAYIT LİSTESİ'!$B$4:$H$1047,6,0)),"",(VLOOKUP(J35,'KAYIT LİSTESİ'!$B$4:$H$1047,6,0)))</f>
        <v>BURSA-TİMSAHLAR GÖR.ENG.GENÇ.VE SPOR KUL.DER</v>
      </c>
      <c r="P35" s="191">
        <v>10826</v>
      </c>
      <c r="Q35" s="26"/>
    </row>
    <row r="36" spans="1:17" s="20" customFormat="1" ht="30.75" customHeight="1" x14ac:dyDescent="0.2">
      <c r="A36" s="68">
        <v>1</v>
      </c>
      <c r="B36" s="68">
        <v>173</v>
      </c>
      <c r="C36" s="121">
        <v>33501</v>
      </c>
      <c r="D36" s="121" t="s">
        <v>316</v>
      </c>
      <c r="E36" s="184" t="s">
        <v>708</v>
      </c>
      <c r="F36" s="185" t="s">
        <v>709</v>
      </c>
      <c r="G36" s="246">
        <v>5273</v>
      </c>
      <c r="H36" s="23"/>
      <c r="I36" s="399" t="s">
        <v>44</v>
      </c>
      <c r="J36" s="400"/>
      <c r="K36" s="400"/>
      <c r="L36" s="400"/>
      <c r="M36" s="400"/>
      <c r="N36" s="400"/>
      <c r="O36" s="400"/>
      <c r="P36" s="400"/>
      <c r="Q36" s="401"/>
    </row>
    <row r="37" spans="1:17" s="20" customFormat="1" ht="30.75" customHeight="1" x14ac:dyDescent="0.2">
      <c r="A37" s="68">
        <v>2</v>
      </c>
      <c r="B37" s="68">
        <v>9</v>
      </c>
      <c r="C37" s="121">
        <v>35582</v>
      </c>
      <c r="D37" s="121" t="s">
        <v>316</v>
      </c>
      <c r="E37" s="184" t="s">
        <v>735</v>
      </c>
      <c r="F37" s="185" t="s">
        <v>736</v>
      </c>
      <c r="G37" s="246">
        <v>5884</v>
      </c>
      <c r="H37" s="23"/>
      <c r="I37" s="44" t="s">
        <v>212</v>
      </c>
      <c r="J37" s="41" t="s">
        <v>113</v>
      </c>
      <c r="K37" s="41" t="s">
        <v>112</v>
      </c>
      <c r="L37" s="42" t="s">
        <v>13</v>
      </c>
      <c r="M37" s="42" t="s">
        <v>327</v>
      </c>
      <c r="N37" s="43" t="s">
        <v>14</v>
      </c>
      <c r="O37" s="43" t="s">
        <v>45</v>
      </c>
      <c r="P37" s="41" t="s">
        <v>15</v>
      </c>
      <c r="Q37" s="41" t="s">
        <v>27</v>
      </c>
    </row>
    <row r="38" spans="1:17" s="20" customFormat="1" ht="30.75" customHeight="1" x14ac:dyDescent="0.2">
      <c r="A38" s="68">
        <v>3</v>
      </c>
      <c r="B38" s="68">
        <v>117</v>
      </c>
      <c r="C38" s="121">
        <v>36225</v>
      </c>
      <c r="D38" s="121" t="s">
        <v>316</v>
      </c>
      <c r="E38" s="184" t="s">
        <v>403</v>
      </c>
      <c r="F38" s="185" t="s">
        <v>539</v>
      </c>
      <c r="G38" s="191">
        <v>10806</v>
      </c>
      <c r="H38" s="23"/>
      <c r="I38" s="24">
        <v>2</v>
      </c>
      <c r="J38" s="25" t="s">
        <v>739</v>
      </c>
      <c r="K38" s="26">
        <f>IF(ISERROR(VLOOKUP(J38,'KAYIT LİSTESİ'!$B$4:$H$1047,2,0)),"",(VLOOKUP(J38,'KAYIT LİSTESİ'!$B$4:$H$1047,2,0)))</f>
        <v>107</v>
      </c>
      <c r="L38" s="27">
        <f>IF(ISERROR(VLOOKUP(J38,'KAYIT LİSTESİ'!$B$4:$H$1047,4,0)),"",(VLOOKUP(J38,'KAYIT LİSTESİ'!$B$4:$H$1047,4,0)))</f>
        <v>36398</v>
      </c>
      <c r="M38" s="27" t="str">
        <f>IF(ISERROR(VLOOKUP(J38,'KAYIT LİSTESİ'!$B$4:$N$10047,13,0)),"",(VLOOKUP(J38,'KAYIT LİSTESİ'!$B$4:$N$10047,13,0)))</f>
        <v>B2</v>
      </c>
      <c r="N38" s="45" t="str">
        <f>IF(ISERROR(VLOOKUP(J38,'KAYIT LİSTESİ'!$B$4:$H$1047,5,0)),"",(VLOOKUP(J38,'KAYIT LİSTESİ'!$B$4:$H$1047,5,0)))</f>
        <v>MUSTAFA ASLAN</v>
      </c>
      <c r="O38" s="45" t="str">
        <f>IF(ISERROR(VLOOKUP(J38,'KAYIT LİSTESİ'!$B$4:$H$1047,6,0)),"",(VLOOKUP(J38,'KAYIT LİSTESİ'!$B$4:$H$1047,6,0)))</f>
        <v>GAZİANTEP-DOLPHİN GENÇLİK VE SPOR KULÜBÜ</v>
      </c>
      <c r="P38" s="191">
        <v>11160</v>
      </c>
      <c r="Q38" s="26"/>
    </row>
    <row r="39" spans="1:17" s="20" customFormat="1" ht="30.75" customHeight="1" x14ac:dyDescent="0.2">
      <c r="A39" s="68">
        <v>4</v>
      </c>
      <c r="B39" s="68">
        <v>153</v>
      </c>
      <c r="C39" s="121">
        <v>34059</v>
      </c>
      <c r="D39" s="121" t="s">
        <v>316</v>
      </c>
      <c r="E39" s="184" t="s">
        <v>602</v>
      </c>
      <c r="F39" s="185" t="s">
        <v>603</v>
      </c>
      <c r="G39" s="191">
        <v>10829</v>
      </c>
      <c r="H39" s="23"/>
      <c r="I39" s="24">
        <v>4</v>
      </c>
      <c r="J39" s="25" t="s">
        <v>740</v>
      </c>
      <c r="K39" s="26">
        <f>IF(ISERROR(VLOOKUP(J39,'KAYIT LİSTESİ'!$B$4:$H$1047,2,0)),"",(VLOOKUP(J39,'KAYIT LİSTESİ'!$B$4:$H$1047,2,0)))</f>
        <v>6</v>
      </c>
      <c r="L39" s="27">
        <f>IF(ISERROR(VLOOKUP(J39,'KAYIT LİSTESİ'!$B$4:$H$1047,4,0)),"",(VLOOKUP(J39,'KAYIT LİSTESİ'!$B$4:$H$1047,4,0)))</f>
        <v>36179</v>
      </c>
      <c r="M39" s="27" t="str">
        <f>IF(ISERROR(VLOOKUP(J39,'KAYIT LİSTESİ'!$B$4:$N$10047,13,0)),"",(VLOOKUP(J39,'KAYIT LİSTESİ'!$B$4:$N$10047,13,0)))</f>
        <v>B2</v>
      </c>
      <c r="N39" s="45" t="str">
        <f>IF(ISERROR(VLOOKUP(J39,'KAYIT LİSTESİ'!$B$4:$H$1047,5,0)),"",(VLOOKUP(J39,'KAYIT LİSTESİ'!$B$4:$H$1047,5,0)))</f>
        <v>NURETTİN AYDIN</v>
      </c>
      <c r="O39" s="45" t="str">
        <f>IF(ISERROR(VLOOKUP(J39,'KAYIT LİSTESİ'!$B$4:$H$1047,6,0)),"",(VLOOKUP(J39,'KAYIT LİSTESİ'!$B$4:$H$1047,6,0)))</f>
        <v>ADANA-SEYHAN BELSPOR KUL.DER.</v>
      </c>
      <c r="P39" s="246">
        <v>5968</v>
      </c>
      <c r="Q39" s="26"/>
    </row>
    <row r="40" spans="1:17" s="20" customFormat="1" ht="30.75" customHeight="1" x14ac:dyDescent="0.2">
      <c r="A40" s="68">
        <v>5</v>
      </c>
      <c r="B40" s="68">
        <v>18</v>
      </c>
      <c r="C40" s="121">
        <v>35747</v>
      </c>
      <c r="D40" s="121" t="s">
        <v>316</v>
      </c>
      <c r="E40" s="184" t="s">
        <v>666</v>
      </c>
      <c r="F40" s="185" t="s">
        <v>667</v>
      </c>
      <c r="G40" s="191">
        <v>10829</v>
      </c>
      <c r="H40" s="23"/>
      <c r="I40" s="24">
        <v>6</v>
      </c>
      <c r="J40" s="25" t="s">
        <v>741</v>
      </c>
      <c r="K40" s="26">
        <f>IF(ISERROR(VLOOKUP(J40,'KAYIT LİSTESİ'!$B$4:$H$1047,2,0)),"",(VLOOKUP(J40,'KAYIT LİSTESİ'!$B$4:$H$1047,2,0)))</f>
        <v>99</v>
      </c>
      <c r="L40" s="27">
        <f>IF(ISERROR(VLOOKUP(J40,'KAYIT LİSTESİ'!$B$4:$H$1047,4,0)),"",(VLOOKUP(J40,'KAYIT LİSTESİ'!$B$4:$H$1047,4,0)))</f>
        <v>36617</v>
      </c>
      <c r="M40" s="27" t="str">
        <f>IF(ISERROR(VLOOKUP(J40,'KAYIT LİSTESİ'!$B$4:$N$10047,13,0)),"",(VLOOKUP(J40,'KAYIT LİSTESİ'!$B$4:$N$10047,13,0)))</f>
        <v>B2</v>
      </c>
      <c r="N40" s="45" t="str">
        <f>IF(ISERROR(VLOOKUP(J40,'KAYIT LİSTESİ'!$B$4:$H$1047,5,0)),"",(VLOOKUP(J40,'KAYIT LİSTESİ'!$B$4:$H$1047,5,0)))</f>
        <v>RIDVAN TANHAN</v>
      </c>
      <c r="O40" s="45" t="str">
        <f>IF(ISERROR(VLOOKUP(J40,'KAYIT LİSTESİ'!$B$4:$H$1047,6,0)),"",(VLOOKUP(J40,'KAYIT LİSTESİ'!$B$4:$H$1047,6,0)))</f>
        <v>DİYARBAKIR-DİYARBAKIR GÖR.SPOR KULUBÜ</v>
      </c>
      <c r="P40" s="191">
        <v>12207</v>
      </c>
      <c r="Q40" s="26"/>
    </row>
    <row r="41" spans="1:17" s="20" customFormat="1" ht="30.75" customHeight="1" x14ac:dyDescent="0.2">
      <c r="A41" s="68">
        <v>6</v>
      </c>
      <c r="B41" s="68">
        <v>164</v>
      </c>
      <c r="C41" s="121">
        <v>34669</v>
      </c>
      <c r="D41" s="121" t="s">
        <v>316</v>
      </c>
      <c r="E41" s="184" t="s">
        <v>604</v>
      </c>
      <c r="F41" s="185" t="s">
        <v>605</v>
      </c>
      <c r="G41" s="191">
        <v>10874</v>
      </c>
      <c r="H41" s="23"/>
      <c r="I41" s="24">
        <v>8</v>
      </c>
      <c r="J41" s="25" t="s">
        <v>742</v>
      </c>
      <c r="K41" s="26">
        <f>IF(ISERROR(VLOOKUP(J41,'KAYIT LİSTESİ'!$B$4:$H$1047,2,0)),"",(VLOOKUP(J41,'KAYIT LİSTESİ'!$B$4:$H$1047,2,0)))</f>
        <v>29</v>
      </c>
      <c r="L41" s="27">
        <f>IF(ISERROR(VLOOKUP(J41,'KAYIT LİSTESİ'!$B$4:$H$1047,4,0)),"",(VLOOKUP(J41,'KAYIT LİSTESİ'!$B$4:$H$1047,4,0)))</f>
        <v>35053</v>
      </c>
      <c r="M41" s="27" t="str">
        <f>IF(ISERROR(VLOOKUP(J41,'KAYIT LİSTESİ'!$B$4:$N$10047,13,0)),"",(VLOOKUP(J41,'KAYIT LİSTESİ'!$B$4:$N$10047,13,0)))</f>
        <v>B2</v>
      </c>
      <c r="N41" s="45" t="str">
        <f>IF(ISERROR(VLOOKUP(J41,'KAYIT LİSTESİ'!$B$4:$H$1047,5,0)),"",(VLOOKUP(J41,'KAYIT LİSTESİ'!$B$4:$H$1047,5,0)))</f>
        <v>ŞEHMUS ÇEVİK</v>
      </c>
      <c r="O41" s="45" t="str">
        <f>IF(ISERROR(VLOOKUP(J41,'KAYIT LİSTESİ'!$B$4:$H$1047,6,0)),"",(VLOOKUP(J41,'KAYIT LİSTESİ'!$B$4:$H$1047,6,0)))</f>
        <v>ANKARA-ÇANKAYA BEL.GÖR.ENG.SPOR KUL.</v>
      </c>
      <c r="P41" s="246" t="s">
        <v>869</v>
      </c>
      <c r="Q41" s="26"/>
    </row>
    <row r="42" spans="1:17" s="20" customFormat="1" ht="30.75" customHeight="1" x14ac:dyDescent="0.2">
      <c r="A42" s="68">
        <v>7</v>
      </c>
      <c r="B42" s="68">
        <v>127</v>
      </c>
      <c r="C42" s="121">
        <v>29026</v>
      </c>
      <c r="D42" s="121" t="s">
        <v>316</v>
      </c>
      <c r="E42" s="184" t="s">
        <v>406</v>
      </c>
      <c r="F42" s="185" t="s">
        <v>581</v>
      </c>
      <c r="G42" s="191">
        <v>11181</v>
      </c>
      <c r="H42" s="23"/>
      <c r="I42" s="399" t="s">
        <v>46</v>
      </c>
      <c r="J42" s="400"/>
      <c r="K42" s="400"/>
      <c r="L42" s="400"/>
      <c r="M42" s="400"/>
      <c r="N42" s="400"/>
      <c r="O42" s="400"/>
      <c r="P42" s="400"/>
      <c r="Q42" s="401"/>
    </row>
    <row r="43" spans="1:17" s="20" customFormat="1" ht="30.75" customHeight="1" x14ac:dyDescent="0.2">
      <c r="A43" s="68">
        <v>8</v>
      </c>
      <c r="B43" s="68">
        <v>105</v>
      </c>
      <c r="C43" s="121">
        <v>35247</v>
      </c>
      <c r="D43" s="121" t="s">
        <v>316</v>
      </c>
      <c r="E43" s="184" t="s">
        <v>737</v>
      </c>
      <c r="F43" s="185" t="s">
        <v>738</v>
      </c>
      <c r="G43" s="191">
        <v>11315</v>
      </c>
      <c r="H43" s="23"/>
      <c r="I43" s="44" t="s">
        <v>212</v>
      </c>
      <c r="J43" s="41" t="s">
        <v>113</v>
      </c>
      <c r="K43" s="41" t="s">
        <v>112</v>
      </c>
      <c r="L43" s="42" t="s">
        <v>13</v>
      </c>
      <c r="M43" s="42" t="s">
        <v>327</v>
      </c>
      <c r="N43" s="43" t="s">
        <v>14</v>
      </c>
      <c r="O43" s="43" t="s">
        <v>45</v>
      </c>
      <c r="P43" s="41" t="s">
        <v>15</v>
      </c>
      <c r="Q43" s="41" t="s">
        <v>27</v>
      </c>
    </row>
    <row r="44" spans="1:17" s="20" customFormat="1" ht="30.75" customHeight="1" x14ac:dyDescent="0.2">
      <c r="A44" s="68">
        <v>9</v>
      </c>
      <c r="B44" s="68">
        <v>138</v>
      </c>
      <c r="C44" s="121">
        <v>36745</v>
      </c>
      <c r="D44" s="121" t="s">
        <v>316</v>
      </c>
      <c r="E44" s="184" t="s">
        <v>706</v>
      </c>
      <c r="F44" s="185" t="s">
        <v>707</v>
      </c>
      <c r="G44" s="191">
        <v>11691</v>
      </c>
      <c r="H44" s="23"/>
      <c r="I44" s="24">
        <v>1</v>
      </c>
      <c r="J44" s="25" t="s">
        <v>743</v>
      </c>
      <c r="K44" s="26" t="str">
        <f>IF(ISERROR(VLOOKUP(J44,'KAYIT LİSTESİ'!$B$4:$H$1047,2,0)),"",(VLOOKUP(J44,'KAYIT LİSTESİ'!$B$4:$H$1047,2,0)))</f>
        <v/>
      </c>
      <c r="L44" s="27" t="str">
        <f>IF(ISERROR(VLOOKUP(J44,'KAYIT LİSTESİ'!$B$4:$H$1047,4,0)),"",(VLOOKUP(J44,'KAYIT LİSTESİ'!$B$4:$H$1047,4,0)))</f>
        <v/>
      </c>
      <c r="M44" s="27" t="str">
        <f>IF(ISERROR(VLOOKUP(J44,'KAYIT LİSTESİ'!$B$4:$N$10047,13,0)),"",(VLOOKUP(J44,'KAYIT LİSTESİ'!$B$4:$N$10047,13,0)))</f>
        <v/>
      </c>
      <c r="N44" s="45" t="str">
        <f>IF(ISERROR(VLOOKUP(J44,'KAYIT LİSTESİ'!$B$4:$H$1047,5,0)),"",(VLOOKUP(J44,'KAYIT LİSTESİ'!$B$4:$H$1047,5,0)))</f>
        <v/>
      </c>
      <c r="O44" s="45" t="str">
        <f>IF(ISERROR(VLOOKUP(J44,'KAYIT LİSTESİ'!$B$4:$H$1047,6,0)),"",(VLOOKUP(J44,'KAYIT LİSTESİ'!$B$4:$H$1047,6,0)))</f>
        <v/>
      </c>
      <c r="P44" s="191"/>
      <c r="Q44" s="26"/>
    </row>
    <row r="45" spans="1:17" s="20" customFormat="1" ht="30.75" customHeight="1" x14ac:dyDescent="0.2">
      <c r="A45" s="68">
        <v>10</v>
      </c>
      <c r="B45" s="68">
        <v>35</v>
      </c>
      <c r="C45" s="121">
        <v>35676</v>
      </c>
      <c r="D45" s="121" t="s">
        <v>316</v>
      </c>
      <c r="E45" s="184" t="s">
        <v>701</v>
      </c>
      <c r="F45" s="185" t="s">
        <v>661</v>
      </c>
      <c r="G45" s="191">
        <v>12091</v>
      </c>
      <c r="H45" s="23"/>
      <c r="I45" s="24">
        <v>2</v>
      </c>
      <c r="J45" s="25" t="s">
        <v>744</v>
      </c>
      <c r="K45" s="26">
        <f>IF(ISERROR(VLOOKUP(J45,'KAYIT LİSTESİ'!$B$4:$H$1047,2,0)),"",(VLOOKUP(J45,'KAYIT LİSTESİ'!$B$4:$H$1047,2,0)))</f>
        <v>127</v>
      </c>
      <c r="L45" s="27">
        <f>IF(ISERROR(VLOOKUP(J45,'KAYIT LİSTESİ'!$B$4:$H$1047,4,0)),"",(VLOOKUP(J45,'KAYIT LİSTESİ'!$B$4:$H$1047,4,0)))</f>
        <v>29026</v>
      </c>
      <c r="M45" s="27" t="str">
        <f>IF(ISERROR(VLOOKUP(J45,'KAYIT LİSTESİ'!$B$4:$N$10047,13,0)),"",(VLOOKUP(J45,'KAYIT LİSTESİ'!$B$4:$N$10047,13,0)))</f>
        <v>B3</v>
      </c>
      <c r="N45" s="45" t="str">
        <f>IF(ISERROR(VLOOKUP(J45,'KAYIT LİSTESİ'!$B$4:$H$1047,5,0)),"",(VLOOKUP(J45,'KAYIT LİSTESİ'!$B$4:$H$1047,5,0)))</f>
        <v>EKREM MEYDAN</v>
      </c>
      <c r="O45" s="45" t="str">
        <f>IF(ISERROR(VLOOKUP(J45,'KAYIT LİSTESİ'!$B$4:$H$1047,6,0)),"",(VLOOKUP(J45,'KAYIT LİSTESİ'!$B$4:$H$1047,6,0)))</f>
        <v>İZMİR-İZMİR ÇAĞDAŞ GÖRMEYENLER SPOR KULÜBÜ</v>
      </c>
      <c r="P45" s="191">
        <v>11181</v>
      </c>
      <c r="Q45" s="26"/>
    </row>
    <row r="46" spans="1:17" s="20" customFormat="1" ht="30.75" customHeight="1" x14ac:dyDescent="0.2">
      <c r="A46" s="68">
        <v>11</v>
      </c>
      <c r="B46" s="68">
        <v>37</v>
      </c>
      <c r="C46" s="121">
        <v>26738</v>
      </c>
      <c r="D46" s="121" t="s">
        <v>316</v>
      </c>
      <c r="E46" s="184" t="s">
        <v>867</v>
      </c>
      <c r="F46" s="185" t="s">
        <v>523</v>
      </c>
      <c r="G46" s="191">
        <v>12868</v>
      </c>
      <c r="H46" s="23"/>
      <c r="I46" s="24">
        <v>3</v>
      </c>
      <c r="J46" s="25" t="s">
        <v>745</v>
      </c>
      <c r="K46" s="26">
        <f>IF(ISERROR(VLOOKUP(J46,'KAYIT LİSTESİ'!$B$4:$H$1047,2,0)),"",(VLOOKUP(J46,'KAYIT LİSTESİ'!$B$4:$H$1047,2,0)))</f>
        <v>138</v>
      </c>
      <c r="L46" s="27">
        <f>IF(ISERROR(VLOOKUP(J46,'KAYIT LİSTESİ'!$B$4:$H$1047,4,0)),"",(VLOOKUP(J46,'KAYIT LİSTESİ'!$B$4:$H$1047,4,0)))</f>
        <v>36745</v>
      </c>
      <c r="M46" s="27" t="str">
        <f>IF(ISERROR(VLOOKUP(J46,'KAYIT LİSTESİ'!$B$4:$N$10047,13,0)),"",(VLOOKUP(J46,'KAYIT LİSTESİ'!$B$4:$N$10047,13,0)))</f>
        <v>B3</v>
      </c>
      <c r="N46" s="45" t="str">
        <f>IF(ISERROR(VLOOKUP(J46,'KAYIT LİSTESİ'!$B$4:$H$1047,5,0)),"",(VLOOKUP(J46,'KAYIT LİSTESİ'!$B$4:$H$1047,5,0)))</f>
        <v>ENES KARADUMAN</v>
      </c>
      <c r="O46" s="45" t="str">
        <f>IF(ISERROR(VLOOKUP(J46,'KAYIT LİSTESİ'!$B$4:$H$1047,6,0)),"",(VLOOKUP(J46,'KAYIT LİSTESİ'!$B$4:$H$1047,6,0)))</f>
        <v>KAYSERİ-KAYSERİ GÖRME ENGELLİLER SPOR KULÜBÜ</v>
      </c>
      <c r="P46" s="191">
        <v>11691</v>
      </c>
      <c r="Q46" s="26"/>
    </row>
    <row r="47" spans="1:17" s="20" customFormat="1" ht="30.75" customHeight="1" x14ac:dyDescent="0.2">
      <c r="A47" s="68">
        <v>12</v>
      </c>
      <c r="B47" s="68">
        <v>114</v>
      </c>
      <c r="C47" s="121">
        <v>35674</v>
      </c>
      <c r="D47" s="121" t="s">
        <v>316</v>
      </c>
      <c r="E47" s="184" t="s">
        <v>600</v>
      </c>
      <c r="F47" s="185" t="s">
        <v>539</v>
      </c>
      <c r="G47" s="191">
        <v>12870</v>
      </c>
      <c r="H47" s="23"/>
      <c r="I47" s="24">
        <v>4</v>
      </c>
      <c r="J47" s="25" t="s">
        <v>746</v>
      </c>
      <c r="K47" s="26">
        <f>IF(ISERROR(VLOOKUP(J47,'KAYIT LİSTESİ'!$B$4:$H$1047,2,0)),"",(VLOOKUP(J47,'KAYIT LİSTESİ'!$B$4:$H$1047,2,0)))</f>
        <v>153</v>
      </c>
      <c r="L47" s="27">
        <f>IF(ISERROR(VLOOKUP(J47,'KAYIT LİSTESİ'!$B$4:$H$1047,4,0)),"",(VLOOKUP(J47,'KAYIT LİSTESİ'!$B$4:$H$1047,4,0)))</f>
        <v>34059</v>
      </c>
      <c r="M47" s="27" t="str">
        <f>IF(ISERROR(VLOOKUP(J47,'KAYIT LİSTESİ'!$B$4:$N$10047,13,0)),"",(VLOOKUP(J47,'KAYIT LİSTESİ'!$B$4:$N$10047,13,0)))</f>
        <v>B3</v>
      </c>
      <c r="N47" s="45" t="str">
        <f>IF(ISERROR(VLOOKUP(J47,'KAYIT LİSTESİ'!$B$4:$H$1047,5,0)),"",(VLOOKUP(J47,'KAYIT LİSTESİ'!$B$4:$H$1047,5,0)))</f>
        <v>ENVER KALA</v>
      </c>
      <c r="O47" s="45" t="str">
        <f>IF(ISERROR(VLOOKUP(J47,'KAYIT LİSTESİ'!$B$4:$H$1047,6,0)),"",(VLOOKUP(J47,'KAYIT LİSTESİ'!$B$4:$H$1047,6,0)))</f>
        <v>MANİSA-MANİSA GÖRME ENGELLİLER SPOR KULÜBÜ</v>
      </c>
      <c r="P47" s="191">
        <v>10829</v>
      </c>
      <c r="Q47" s="26"/>
    </row>
    <row r="48" spans="1:17" s="20" customFormat="1" ht="30.75" customHeight="1" x14ac:dyDescent="0.2">
      <c r="A48" s="68" t="s">
        <v>870</v>
      </c>
      <c r="B48" s="68">
        <v>130</v>
      </c>
      <c r="C48" s="121">
        <v>34952</v>
      </c>
      <c r="D48" s="121" t="s">
        <v>316</v>
      </c>
      <c r="E48" s="184" t="s">
        <v>702</v>
      </c>
      <c r="F48" s="185" t="s">
        <v>703</v>
      </c>
      <c r="G48" s="191" t="s">
        <v>869</v>
      </c>
      <c r="H48" s="23"/>
      <c r="I48" s="24">
        <v>5</v>
      </c>
      <c r="J48" s="25" t="s">
        <v>747</v>
      </c>
      <c r="K48" s="26">
        <f>IF(ISERROR(VLOOKUP(J48,'KAYIT LİSTESİ'!$B$4:$H$1047,2,0)),"",(VLOOKUP(J48,'KAYIT LİSTESİ'!$B$4:$H$1047,2,0)))</f>
        <v>105</v>
      </c>
      <c r="L48" s="27">
        <f>IF(ISERROR(VLOOKUP(J48,'KAYIT LİSTESİ'!$B$4:$H$1047,4,0)),"",(VLOOKUP(J48,'KAYIT LİSTESİ'!$B$4:$H$1047,4,0)))</f>
        <v>35247</v>
      </c>
      <c r="M48" s="27" t="str">
        <f>IF(ISERROR(VLOOKUP(J48,'KAYIT LİSTESİ'!$B$4:$N$10047,13,0)),"",(VLOOKUP(J48,'KAYIT LİSTESİ'!$B$4:$N$10047,13,0)))</f>
        <v>B3</v>
      </c>
      <c r="N48" s="45" t="str">
        <f>IF(ISERROR(VLOOKUP(J48,'KAYIT LİSTESİ'!$B$4:$H$1047,5,0)),"",(VLOOKUP(J48,'KAYIT LİSTESİ'!$B$4:$H$1047,5,0)))</f>
        <v>ERTUĞRUL URANLI</v>
      </c>
      <c r="O48" s="45" t="str">
        <f>IF(ISERROR(VLOOKUP(J48,'KAYIT LİSTESİ'!$B$4:$H$1047,6,0)),"",(VLOOKUP(J48,'KAYIT LİSTESİ'!$B$4:$H$1047,6,0)))</f>
        <v>ESKİŞEHİR-ESKİŞEHİR GÖRME ENGELLİLER SPOR KULÜBÜ</v>
      </c>
      <c r="P48" s="191">
        <v>11315</v>
      </c>
      <c r="Q48" s="26"/>
    </row>
    <row r="49" spans="1:17" s="20" customFormat="1" ht="30.75" customHeight="1" x14ac:dyDescent="0.2">
      <c r="A49" s="68"/>
      <c r="B49" s="68"/>
      <c r="C49" s="121"/>
      <c r="D49" s="121"/>
      <c r="E49" s="184"/>
      <c r="F49" s="185"/>
      <c r="G49" s="191"/>
      <c r="H49" s="23"/>
      <c r="I49" s="24">
        <v>6</v>
      </c>
      <c r="J49" s="25" t="s">
        <v>748</v>
      </c>
      <c r="K49" s="26">
        <f>IF(ISERROR(VLOOKUP(J49,'KAYIT LİSTESİ'!$B$4:$H$1047,2,0)),"",(VLOOKUP(J49,'KAYIT LİSTESİ'!$B$4:$H$1047,2,0)))</f>
        <v>173</v>
      </c>
      <c r="L49" s="27">
        <f>IF(ISERROR(VLOOKUP(J49,'KAYIT LİSTESİ'!$B$4:$H$1047,4,0)),"",(VLOOKUP(J49,'KAYIT LİSTESİ'!$B$4:$H$1047,4,0)))</f>
        <v>33501</v>
      </c>
      <c r="M49" s="27" t="str">
        <f>IF(ISERROR(VLOOKUP(J49,'KAYIT LİSTESİ'!$B$4:$N$10047,13,0)),"",(VLOOKUP(J49,'KAYIT LİSTESİ'!$B$4:$N$10047,13,0)))</f>
        <v>B3</v>
      </c>
      <c r="N49" s="45" t="str">
        <f>IF(ISERROR(VLOOKUP(J49,'KAYIT LİSTESİ'!$B$4:$H$1047,5,0)),"",(VLOOKUP(J49,'KAYIT LİSTESİ'!$B$4:$H$1047,5,0)))</f>
        <v>HAKAN ÇİRA</v>
      </c>
      <c r="O49" s="45" t="str">
        <f>IF(ISERROR(VLOOKUP(J49,'KAYIT LİSTESİ'!$B$4:$H$1047,6,0)),"",(VLOOKUP(J49,'KAYIT LİSTESİ'!$B$4:$H$1047,6,0)))</f>
        <v>TRABZON-TRABZON GÖR.ENG.SAN.SPOR KUL.DER</v>
      </c>
      <c r="P49" s="246">
        <v>5273</v>
      </c>
      <c r="Q49" s="26"/>
    </row>
    <row r="50" spans="1:17" s="20" customFormat="1" ht="30.75" customHeight="1" x14ac:dyDescent="0.2">
      <c r="A50" s="68"/>
      <c r="B50" s="68"/>
      <c r="C50" s="121"/>
      <c r="D50" s="121"/>
      <c r="E50" s="184"/>
      <c r="F50" s="185"/>
      <c r="G50" s="191"/>
      <c r="H50" s="23"/>
      <c r="I50" s="24">
        <v>7</v>
      </c>
      <c r="J50" s="25" t="s">
        <v>749</v>
      </c>
      <c r="K50" s="26">
        <f>IF(ISERROR(VLOOKUP(J50,'KAYIT LİSTESİ'!$B$4:$H$1047,2,0)),"",(VLOOKUP(J50,'KAYIT LİSTESİ'!$B$4:$H$1047,2,0)))</f>
        <v>37</v>
      </c>
      <c r="L50" s="27">
        <f>IF(ISERROR(VLOOKUP(J50,'KAYIT LİSTESİ'!$B$4:$H$1047,4,0)),"",(VLOOKUP(J50,'KAYIT LİSTESİ'!$B$4:$H$1047,4,0)))</f>
        <v>26738</v>
      </c>
      <c r="M50" s="27" t="str">
        <f>IF(ISERROR(VLOOKUP(J50,'KAYIT LİSTESİ'!$B$4:$N$10047,13,0)),"",(VLOOKUP(J50,'KAYIT LİSTESİ'!$B$4:$N$10047,13,0)))</f>
        <v>B3</v>
      </c>
      <c r="N50" s="45" t="str">
        <f>IF(ISERROR(VLOOKUP(J50,'KAYIT LİSTESİ'!$B$4:$H$1047,5,0)),"",(VLOOKUP(J50,'KAYIT LİSTESİ'!$B$4:$H$1047,5,0)))</f>
        <v>HAYATİ MÜNÜKLÜ</v>
      </c>
      <c r="O50" s="45" t="str">
        <f>IF(ISERROR(VLOOKUP(J50,'KAYIT LİSTESİ'!$B$4:$H$1047,6,0)),"",(VLOOKUP(J50,'KAYIT LİSTESİ'!$B$4:$H$1047,6,0)))</f>
        <v>ANKARA-VATAN ENG.SPOR KULUBÜ</v>
      </c>
      <c r="P50" s="191">
        <v>12868</v>
      </c>
      <c r="Q50" s="26"/>
    </row>
    <row r="51" spans="1:17" s="20" customFormat="1" ht="30.75" customHeight="1" x14ac:dyDescent="0.2">
      <c r="A51" s="68"/>
      <c r="B51" s="68"/>
      <c r="C51" s="121"/>
      <c r="D51" s="121"/>
      <c r="E51" s="184"/>
      <c r="F51" s="185"/>
      <c r="G51" s="191"/>
      <c r="H51" s="23"/>
      <c r="I51" s="24">
        <v>8</v>
      </c>
      <c r="J51" s="25" t="s">
        <v>750</v>
      </c>
      <c r="K51" s="26">
        <f>IF(ISERROR(VLOOKUP(J51,'KAYIT LİSTESİ'!$B$4:$H$1047,2,0)),"",(VLOOKUP(J51,'KAYIT LİSTESİ'!$B$4:$H$1047,2,0)))</f>
        <v>18</v>
      </c>
      <c r="L51" s="27">
        <f>IF(ISERROR(VLOOKUP(J51,'KAYIT LİSTESİ'!$B$4:$H$1047,4,0)),"",(VLOOKUP(J51,'KAYIT LİSTESİ'!$B$4:$H$1047,4,0)))</f>
        <v>35747</v>
      </c>
      <c r="M51" s="27" t="str">
        <f>IF(ISERROR(VLOOKUP(J51,'KAYIT LİSTESİ'!$B$4:$N$10047,13,0)),"",(VLOOKUP(J51,'KAYIT LİSTESİ'!$B$4:$N$10047,13,0)))</f>
        <v>B3</v>
      </c>
      <c r="N51" s="45" t="str">
        <f>IF(ISERROR(VLOOKUP(J51,'KAYIT LİSTESİ'!$B$4:$H$1047,5,0)),"",(VLOOKUP(J51,'KAYIT LİSTESİ'!$B$4:$H$1047,5,0)))</f>
        <v>HANİFİ AŞIĞ</v>
      </c>
      <c r="O51" s="45" t="str">
        <f>IF(ISERROR(VLOOKUP(J51,'KAYIT LİSTESİ'!$B$4:$H$1047,6,0)),"",(VLOOKUP(J51,'KAYIT LİSTESİ'!$B$4:$H$1047,6,0)))</f>
        <v>ANKARA-ANKARA AKTİF GENÇ SP.KULU</v>
      </c>
      <c r="P51" s="191">
        <v>10829</v>
      </c>
      <c r="Q51" s="26"/>
    </row>
    <row r="52" spans="1:17" s="20" customFormat="1" ht="30.75" customHeight="1" x14ac:dyDescent="0.2">
      <c r="A52" s="68"/>
      <c r="B52" s="68"/>
      <c r="C52" s="121"/>
      <c r="D52" s="121"/>
      <c r="E52" s="184"/>
      <c r="F52" s="185"/>
      <c r="G52" s="191"/>
      <c r="H52" s="23"/>
      <c r="I52" s="399" t="s">
        <v>348</v>
      </c>
      <c r="J52" s="400"/>
      <c r="K52" s="400"/>
      <c r="L52" s="400"/>
      <c r="M52" s="400"/>
      <c r="N52" s="400"/>
      <c r="O52" s="400"/>
      <c r="P52" s="400"/>
      <c r="Q52" s="401"/>
    </row>
    <row r="53" spans="1:17" s="20" customFormat="1" ht="30.75" customHeight="1" x14ac:dyDescent="0.2">
      <c r="A53" s="68"/>
      <c r="B53" s="68"/>
      <c r="C53" s="121"/>
      <c r="D53" s="121"/>
      <c r="E53" s="184"/>
      <c r="F53" s="185"/>
      <c r="G53" s="122"/>
      <c r="H53" s="23"/>
      <c r="I53" s="44" t="s">
        <v>212</v>
      </c>
      <c r="J53" s="41" t="s">
        <v>113</v>
      </c>
      <c r="K53" s="41" t="s">
        <v>112</v>
      </c>
      <c r="L53" s="42" t="s">
        <v>13</v>
      </c>
      <c r="M53" s="42" t="s">
        <v>327</v>
      </c>
      <c r="N53" s="43" t="s">
        <v>14</v>
      </c>
      <c r="O53" s="43" t="s">
        <v>45</v>
      </c>
      <c r="P53" s="41" t="s">
        <v>15</v>
      </c>
      <c r="Q53" s="41" t="s">
        <v>27</v>
      </c>
    </row>
    <row r="54" spans="1:17" s="20" customFormat="1" ht="30.75" customHeight="1" x14ac:dyDescent="0.2">
      <c r="A54" s="68"/>
      <c r="B54" s="68"/>
      <c r="C54" s="121"/>
      <c r="D54" s="121"/>
      <c r="E54" s="184"/>
      <c r="F54" s="185"/>
      <c r="G54" s="122"/>
      <c r="H54" s="23"/>
      <c r="I54" s="24">
        <v>1</v>
      </c>
      <c r="J54" s="25" t="s">
        <v>751</v>
      </c>
      <c r="K54" s="26" t="str">
        <f>IF(ISERROR(VLOOKUP(J54,'KAYIT LİSTESİ'!$B$4:$H$1047,2,0)),"",(VLOOKUP(J54,'KAYIT LİSTESİ'!$B$4:$H$1047,2,0)))</f>
        <v/>
      </c>
      <c r="L54" s="27" t="str">
        <f>IF(ISERROR(VLOOKUP(J54,'KAYIT LİSTESİ'!$B$4:$H$1047,4,0)),"",(VLOOKUP(J54,'KAYIT LİSTESİ'!$B$4:$H$1047,4,0)))</f>
        <v/>
      </c>
      <c r="M54" s="27" t="str">
        <f>IF(ISERROR(VLOOKUP(J54,'KAYIT LİSTESİ'!$B$4:$N$10047,13,0)),"",(VLOOKUP(J54,'KAYIT LİSTESİ'!$B$4:$N$10047,13,0)))</f>
        <v/>
      </c>
      <c r="N54" s="45" t="str">
        <f>IF(ISERROR(VLOOKUP(J54,'KAYIT LİSTESİ'!$B$4:$H$1047,5,0)),"",(VLOOKUP(J54,'KAYIT LİSTESİ'!$B$4:$H$1047,5,0)))</f>
        <v/>
      </c>
      <c r="O54" s="45" t="str">
        <f>IF(ISERROR(VLOOKUP(J54,'KAYIT LİSTESİ'!$B$4:$H$1047,6,0)),"",(VLOOKUP(J54,'KAYIT LİSTESİ'!$B$4:$H$1047,6,0)))</f>
        <v/>
      </c>
      <c r="P54" s="191"/>
      <c r="Q54" s="26"/>
    </row>
    <row r="55" spans="1:17" s="20" customFormat="1" ht="30.75" customHeight="1" x14ac:dyDescent="0.2">
      <c r="A55" s="68"/>
      <c r="B55" s="68"/>
      <c r="C55" s="121"/>
      <c r="D55" s="121"/>
      <c r="E55" s="184"/>
      <c r="F55" s="185"/>
      <c r="G55" s="122"/>
      <c r="H55" s="23"/>
      <c r="I55" s="24">
        <v>2</v>
      </c>
      <c r="J55" s="25" t="s">
        <v>752</v>
      </c>
      <c r="K55" s="26">
        <f>IF(ISERROR(VLOOKUP(J55,'KAYIT LİSTESİ'!$B$4:$H$1047,2,0)),"",(VLOOKUP(J55,'KAYIT LİSTESİ'!$B$4:$H$1047,2,0)))</f>
        <v>9</v>
      </c>
      <c r="L55" s="27">
        <f>IF(ISERROR(VLOOKUP(J55,'KAYIT LİSTESİ'!$B$4:$H$1047,4,0)),"",(VLOOKUP(J55,'KAYIT LİSTESİ'!$B$4:$H$1047,4,0)))</f>
        <v>35582</v>
      </c>
      <c r="M55" s="27" t="str">
        <f>IF(ISERROR(VLOOKUP(J55,'KAYIT LİSTESİ'!$B$4:$N$10047,13,0)),"",(VLOOKUP(J55,'KAYIT LİSTESİ'!$B$4:$N$10047,13,0)))</f>
        <v>B3</v>
      </c>
      <c r="N55" s="45" t="str">
        <f>IF(ISERROR(VLOOKUP(J55,'KAYIT LİSTESİ'!$B$4:$H$1047,5,0)),"",(VLOOKUP(J55,'KAYIT LİSTESİ'!$B$4:$H$1047,5,0)))</f>
        <v>İSMAİL GÜLEÇ</v>
      </c>
      <c r="O55" s="45" t="str">
        <f>IF(ISERROR(VLOOKUP(J55,'KAYIT LİSTESİ'!$B$4:$H$1047,6,0)),"",(VLOOKUP(J55,'KAYIT LİSTESİ'!$B$4:$H$1047,6,0)))</f>
        <v>ADIYAMAN-ADIYAMAN GÖR.EN.SPOR KULUBÜ</v>
      </c>
      <c r="P55" s="246">
        <v>5884</v>
      </c>
      <c r="Q55" s="26"/>
    </row>
    <row r="56" spans="1:17" s="20" customFormat="1" ht="30.75" customHeight="1" x14ac:dyDescent="0.2">
      <c r="A56" s="68"/>
      <c r="B56" s="68"/>
      <c r="C56" s="121"/>
      <c r="D56" s="121"/>
      <c r="E56" s="184"/>
      <c r="F56" s="185"/>
      <c r="G56" s="122"/>
      <c r="H56" s="23"/>
      <c r="I56" s="24">
        <v>3</v>
      </c>
      <c r="J56" s="25" t="s">
        <v>753</v>
      </c>
      <c r="K56" s="26">
        <f>IF(ISERROR(VLOOKUP(J56,'KAYIT LİSTESİ'!$B$4:$H$1047,2,0)),"",(VLOOKUP(J56,'KAYIT LİSTESİ'!$B$4:$H$1047,2,0)))</f>
        <v>164</v>
      </c>
      <c r="L56" s="27">
        <f>IF(ISERROR(VLOOKUP(J56,'KAYIT LİSTESİ'!$B$4:$H$1047,4,0)),"",(VLOOKUP(J56,'KAYIT LİSTESİ'!$B$4:$H$1047,4,0)))</f>
        <v>34669</v>
      </c>
      <c r="M56" s="27" t="str">
        <f>IF(ISERROR(VLOOKUP(J56,'KAYIT LİSTESİ'!$B$4:$N$10047,13,0)),"",(VLOOKUP(J56,'KAYIT LİSTESİ'!$B$4:$N$10047,13,0)))</f>
        <v>B3</v>
      </c>
      <c r="N56" s="45" t="str">
        <f>IF(ISERROR(VLOOKUP(J56,'KAYIT LİSTESİ'!$B$4:$H$1047,5,0)),"",(VLOOKUP(J56,'KAYIT LİSTESİ'!$B$4:$H$1047,5,0)))</f>
        <v>MESUT MISIRCI</v>
      </c>
      <c r="O56" s="45" t="str">
        <f>IF(ISERROR(VLOOKUP(J56,'KAYIT LİSTESİ'!$B$4:$H$1047,6,0)),"",(VLOOKUP(J56,'KAYIT LİSTESİ'!$B$4:$H$1047,6,0)))</f>
        <v>SAMSUN-SAMSUN 1919 GÖR.ENG.GENÇLİK VE SPOR KUL</v>
      </c>
      <c r="P56" s="191">
        <v>10874</v>
      </c>
      <c r="Q56" s="26"/>
    </row>
    <row r="57" spans="1:17" s="20" customFormat="1" ht="30.75" customHeight="1" x14ac:dyDescent="0.2">
      <c r="A57" s="68"/>
      <c r="B57" s="68"/>
      <c r="C57" s="121"/>
      <c r="D57" s="121"/>
      <c r="E57" s="184"/>
      <c r="F57" s="185"/>
      <c r="G57" s="122"/>
      <c r="H57" s="23"/>
      <c r="I57" s="24">
        <v>4</v>
      </c>
      <c r="J57" s="25" t="s">
        <v>754</v>
      </c>
      <c r="K57" s="26">
        <f>IF(ISERROR(VLOOKUP(J57,'KAYIT LİSTESİ'!$B$4:$H$1047,2,0)),"",(VLOOKUP(J57,'KAYIT LİSTESİ'!$B$4:$H$1047,2,0)))</f>
        <v>114</v>
      </c>
      <c r="L57" s="27">
        <f>IF(ISERROR(VLOOKUP(J57,'KAYIT LİSTESİ'!$B$4:$H$1047,4,0)),"",(VLOOKUP(J57,'KAYIT LİSTESİ'!$B$4:$H$1047,4,0)))</f>
        <v>35674</v>
      </c>
      <c r="M57" s="27" t="str">
        <f>IF(ISERROR(VLOOKUP(J57,'KAYIT LİSTESİ'!$B$4:$N$10047,13,0)),"",(VLOOKUP(J57,'KAYIT LİSTESİ'!$B$4:$N$10047,13,0)))</f>
        <v>B3</v>
      </c>
      <c r="N57" s="45" t="str">
        <f>IF(ISERROR(VLOOKUP(J57,'KAYIT LİSTESİ'!$B$4:$H$1047,5,0)),"",(VLOOKUP(J57,'KAYIT LİSTESİ'!$B$4:$H$1047,5,0)))</f>
        <v>METİN GENCER</v>
      </c>
      <c r="O57" s="45" t="str">
        <f>IF(ISERROR(VLOOKUP(J57,'KAYIT LİSTESİ'!$B$4:$H$1047,6,0)),"",(VLOOKUP(J57,'KAYIT LİSTESİ'!$B$4:$H$1047,6,0)))</f>
        <v>İSTANBUL-ENGELSİZ AKADEMİ SPOR KULUBÜ</v>
      </c>
      <c r="P57" s="191">
        <v>12870</v>
      </c>
      <c r="Q57" s="26"/>
    </row>
    <row r="58" spans="1:17" s="20" customFormat="1" ht="30.75" customHeight="1" x14ac:dyDescent="0.2">
      <c r="A58" s="68"/>
      <c r="B58" s="68"/>
      <c r="C58" s="121"/>
      <c r="D58" s="121"/>
      <c r="E58" s="184"/>
      <c r="F58" s="185"/>
      <c r="G58" s="191"/>
      <c r="H58" s="23"/>
      <c r="I58" s="24">
        <v>5</v>
      </c>
      <c r="J58" s="25" t="s">
        <v>755</v>
      </c>
      <c r="K58" s="26">
        <f>IF(ISERROR(VLOOKUP(J58,'KAYIT LİSTESİ'!$B$4:$H$1047,2,0)),"",(VLOOKUP(J58,'KAYIT LİSTESİ'!$B$4:$H$1047,2,0)))</f>
        <v>130</v>
      </c>
      <c r="L58" s="27">
        <f>IF(ISERROR(VLOOKUP(J58,'KAYIT LİSTESİ'!$B$4:$H$1047,4,0)),"",(VLOOKUP(J58,'KAYIT LİSTESİ'!$B$4:$H$1047,4,0)))</f>
        <v>34952</v>
      </c>
      <c r="M58" s="27" t="str">
        <f>IF(ISERROR(VLOOKUP(J58,'KAYIT LİSTESİ'!$B$4:$N$10047,13,0)),"",(VLOOKUP(J58,'KAYIT LİSTESİ'!$B$4:$N$10047,13,0)))</f>
        <v>B3</v>
      </c>
      <c r="N58" s="45" t="str">
        <f>IF(ISERROR(VLOOKUP(J58,'KAYIT LİSTESİ'!$B$4:$H$1047,5,0)),"",(VLOOKUP(J58,'KAYIT LİSTESİ'!$B$4:$H$1047,5,0)))</f>
        <v>SEBAHATTİN KES</v>
      </c>
      <c r="O58" s="45" t="str">
        <f>IF(ISERROR(VLOOKUP(J58,'KAYIT LİSTESİ'!$B$4:$H$1047,6,0)),"",(VLOOKUP(J58,'KAYIT LİSTESİ'!$B$4:$H$1047,6,0)))</f>
        <v>KAHRAMANMARAŞ-AKÇAKOYUNLU İDMAN YURDU SPOR KULÜBÜ</v>
      </c>
      <c r="P58" s="191" t="s">
        <v>869</v>
      </c>
      <c r="Q58" s="26"/>
    </row>
    <row r="59" spans="1:17" s="20" customFormat="1" ht="30.75" customHeight="1" x14ac:dyDescent="0.2">
      <c r="A59" s="68"/>
      <c r="B59" s="68"/>
      <c r="C59" s="121"/>
      <c r="D59" s="121"/>
      <c r="E59" s="184"/>
      <c r="F59" s="185"/>
      <c r="G59" s="191"/>
      <c r="H59" s="23"/>
      <c r="I59" s="24">
        <v>6</v>
      </c>
      <c r="J59" s="25" t="s">
        <v>756</v>
      </c>
      <c r="K59" s="26">
        <f>IF(ISERROR(VLOOKUP(J59,'KAYIT LİSTESİ'!$B$4:$H$1047,2,0)),"",(VLOOKUP(J59,'KAYIT LİSTESİ'!$B$4:$H$1047,2,0)))</f>
        <v>35</v>
      </c>
      <c r="L59" s="27">
        <f>IF(ISERROR(VLOOKUP(J59,'KAYIT LİSTESİ'!$B$4:$H$1047,4,0)),"",(VLOOKUP(J59,'KAYIT LİSTESİ'!$B$4:$H$1047,4,0)))</f>
        <v>35676</v>
      </c>
      <c r="M59" s="27" t="str">
        <f>IF(ISERROR(VLOOKUP(J59,'KAYIT LİSTESİ'!$B$4:$N$10047,13,0)),"",(VLOOKUP(J59,'KAYIT LİSTESİ'!$B$4:$N$10047,13,0)))</f>
        <v>B3</v>
      </c>
      <c r="N59" s="45" t="str">
        <f>IF(ISERROR(VLOOKUP(J59,'KAYIT LİSTESİ'!$B$4:$H$1047,5,0)),"",(VLOOKUP(J59,'KAYIT LİSTESİ'!$B$4:$H$1047,5,0)))</f>
        <v>ÜMİT SELÇUK</v>
      </c>
      <c r="O59" s="45" t="str">
        <f>IF(ISERROR(VLOOKUP(J59,'KAYIT LİSTESİ'!$B$4:$H$1047,6,0)),"",(VLOOKUP(J59,'KAYIT LİSTESİ'!$B$4:$H$1047,6,0)))</f>
        <v>ANKARA-OSMANLI GÖRME ENGELLİLER SPOR KULÜBÜ</v>
      </c>
      <c r="P59" s="191">
        <v>12091</v>
      </c>
      <c r="Q59" s="26"/>
    </row>
    <row r="60" spans="1:17" s="20" customFormat="1" ht="30.75" customHeight="1" x14ac:dyDescent="0.2">
      <c r="A60" s="68"/>
      <c r="B60" s="68"/>
      <c r="C60" s="121"/>
      <c r="D60" s="121"/>
      <c r="E60" s="184"/>
      <c r="F60" s="185"/>
      <c r="G60" s="191"/>
      <c r="H60" s="23"/>
      <c r="I60" s="24">
        <v>7</v>
      </c>
      <c r="J60" s="25" t="s">
        <v>757</v>
      </c>
      <c r="K60" s="26">
        <f>IF(ISERROR(VLOOKUP(J60,'KAYIT LİSTESİ'!$B$4:$H$1047,2,0)),"",(VLOOKUP(J60,'KAYIT LİSTESİ'!$B$4:$H$1047,2,0)))</f>
        <v>117</v>
      </c>
      <c r="L60" s="27">
        <f>IF(ISERROR(VLOOKUP(J60,'KAYIT LİSTESİ'!$B$4:$H$1047,4,0)),"",(VLOOKUP(J60,'KAYIT LİSTESİ'!$B$4:$H$1047,4,0)))</f>
        <v>36225</v>
      </c>
      <c r="M60" s="27" t="str">
        <f>IF(ISERROR(VLOOKUP(J60,'KAYIT LİSTESİ'!$B$4:$N$10047,13,0)),"",(VLOOKUP(J60,'KAYIT LİSTESİ'!$B$4:$N$10047,13,0)))</f>
        <v>B3</v>
      </c>
      <c r="N60" s="45" t="str">
        <f>IF(ISERROR(VLOOKUP(J60,'KAYIT LİSTESİ'!$B$4:$H$1047,5,0)),"",(VLOOKUP(J60,'KAYIT LİSTESİ'!$B$4:$H$1047,5,0)))</f>
        <v>YUSUF ÇALIŞ</v>
      </c>
      <c r="O60" s="45" t="str">
        <f>IF(ISERROR(VLOOKUP(J60,'KAYIT LİSTESİ'!$B$4:$H$1047,6,0)),"",(VLOOKUP(J60,'KAYIT LİSTESİ'!$B$4:$H$1047,6,0)))</f>
        <v>İSTANBUL-ENGELSİZ AKADEMİ SPOR KULUBÜ</v>
      </c>
      <c r="P60" s="191">
        <v>10806</v>
      </c>
      <c r="Q60" s="26"/>
    </row>
    <row r="61" spans="1:17" s="20" customFormat="1" ht="30.75" customHeight="1" x14ac:dyDescent="0.2">
      <c r="A61" s="68"/>
      <c r="B61" s="68"/>
      <c r="C61" s="121"/>
      <c r="D61" s="121"/>
      <c r="E61" s="184"/>
      <c r="F61" s="185"/>
      <c r="G61" s="191"/>
      <c r="H61" s="23"/>
      <c r="I61" s="24">
        <v>8</v>
      </c>
      <c r="J61" s="25" t="s">
        <v>758</v>
      </c>
      <c r="K61" s="26" t="str">
        <f>IF(ISERROR(VLOOKUP(J61,'KAYIT LİSTESİ'!$B$4:$H$1047,2,0)),"",(VLOOKUP(J61,'KAYIT LİSTESİ'!$B$4:$H$1047,2,0)))</f>
        <v/>
      </c>
      <c r="L61" s="27" t="str">
        <f>IF(ISERROR(VLOOKUP(J61,'KAYIT LİSTESİ'!$B$4:$H$1047,4,0)),"",(VLOOKUP(J61,'KAYIT LİSTESİ'!$B$4:$H$1047,4,0)))</f>
        <v/>
      </c>
      <c r="M61" s="27" t="str">
        <f>IF(ISERROR(VLOOKUP(J61,'KAYIT LİSTESİ'!$B$4:$N$10047,13,0)),"",(VLOOKUP(J61,'KAYIT LİSTESİ'!$B$4:$N$10047,13,0)))</f>
        <v/>
      </c>
      <c r="N61" s="45" t="str">
        <f>IF(ISERROR(VLOOKUP(J61,'KAYIT LİSTESİ'!$B$4:$H$1047,5,0)),"",(VLOOKUP(J61,'KAYIT LİSTESİ'!$B$4:$H$1047,5,0)))</f>
        <v/>
      </c>
      <c r="O61" s="45" t="str">
        <f>IF(ISERROR(VLOOKUP(J61,'KAYIT LİSTESİ'!$B$4:$H$1047,6,0)),"",(VLOOKUP(J61,'KAYIT LİSTESİ'!$B$4:$H$1047,6,0)))</f>
        <v/>
      </c>
      <c r="P61" s="191"/>
      <c r="Q61" s="26"/>
    </row>
    <row r="62" spans="1:17" s="20" customFormat="1" ht="24.75" customHeight="1" x14ac:dyDescent="0.2">
      <c r="A62" s="38"/>
      <c r="B62" s="38"/>
      <c r="C62" s="39"/>
      <c r="D62" s="39"/>
      <c r="E62" s="38"/>
      <c r="F62" s="40"/>
      <c r="G62" s="46"/>
      <c r="H62" s="23"/>
      <c r="I62" s="29"/>
      <c r="J62" s="29"/>
      <c r="K62" s="29"/>
      <c r="L62" s="31"/>
      <c r="M62" s="31"/>
      <c r="N62" s="51"/>
      <c r="O62" s="51"/>
      <c r="P62" s="22"/>
      <c r="Q62" s="32"/>
    </row>
    <row r="63" spans="1:17" s="20" customFormat="1" ht="24.75" customHeight="1" x14ac:dyDescent="0.2">
      <c r="A63" s="32" t="s">
        <v>19</v>
      </c>
      <c r="B63" s="32"/>
      <c r="C63" s="32"/>
      <c r="D63" s="32"/>
      <c r="E63" s="32"/>
      <c r="F63" s="47" t="s">
        <v>0</v>
      </c>
      <c r="G63" s="47" t="s">
        <v>1</v>
      </c>
      <c r="H63" s="23"/>
      <c r="I63" s="33"/>
      <c r="J63" s="33" t="s">
        <v>2</v>
      </c>
      <c r="K63" s="33"/>
      <c r="L63" s="31" t="s">
        <v>2</v>
      </c>
      <c r="M63" s="31"/>
      <c r="N63" s="49" t="s">
        <v>3</v>
      </c>
      <c r="O63" s="50" t="s">
        <v>3</v>
      </c>
      <c r="P63" s="29" t="s">
        <v>3</v>
      </c>
      <c r="Q63" s="22"/>
    </row>
    <row r="64" spans="1:17" s="20" customFormat="1" ht="21.6" customHeight="1" x14ac:dyDescent="0.2">
      <c r="A64" s="29"/>
      <c r="B64" s="29"/>
      <c r="C64" s="22"/>
      <c r="D64" s="22"/>
      <c r="E64" s="22"/>
      <c r="F64" s="48"/>
      <c r="G64" s="48"/>
      <c r="H64" s="23"/>
      <c r="I64" s="29"/>
      <c r="J64" s="29"/>
      <c r="K64" s="29"/>
      <c r="L64" s="31"/>
      <c r="M64" s="31"/>
      <c r="N64" s="51"/>
      <c r="O64" s="51"/>
      <c r="P64" s="22"/>
      <c r="Q64" s="22"/>
    </row>
    <row r="65" spans="1:18" s="20" customFormat="1" ht="21.6" customHeight="1" x14ac:dyDescent="0.2">
      <c r="A65" s="29"/>
      <c r="B65" s="29"/>
      <c r="C65" s="22"/>
      <c r="D65" s="22"/>
      <c r="E65" s="22"/>
      <c r="F65" s="48"/>
      <c r="G65" s="48"/>
      <c r="H65" s="23"/>
      <c r="I65" s="29"/>
      <c r="J65" s="29"/>
      <c r="K65" s="29"/>
      <c r="L65" s="31"/>
      <c r="M65" s="31"/>
      <c r="N65" s="51"/>
      <c r="O65" s="51"/>
      <c r="P65" s="22"/>
      <c r="Q65" s="22"/>
    </row>
    <row r="66" spans="1:18" s="20" customFormat="1" ht="21.6" customHeight="1" x14ac:dyDescent="0.2">
      <c r="A66" s="29"/>
      <c r="B66" s="29"/>
      <c r="C66" s="22"/>
      <c r="D66" s="22"/>
      <c r="E66" s="22"/>
      <c r="F66" s="48"/>
      <c r="G66" s="48"/>
      <c r="H66" s="23"/>
      <c r="I66" s="29"/>
      <c r="J66" s="29"/>
      <c r="K66" s="29"/>
      <c r="L66" s="31"/>
      <c r="M66" s="31"/>
      <c r="N66" s="51"/>
      <c r="O66" s="51"/>
      <c r="P66" s="22"/>
      <c r="Q66" s="22"/>
    </row>
    <row r="67" spans="1:18" s="20" customFormat="1" ht="21.6" customHeight="1" x14ac:dyDescent="0.2">
      <c r="A67" s="29"/>
      <c r="B67" s="29"/>
      <c r="C67" s="22"/>
      <c r="D67" s="22"/>
      <c r="E67" s="22"/>
      <c r="F67" s="48"/>
      <c r="G67" s="48"/>
      <c r="H67" s="23"/>
      <c r="I67" s="29"/>
      <c r="J67" s="29"/>
      <c r="K67" s="29"/>
      <c r="L67" s="31"/>
      <c r="M67" s="31"/>
      <c r="N67" s="51"/>
      <c r="O67" s="51"/>
      <c r="P67" s="22"/>
      <c r="Q67" s="22"/>
    </row>
    <row r="68" spans="1:18" s="20" customFormat="1" ht="21.6" customHeight="1" x14ac:dyDescent="0.2">
      <c r="A68" s="29"/>
      <c r="B68" s="29"/>
      <c r="C68" s="22"/>
      <c r="D68" s="22"/>
      <c r="E68" s="22"/>
      <c r="F68" s="48"/>
      <c r="G68" s="48"/>
      <c r="H68" s="23"/>
      <c r="I68" s="29"/>
      <c r="J68" s="29"/>
      <c r="K68" s="29"/>
      <c r="L68" s="31"/>
      <c r="M68" s="31"/>
      <c r="N68" s="51"/>
      <c r="O68" s="51"/>
      <c r="P68" s="22"/>
      <c r="Q68" s="22"/>
    </row>
    <row r="69" spans="1:18" s="20" customFormat="1" ht="21.6" customHeight="1" x14ac:dyDescent="0.2">
      <c r="A69" s="29"/>
      <c r="B69" s="29"/>
      <c r="C69" s="22"/>
      <c r="D69" s="22"/>
      <c r="E69" s="22"/>
      <c r="F69" s="48"/>
      <c r="G69" s="48"/>
      <c r="H69" s="23"/>
      <c r="I69" s="29"/>
      <c r="J69" s="29"/>
      <c r="K69" s="29"/>
      <c r="L69" s="31"/>
      <c r="M69" s="31"/>
      <c r="N69" s="51"/>
      <c r="O69" s="51"/>
      <c r="P69" s="22"/>
      <c r="Q69" s="22"/>
    </row>
    <row r="70" spans="1:18" s="20" customFormat="1" ht="21.6" customHeight="1" x14ac:dyDescent="0.2">
      <c r="A70" s="29"/>
      <c r="B70" s="29"/>
      <c r="C70" s="22"/>
      <c r="D70" s="22"/>
      <c r="E70" s="22"/>
      <c r="F70" s="48"/>
      <c r="G70" s="48"/>
      <c r="H70" s="23"/>
      <c r="I70" s="29"/>
      <c r="J70" s="29"/>
      <c r="K70" s="29"/>
      <c r="L70" s="31"/>
      <c r="M70" s="31"/>
      <c r="N70" s="51"/>
      <c r="O70" s="51"/>
      <c r="P70" s="22"/>
      <c r="Q70" s="22"/>
    </row>
    <row r="71" spans="1:18" s="20" customFormat="1" ht="21.6" customHeight="1" x14ac:dyDescent="0.2">
      <c r="A71" s="29"/>
      <c r="B71" s="29"/>
      <c r="C71" s="22"/>
      <c r="D71" s="22"/>
      <c r="E71" s="22"/>
      <c r="F71" s="48"/>
      <c r="G71" s="48"/>
      <c r="H71" s="23"/>
      <c r="I71" s="29"/>
      <c r="J71" s="29"/>
      <c r="K71" s="29"/>
      <c r="L71" s="31"/>
      <c r="M71" s="31"/>
      <c r="N71" s="51"/>
      <c r="O71" s="51"/>
      <c r="P71" s="22"/>
      <c r="Q71" s="22"/>
    </row>
    <row r="72" spans="1:18" ht="21.6" customHeight="1" x14ac:dyDescent="0.2">
      <c r="R72" s="34"/>
    </row>
    <row r="73" spans="1:18" ht="21.6" customHeight="1" x14ac:dyDescent="0.2">
      <c r="H73" s="33"/>
    </row>
    <row r="74" spans="1:18" ht="21.6" customHeight="1" x14ac:dyDescent="0.2"/>
    <row r="75" spans="1:18" ht="21.6" customHeight="1" x14ac:dyDescent="0.2"/>
    <row r="76" spans="1:18" ht="21.6" customHeight="1" x14ac:dyDescent="0.2"/>
    <row r="77" spans="1:18" ht="21.6" customHeight="1" x14ac:dyDescent="0.2"/>
    <row r="78" spans="1:18" ht="21.6" customHeight="1" x14ac:dyDescent="0.2"/>
    <row r="79" spans="1:18" ht="21.6" customHeight="1" x14ac:dyDescent="0.2"/>
    <row r="80" spans="1:18" ht="21.6" customHeight="1" x14ac:dyDescent="0.2"/>
    <row r="81" ht="21.6" customHeight="1" x14ac:dyDescent="0.2"/>
    <row r="82" ht="21.6" customHeight="1" x14ac:dyDescent="0.2"/>
    <row r="83" ht="21.6" customHeight="1" x14ac:dyDescent="0.2"/>
    <row r="84" ht="21.6" customHeight="1" x14ac:dyDescent="0.2"/>
    <row r="85" ht="21.6" customHeight="1" x14ac:dyDescent="0.2"/>
    <row r="86" ht="21.6" customHeight="1" x14ac:dyDescent="0.2"/>
    <row r="87" ht="21.6" customHeight="1" x14ac:dyDescent="0.2"/>
    <row r="88" ht="21.6" customHeight="1" x14ac:dyDescent="0.2"/>
    <row r="89" ht="21.6" customHeight="1" x14ac:dyDescent="0.2"/>
    <row r="90" ht="21.6" customHeight="1" x14ac:dyDescent="0.2"/>
    <row r="91" ht="21.6" customHeight="1" x14ac:dyDescent="0.2"/>
    <row r="92" ht="21.6" customHeight="1" x14ac:dyDescent="0.2"/>
    <row r="93" ht="21.6" customHeight="1" x14ac:dyDescent="0.2"/>
  </sheetData>
  <sortState ref="B36:G48">
    <sortCondition ref="G36:G48"/>
  </sortState>
  <mergeCells count="38">
    <mergeCell ref="I30:Q30"/>
    <mergeCell ref="I42:Q42"/>
    <mergeCell ref="I36:Q36"/>
    <mergeCell ref="I52:Q52"/>
    <mergeCell ref="F34:F35"/>
    <mergeCell ref="G34:G35"/>
    <mergeCell ref="A34:A35"/>
    <mergeCell ref="B34:B35"/>
    <mergeCell ref="C34:C35"/>
    <mergeCell ref="D34:D35"/>
    <mergeCell ref="E34:E35"/>
    <mergeCell ref="I12:Q12"/>
    <mergeCell ref="I18:Q18"/>
    <mergeCell ref="I24:Q24"/>
    <mergeCell ref="A21:A22"/>
    <mergeCell ref="B21:B22"/>
    <mergeCell ref="C21:C22"/>
    <mergeCell ref="D21:D22"/>
    <mergeCell ref="E21:E22"/>
    <mergeCell ref="F21:F22"/>
    <mergeCell ref="G21:G22"/>
    <mergeCell ref="A4:C4"/>
    <mergeCell ref="E4:F4"/>
    <mergeCell ref="O5:Q5"/>
    <mergeCell ref="A6:A7"/>
    <mergeCell ref="B6:B7"/>
    <mergeCell ref="C6:C7"/>
    <mergeCell ref="D6:D7"/>
    <mergeCell ref="E6:E7"/>
    <mergeCell ref="F6:F7"/>
    <mergeCell ref="G6:G7"/>
    <mergeCell ref="I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5"/>
  <sheetViews>
    <sheetView view="pageBreakPreview" zoomScale="80" zoomScaleNormal="100" zoomScaleSheetLayoutView="80" workbookViewId="0">
      <selection activeCell="L15" sqref="L15"/>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4.28515625" style="48" customWidth="1"/>
    <col min="7" max="7" width="9.85546875" style="48" customWidth="1"/>
    <col min="8" max="8" width="2.140625" style="22" customWidth="1"/>
    <col min="9" max="9" width="7" style="29" customWidth="1"/>
    <col min="10" max="10" width="12" style="29" hidden="1" customWidth="1"/>
    <col min="11" max="11" width="7.28515625" style="29" customWidth="1"/>
    <col min="12" max="12" width="13.140625" style="31" bestFit="1" customWidth="1"/>
    <col min="13" max="13" width="9.42578125"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251"/>
      <c r="E3" s="387" t="s">
        <v>105</v>
      </c>
      <c r="F3" s="387"/>
      <c r="G3" s="248"/>
      <c r="H3" s="11"/>
      <c r="I3" s="389"/>
      <c r="J3" s="389"/>
      <c r="K3" s="389"/>
      <c r="L3" s="12"/>
      <c r="M3" s="12"/>
      <c r="N3" s="248"/>
      <c r="O3" s="382"/>
      <c r="P3" s="382"/>
      <c r="Q3" s="382"/>
    </row>
    <row r="4" spans="1:19" s="13" customFormat="1" ht="17.25" customHeight="1" x14ac:dyDescent="0.2">
      <c r="A4" s="388" t="s">
        <v>117</v>
      </c>
      <c r="B4" s="388"/>
      <c r="C4" s="388"/>
      <c r="D4" s="252"/>
      <c r="E4" s="386" t="s">
        <v>364</v>
      </c>
      <c r="F4" s="386"/>
      <c r="G4" s="35"/>
      <c r="H4" s="35"/>
      <c r="I4" s="35"/>
      <c r="J4" s="35"/>
      <c r="K4" s="35"/>
      <c r="L4" s="36"/>
      <c r="M4" s="36"/>
      <c r="N4" s="78" t="s">
        <v>5</v>
      </c>
      <c r="O4" s="262">
        <v>42830</v>
      </c>
      <c r="P4" s="206">
        <v>0.72916666666666663</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32.450000000000003" customHeight="1" x14ac:dyDescent="0.2">
      <c r="A6" s="392" t="s">
        <v>12</v>
      </c>
      <c r="B6" s="393" t="s">
        <v>112</v>
      </c>
      <c r="C6" s="395" t="s">
        <v>124</v>
      </c>
      <c r="D6" s="396" t="s">
        <v>327</v>
      </c>
      <c r="E6" s="398" t="s">
        <v>14</v>
      </c>
      <c r="F6" s="398" t="s">
        <v>45</v>
      </c>
      <c r="G6" s="398" t="s">
        <v>15</v>
      </c>
      <c r="I6" s="402" t="s">
        <v>16</v>
      </c>
      <c r="J6" s="403"/>
      <c r="K6" s="403"/>
      <c r="L6" s="403"/>
      <c r="M6" s="403"/>
      <c r="N6" s="403"/>
      <c r="O6" s="403"/>
      <c r="P6" s="403"/>
      <c r="Q6" s="404"/>
      <c r="S6"/>
    </row>
    <row r="7" spans="1:19" ht="32.450000000000003"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32.450000000000003" customHeight="1" x14ac:dyDescent="0.2">
      <c r="A8" s="68">
        <v>1</v>
      </c>
      <c r="B8" s="68">
        <v>27</v>
      </c>
      <c r="C8" s="121">
        <v>32335</v>
      </c>
      <c r="D8" s="121" t="s">
        <v>317</v>
      </c>
      <c r="E8" s="184" t="s">
        <v>650</v>
      </c>
      <c r="F8" s="185" t="s">
        <v>563</v>
      </c>
      <c r="G8" s="191">
        <v>42876</v>
      </c>
      <c r="H8" s="23"/>
      <c r="I8" s="24">
        <v>1</v>
      </c>
      <c r="J8" s="25" t="s">
        <v>73</v>
      </c>
      <c r="K8" s="26">
        <f>IF(ISERROR(VLOOKUP(J8,'KAYIT LİSTESİ'!$B$4:$H$1047,2,0)),"",(VLOOKUP(J8,'KAYIT LİSTESİ'!$B$4:$H$1047,2,0)))</f>
        <v>175</v>
      </c>
      <c r="L8" s="27">
        <f>IF(ISERROR(VLOOKUP(J8,'KAYIT LİSTESİ'!$B$4:$H$1047,4,0)),"",(VLOOKUP(J8,'KAYIT LİSTESİ'!$B$4:$H$1047,4,0)))</f>
        <v>24838</v>
      </c>
      <c r="M8" s="247" t="str">
        <f>IF(ISERROR(VLOOKUP(J8,'KAYIT LİSTESİ'!$B$4:$N$10047,13,0)),"",(VLOOKUP(J8,'KAYIT LİSTESİ'!$B$4:$N$10047,13,0)))</f>
        <v>B1</v>
      </c>
      <c r="N8" s="45" t="str">
        <f>IF(ISERROR(VLOOKUP(J8,'KAYIT LİSTESİ'!$B$4:$H$1047,5,0)),"",(VLOOKUP(J8,'KAYIT LİSTESİ'!$B$4:$H$1047,5,0)))</f>
        <v>NUSRETDDİN GENÇ</v>
      </c>
      <c r="O8" s="45" t="str">
        <f>IF(ISERROR(VLOOKUP(J8,'KAYIT LİSTESİ'!$B$4:$H$1047,6,0)),"",(VLOOKUP(J8,'KAYIT LİSTESİ'!$B$4:$H$1047,6,0)))</f>
        <v>ORDU</v>
      </c>
      <c r="P8" s="191">
        <v>65478</v>
      </c>
      <c r="Q8" s="26">
        <v>2</v>
      </c>
    </row>
    <row r="9" spans="1:19" s="20" customFormat="1" ht="32.450000000000003" customHeight="1" x14ac:dyDescent="0.2">
      <c r="A9" s="68">
        <v>2</v>
      </c>
      <c r="B9" s="68">
        <v>175</v>
      </c>
      <c r="C9" s="121">
        <v>24838</v>
      </c>
      <c r="D9" s="121" t="s">
        <v>317</v>
      </c>
      <c r="E9" s="184" t="s">
        <v>648</v>
      </c>
      <c r="F9" s="185" t="s">
        <v>649</v>
      </c>
      <c r="G9" s="191">
        <v>65478</v>
      </c>
      <c r="H9" s="23"/>
      <c r="I9" s="24">
        <v>2</v>
      </c>
      <c r="J9" s="25" t="s">
        <v>74</v>
      </c>
      <c r="K9" s="26">
        <f>IF(ISERROR(VLOOKUP(J9,'KAYIT LİSTESİ'!$B$4:$H$1047,2,0)),"",(VLOOKUP(J9,'KAYIT LİSTESİ'!$B$4:$H$1047,2,0)))</f>
        <v>27</v>
      </c>
      <c r="L9" s="27">
        <f>IF(ISERROR(VLOOKUP(J9,'KAYIT LİSTESİ'!$B$4:$H$1047,4,0)),"",(VLOOKUP(J9,'KAYIT LİSTESİ'!$B$4:$H$1047,4,0)))</f>
        <v>32335</v>
      </c>
      <c r="M9" s="247" t="str">
        <f>IF(ISERROR(VLOOKUP(J9,'KAYIT LİSTESİ'!$B$4:$N$10047,13,0)),"",(VLOOKUP(J9,'KAYIT LİSTESİ'!$B$4:$N$10047,13,0)))</f>
        <v>B1</v>
      </c>
      <c r="N9" s="45" t="str">
        <f>IF(ISERROR(VLOOKUP(J9,'KAYIT LİSTESİ'!$B$4:$H$1047,5,0)),"",(VLOOKUP(J9,'KAYIT LİSTESİ'!$B$4:$H$1047,5,0)))</f>
        <v>HASAN HÜSEYİN KAÇAR</v>
      </c>
      <c r="O9" s="45" t="str">
        <f>IF(ISERROR(VLOOKUP(J9,'KAYIT LİSTESİ'!$B$4:$H$1047,6,0)),"",(VLOOKUP(J9,'KAYIT LİSTESİ'!$B$4:$H$1047,6,0)))</f>
        <v>ANKARA-ÇANKAYA BEL.GÖR.ENG.SPOR KUL.</v>
      </c>
      <c r="P9" s="191">
        <v>42876</v>
      </c>
      <c r="Q9" s="26">
        <v>1</v>
      </c>
    </row>
    <row r="10" spans="1:19" s="20" customFormat="1" ht="32.450000000000003" customHeight="1" x14ac:dyDescent="0.2">
      <c r="A10" s="68">
        <v>3</v>
      </c>
      <c r="B10" s="68">
        <v>146</v>
      </c>
      <c r="C10" s="121">
        <v>27760</v>
      </c>
      <c r="D10" s="121" t="s">
        <v>317</v>
      </c>
      <c r="E10" s="184" t="s">
        <v>655</v>
      </c>
      <c r="F10" s="185" t="s">
        <v>656</v>
      </c>
      <c r="G10" s="191">
        <v>65578</v>
      </c>
      <c r="H10" s="23"/>
      <c r="I10" s="24">
        <v>3</v>
      </c>
      <c r="J10" s="25" t="s">
        <v>75</v>
      </c>
      <c r="K10" s="26">
        <f>IF(ISERROR(VLOOKUP(J10,'KAYIT LİSTESİ'!$B$4:$H$1047,2,0)),"",(VLOOKUP(J10,'KAYIT LİSTESİ'!$B$4:$H$1047,2,0)))</f>
        <v>49</v>
      </c>
      <c r="L10" s="27">
        <f>IF(ISERROR(VLOOKUP(J10,'KAYIT LİSTESİ'!$B$4:$H$1047,4,0)),"",(VLOOKUP(J10,'KAYIT LİSTESİ'!$B$4:$H$1047,4,0)))</f>
        <v>33348</v>
      </c>
      <c r="M10" s="247" t="str">
        <f>IF(ISERROR(VLOOKUP(J10,'KAYIT LİSTESİ'!$B$4:$N$10047,13,0)),"",(VLOOKUP(J10,'KAYIT LİSTESİ'!$B$4:$N$10047,13,0)))</f>
        <v>B1</v>
      </c>
      <c r="N10" s="45" t="str">
        <f>IF(ISERROR(VLOOKUP(J10,'KAYIT LİSTESİ'!$B$4:$H$1047,5,0)),"",(VLOOKUP(J10,'KAYIT LİSTESİ'!$B$4:$H$1047,5,0)))</f>
        <v>ÖZGÜR KOCA</v>
      </c>
      <c r="O10" s="45" t="str">
        <f>IF(ISERROR(VLOOKUP(J10,'KAYIT LİSTESİ'!$B$4:$H$1047,6,0)),"",(VLOOKUP(J10,'KAYIT LİSTESİ'!$B$4:$H$1047,6,0)))</f>
        <v>ANTALYA-ANTALYA GÖRME ENG. SPOR KULUBÜ</v>
      </c>
      <c r="P10" s="191">
        <v>110336</v>
      </c>
      <c r="Q10" s="26">
        <v>6</v>
      </c>
    </row>
    <row r="11" spans="1:19" s="20" customFormat="1" ht="32.450000000000003" customHeight="1" x14ac:dyDescent="0.2">
      <c r="A11" s="68">
        <v>4</v>
      </c>
      <c r="B11" s="68">
        <v>82</v>
      </c>
      <c r="C11" s="121">
        <v>34370</v>
      </c>
      <c r="D11" s="121" t="s">
        <v>317</v>
      </c>
      <c r="E11" s="184" t="s">
        <v>651</v>
      </c>
      <c r="F11" s="185" t="s">
        <v>652</v>
      </c>
      <c r="G11" s="191">
        <v>71345</v>
      </c>
      <c r="H11" s="23"/>
      <c r="I11" s="24">
        <v>4</v>
      </c>
      <c r="J11" s="25" t="s">
        <v>76</v>
      </c>
      <c r="K11" s="26">
        <f>IF(ISERROR(VLOOKUP(J11,'KAYIT LİSTESİ'!$B$4:$H$1047,2,0)),"",(VLOOKUP(J11,'KAYIT LİSTESİ'!$B$4:$H$1047,2,0)))</f>
        <v>82</v>
      </c>
      <c r="L11" s="27">
        <f>IF(ISERROR(VLOOKUP(J11,'KAYIT LİSTESİ'!$B$4:$H$1047,4,0)),"",(VLOOKUP(J11,'KAYIT LİSTESİ'!$B$4:$H$1047,4,0)))</f>
        <v>34370</v>
      </c>
      <c r="M11" s="247" t="str">
        <f>IF(ISERROR(VLOOKUP(J11,'KAYIT LİSTESİ'!$B$4:$N$10047,13,0)),"",(VLOOKUP(J11,'KAYIT LİSTESİ'!$B$4:$N$10047,13,0)))</f>
        <v>B1</v>
      </c>
      <c r="N11" s="45" t="str">
        <f>IF(ISERROR(VLOOKUP(J11,'KAYIT LİSTESİ'!$B$4:$H$1047,5,0)),"",(VLOOKUP(J11,'KAYIT LİSTESİ'!$B$4:$H$1047,5,0)))</f>
        <v>TAYFUN TEZCAN</v>
      </c>
      <c r="O11" s="45" t="str">
        <f>IF(ISERROR(VLOOKUP(J11,'KAYIT LİSTESİ'!$B$4:$H$1047,6,0)),"",(VLOOKUP(J11,'KAYIT LİSTESİ'!$B$4:$H$1047,6,0)))</f>
        <v>ÇANAKKALE-ÇANAKKALE ALTINOKTA KÖRLER SPOR KULUBÜ</v>
      </c>
      <c r="P11" s="191">
        <v>71345</v>
      </c>
      <c r="Q11" s="26">
        <v>4</v>
      </c>
    </row>
    <row r="12" spans="1:19" s="20" customFormat="1" ht="32.450000000000003" customHeight="1" x14ac:dyDescent="0.2">
      <c r="A12" s="68">
        <v>5</v>
      </c>
      <c r="B12" s="68">
        <v>147</v>
      </c>
      <c r="C12" s="121">
        <v>31778</v>
      </c>
      <c r="D12" s="121" t="s">
        <v>317</v>
      </c>
      <c r="E12" s="184" t="s">
        <v>657</v>
      </c>
      <c r="F12" s="185" t="s">
        <v>656</v>
      </c>
      <c r="G12" s="122">
        <v>92508</v>
      </c>
      <c r="H12" s="23"/>
      <c r="I12" s="24">
        <v>5</v>
      </c>
      <c r="J12" s="25" t="s">
        <v>77</v>
      </c>
      <c r="K12" s="26">
        <f>IF(ISERROR(VLOOKUP(J12,'KAYIT LİSTESİ'!$B$4:$H$1047,2,0)),"",(VLOOKUP(J12,'KAYIT LİSTESİ'!$B$4:$H$1047,2,0)))</f>
        <v>14</v>
      </c>
      <c r="L12" s="27">
        <f>IF(ISERROR(VLOOKUP(J12,'KAYIT LİSTESİ'!$B$4:$H$1047,4,0)),"",(VLOOKUP(J12,'KAYIT LİSTESİ'!$B$4:$H$1047,4,0)))</f>
        <v>29116</v>
      </c>
      <c r="M12" s="247" t="str">
        <f>IF(ISERROR(VLOOKUP(J12,'KAYIT LİSTESİ'!$B$4:$N$10047,13,0)),"",(VLOOKUP(J12,'KAYIT LİSTESİ'!$B$4:$N$10047,13,0)))</f>
        <v>B1</v>
      </c>
      <c r="N12" s="45" t="str">
        <f>IF(ISERROR(VLOOKUP(J12,'KAYIT LİSTESİ'!$B$4:$H$1047,5,0)),"",(VLOOKUP(J12,'KAYIT LİSTESİ'!$B$4:$H$1047,5,0)))</f>
        <v>MUAMMER ACAR</v>
      </c>
      <c r="O12" s="45" t="str">
        <f>IF(ISERROR(VLOOKUP(J12,'KAYIT LİSTESİ'!$B$4:$H$1047,6,0)),"",(VLOOKUP(J12,'KAYIT LİSTESİ'!$B$4:$H$1047,6,0)))</f>
        <v>AKSARAY-SOMUNCU BABA ENG.SPOR KUL.DER.</v>
      </c>
      <c r="P12" s="191">
        <v>154378</v>
      </c>
      <c r="Q12" s="26">
        <v>7</v>
      </c>
    </row>
    <row r="13" spans="1:19" s="20" customFormat="1" ht="32.450000000000003" customHeight="1" x14ac:dyDescent="0.2">
      <c r="A13" s="68">
        <v>6</v>
      </c>
      <c r="B13" s="68">
        <v>49</v>
      </c>
      <c r="C13" s="121">
        <v>33348</v>
      </c>
      <c r="D13" s="121" t="s">
        <v>317</v>
      </c>
      <c r="E13" s="184" t="s">
        <v>375</v>
      </c>
      <c r="F13" s="185" t="s">
        <v>589</v>
      </c>
      <c r="G13" s="191">
        <v>110336</v>
      </c>
      <c r="H13" s="23"/>
      <c r="I13" s="24">
        <v>6</v>
      </c>
      <c r="J13" s="25" t="s">
        <v>78</v>
      </c>
      <c r="K13" s="26">
        <f>IF(ISERROR(VLOOKUP(J13,'KAYIT LİSTESİ'!$B$4:$H$1047,2,0)),"",(VLOOKUP(J13,'KAYIT LİSTESİ'!$B$4:$H$1047,2,0)))</f>
        <v>146</v>
      </c>
      <c r="L13" s="27">
        <f>IF(ISERROR(VLOOKUP(J13,'KAYIT LİSTESİ'!$B$4:$H$1047,4,0)),"",(VLOOKUP(J13,'KAYIT LİSTESİ'!$B$4:$H$1047,4,0)))</f>
        <v>27760</v>
      </c>
      <c r="M13" s="247" t="str">
        <f>IF(ISERROR(VLOOKUP(J13,'KAYIT LİSTESİ'!$B$4:$N$10047,13,0)),"",(VLOOKUP(J13,'KAYIT LİSTESİ'!$B$4:$N$10047,13,0)))</f>
        <v>B1</v>
      </c>
      <c r="N13" s="45" t="str">
        <f>IF(ISERROR(VLOOKUP(J13,'KAYIT LİSTESİ'!$B$4:$H$1047,5,0)),"",(VLOOKUP(J13,'KAYIT LİSTESİ'!$B$4:$H$1047,5,0)))</f>
        <v>SADIK PARLA</v>
      </c>
      <c r="O13" s="45" t="str">
        <f>IF(ISERROR(VLOOKUP(J13,'KAYIT LİSTESİ'!$B$4:$H$1047,6,0)),"",(VLOOKUP(J13,'KAYIT LİSTESİ'!$B$4:$H$1047,6,0)))</f>
        <v>KONYA-MEVLANA ENGELLİLER SPOR KULÜBÜ</v>
      </c>
      <c r="P13" s="191">
        <v>65578</v>
      </c>
      <c r="Q13" s="26">
        <v>3</v>
      </c>
    </row>
    <row r="14" spans="1:19" s="20" customFormat="1" ht="32.450000000000003" customHeight="1" x14ac:dyDescent="0.2">
      <c r="A14" s="68">
        <v>7</v>
      </c>
      <c r="B14" s="68">
        <v>14</v>
      </c>
      <c r="C14" s="121">
        <v>29116</v>
      </c>
      <c r="D14" s="121" t="s">
        <v>317</v>
      </c>
      <c r="E14" s="184" t="s">
        <v>653</v>
      </c>
      <c r="F14" s="185" t="s">
        <v>654</v>
      </c>
      <c r="G14" s="191">
        <v>154378</v>
      </c>
      <c r="H14" s="23"/>
      <c r="I14" s="24">
        <v>7</v>
      </c>
      <c r="J14" s="25" t="s">
        <v>670</v>
      </c>
      <c r="K14" s="26">
        <f>IF(ISERROR(VLOOKUP(J14,'KAYIT LİSTESİ'!$B$4:$H$1047,2,0)),"",(VLOOKUP(J14,'KAYIT LİSTESİ'!$B$4:$H$1047,2,0)))</f>
        <v>147</v>
      </c>
      <c r="L14" s="27">
        <f>IF(ISERROR(VLOOKUP(J14,'KAYIT LİSTESİ'!$B$4:$H$1047,4,0)),"",(VLOOKUP(J14,'KAYIT LİSTESİ'!$B$4:$H$1047,4,0)))</f>
        <v>31778</v>
      </c>
      <c r="M14" s="27" t="str">
        <f>IF(ISERROR(VLOOKUP(J14,'KAYIT LİSTESİ'!$B$4:$N$10047,13,0)),"",(VLOOKUP(J14,'KAYIT LİSTESİ'!$B$4:$N$10047,13,0)))</f>
        <v>B1</v>
      </c>
      <c r="N14" s="45" t="str">
        <f>IF(ISERROR(VLOOKUP(J14,'KAYIT LİSTESİ'!$B$4:$H$1047,5,0)),"",(VLOOKUP(J14,'KAYIT LİSTESİ'!$B$4:$H$1047,5,0)))</f>
        <v>SEBAHATTİN KASAPÇOPUR</v>
      </c>
      <c r="O14" s="45" t="str">
        <f>IF(ISERROR(VLOOKUP(J14,'KAYIT LİSTESİ'!$B$4:$H$1047,6,0)),"",(VLOOKUP(J14,'KAYIT LİSTESİ'!$B$4:$H$1047,6,0)))</f>
        <v>KONYA-MEVLANA ENGELLİLER SPOR KULÜBÜ</v>
      </c>
      <c r="P14" s="191">
        <v>92508</v>
      </c>
      <c r="Q14" s="26">
        <v>5</v>
      </c>
    </row>
    <row r="15" spans="1:19" s="20" customFormat="1" ht="32.450000000000003" customHeight="1" x14ac:dyDescent="0.2">
      <c r="A15" s="68"/>
      <c r="B15" s="68"/>
      <c r="C15" s="121"/>
      <c r="D15" s="121"/>
      <c r="E15" s="184"/>
      <c r="F15" s="185"/>
      <c r="G15" s="122"/>
      <c r="H15" s="23"/>
      <c r="I15" s="24">
        <v>8</v>
      </c>
      <c r="J15" s="25" t="s">
        <v>671</v>
      </c>
      <c r="K15" s="26" t="str">
        <f>IF(ISERROR(VLOOKUP(J15,'KAYIT LİSTESİ'!$B$4:$H$1047,2,0)),"",(VLOOKUP(J15,'KAYIT LİSTESİ'!$B$4:$H$1047,2,0)))</f>
        <v/>
      </c>
      <c r="L15" s="27" t="str">
        <f>IF(ISERROR(VLOOKUP(J15,'KAYIT LİSTESİ'!$B$4:$H$1047,4,0)),"",(VLOOKUP(J15,'KAYIT LİSTESİ'!$B$4:$H$1047,4,0)))</f>
        <v/>
      </c>
      <c r="M15" s="27" t="str">
        <f>IF(ISERROR(VLOOKUP(J15,'KAYIT LİSTESİ'!$B$4:$N$10047,13,0)),"",(VLOOKUP(J15,'KAYIT LİSTESİ'!$B$4:$N$10047,13,0)))</f>
        <v/>
      </c>
      <c r="N15" s="45" t="str">
        <f>IF(ISERROR(VLOOKUP(J15,'KAYIT LİSTESİ'!$B$4:$H$1047,5,0)),"",(VLOOKUP(J15,'KAYIT LİSTESİ'!$B$4:$H$1047,5,0)))</f>
        <v/>
      </c>
      <c r="O15" s="45" t="str">
        <f>IF(ISERROR(VLOOKUP(J15,'KAYIT LİSTESİ'!$B$4:$H$1047,6,0)),"",(VLOOKUP(J15,'KAYIT LİSTESİ'!$B$4:$H$1047,6,0)))</f>
        <v/>
      </c>
      <c r="P15" s="191"/>
      <c r="Q15" s="26"/>
    </row>
    <row r="16" spans="1:19" s="20" customFormat="1" ht="32.450000000000003" customHeight="1" x14ac:dyDescent="0.2">
      <c r="A16" s="68"/>
      <c r="B16" s="68"/>
      <c r="C16" s="121"/>
      <c r="D16" s="121"/>
      <c r="E16" s="184"/>
      <c r="F16" s="185"/>
      <c r="G16" s="122"/>
      <c r="H16" s="23"/>
      <c r="I16" s="24">
        <v>9</v>
      </c>
      <c r="J16" s="25" t="s">
        <v>672</v>
      </c>
      <c r="K16" s="26" t="str">
        <f>IF(ISERROR(VLOOKUP(J16,'KAYIT LİSTESİ'!$B$4:$H$1047,2,0)),"",(VLOOKUP(J16,'KAYIT LİSTESİ'!$B$4:$H$1047,2,0)))</f>
        <v/>
      </c>
      <c r="L16" s="27" t="str">
        <f>IF(ISERROR(VLOOKUP(J16,'KAYIT LİSTESİ'!$B$4:$H$1047,4,0)),"",(VLOOKUP(J16,'KAYIT LİSTESİ'!$B$4:$H$1047,4,0)))</f>
        <v/>
      </c>
      <c r="M16" s="27" t="str">
        <f>IF(ISERROR(VLOOKUP(J16,'KAYIT LİSTESİ'!$B$4:$N$10047,13,0)),"",(VLOOKUP(J16,'KAYIT LİSTESİ'!$B$4:$N$10047,13,0)))</f>
        <v/>
      </c>
      <c r="N16" s="45" t="str">
        <f>IF(ISERROR(VLOOKUP(J16,'KAYIT LİSTESİ'!$B$4:$H$1047,5,0)),"",(VLOOKUP(J16,'KAYIT LİSTESİ'!$B$4:$H$1047,5,0)))</f>
        <v/>
      </c>
      <c r="O16" s="45" t="str">
        <f>IF(ISERROR(VLOOKUP(J16,'KAYIT LİSTESİ'!$B$4:$H$1047,6,0)),"",(VLOOKUP(J16,'KAYIT LİSTESİ'!$B$4:$H$1047,6,0)))</f>
        <v/>
      </c>
      <c r="P16" s="191"/>
      <c r="Q16" s="26"/>
    </row>
    <row r="17" spans="1:18" s="20" customFormat="1" ht="32.450000000000003" customHeight="1" x14ac:dyDescent="0.2">
      <c r="A17" s="68"/>
      <c r="B17" s="68"/>
      <c r="C17" s="121"/>
      <c r="D17" s="121"/>
      <c r="E17" s="184"/>
      <c r="F17" s="185"/>
      <c r="G17" s="122"/>
      <c r="H17" s="23"/>
      <c r="I17" s="24">
        <v>10</v>
      </c>
      <c r="J17" s="25" t="s">
        <v>673</v>
      </c>
      <c r="K17" s="26" t="str">
        <f>IF(ISERROR(VLOOKUP(J17,'KAYIT LİSTESİ'!$B$4:$H$1047,2,0)),"",(VLOOKUP(J17,'KAYIT LİSTESİ'!$B$4:$H$1047,2,0)))</f>
        <v/>
      </c>
      <c r="L17" s="27" t="str">
        <f>IF(ISERROR(VLOOKUP(J17,'KAYIT LİSTESİ'!$B$4:$H$1047,4,0)),"",(VLOOKUP(J17,'KAYIT LİSTESİ'!$B$4:$H$1047,4,0)))</f>
        <v/>
      </c>
      <c r="M17" s="27" t="str">
        <f>IF(ISERROR(VLOOKUP(J17,'KAYIT LİSTESİ'!$B$4:$N$10047,13,0)),"",(VLOOKUP(J17,'KAYIT LİSTESİ'!$B$4:$N$10047,13,0)))</f>
        <v/>
      </c>
      <c r="N17" s="45" t="str">
        <f>IF(ISERROR(VLOOKUP(J17,'KAYIT LİSTESİ'!$B$4:$H$1047,5,0)),"",(VLOOKUP(J17,'KAYIT LİSTESİ'!$B$4:$H$1047,5,0)))</f>
        <v/>
      </c>
      <c r="O17" s="45" t="str">
        <f>IF(ISERROR(VLOOKUP(J17,'KAYIT LİSTESİ'!$B$4:$H$1047,6,0)),"",(VLOOKUP(J17,'KAYIT LİSTESİ'!$B$4:$H$1047,6,0)))</f>
        <v/>
      </c>
      <c r="P17" s="191"/>
      <c r="Q17" s="26"/>
    </row>
    <row r="18" spans="1:18" s="20" customFormat="1" ht="32.450000000000003" customHeight="1" x14ac:dyDescent="0.2">
      <c r="A18" s="68"/>
      <c r="B18" s="68"/>
      <c r="C18" s="121"/>
      <c r="D18" s="121"/>
      <c r="E18" s="184"/>
      <c r="F18" s="185"/>
      <c r="G18" s="122"/>
      <c r="H18" s="23"/>
      <c r="I18" s="24">
        <v>11</v>
      </c>
      <c r="J18" s="25" t="s">
        <v>674</v>
      </c>
      <c r="K18" s="26" t="str">
        <f>IF(ISERROR(VLOOKUP(J18,'KAYIT LİSTESİ'!$B$4:$H$1047,2,0)),"",(VLOOKUP(J18,'KAYIT LİSTESİ'!$B$4:$H$1047,2,0)))</f>
        <v/>
      </c>
      <c r="L18" s="27" t="str">
        <f>IF(ISERROR(VLOOKUP(J18,'KAYIT LİSTESİ'!$B$4:$H$1047,4,0)),"",(VLOOKUP(J18,'KAYIT LİSTESİ'!$B$4:$H$1047,4,0)))</f>
        <v/>
      </c>
      <c r="M18" s="27" t="str">
        <f>IF(ISERROR(VLOOKUP(J18,'KAYIT LİSTESİ'!$B$4:$N$10047,13,0)),"",(VLOOKUP(J18,'KAYIT LİSTESİ'!$B$4:$N$10047,13,0)))</f>
        <v/>
      </c>
      <c r="N18" s="45" t="str">
        <f>IF(ISERROR(VLOOKUP(J18,'KAYIT LİSTESİ'!$B$4:$H$1047,5,0)),"",(VLOOKUP(J18,'KAYIT LİSTESİ'!$B$4:$H$1047,5,0)))</f>
        <v/>
      </c>
      <c r="O18" s="45" t="str">
        <f>IF(ISERROR(VLOOKUP(J18,'KAYIT LİSTESİ'!$B$4:$H$1047,6,0)),"",(VLOOKUP(J18,'KAYIT LİSTESİ'!$B$4:$H$1047,6,0)))</f>
        <v/>
      </c>
      <c r="P18" s="191"/>
      <c r="Q18" s="26"/>
    </row>
    <row r="19" spans="1:18" s="20" customFormat="1" ht="32.450000000000003" customHeight="1" x14ac:dyDescent="0.2">
      <c r="A19" s="68"/>
      <c r="B19" s="68"/>
      <c r="C19" s="121"/>
      <c r="D19" s="121"/>
      <c r="E19" s="184"/>
      <c r="F19" s="185"/>
      <c r="G19" s="191"/>
      <c r="H19" s="23"/>
      <c r="I19" s="24">
        <v>10</v>
      </c>
      <c r="J19" s="25" t="s">
        <v>675</v>
      </c>
      <c r="K19" s="26" t="str">
        <f>IF(ISERROR(VLOOKUP(J19,'KAYIT LİSTESİ'!$B$4:$H$1047,2,0)),"",(VLOOKUP(J19,'KAYIT LİSTESİ'!$B$4:$H$1047,2,0)))</f>
        <v/>
      </c>
      <c r="L19" s="27" t="str">
        <f>IF(ISERROR(VLOOKUP(J19,'KAYIT LİSTESİ'!$B$4:$H$1047,4,0)),"",(VLOOKUP(J19,'KAYIT LİSTESİ'!$B$4:$H$1047,4,0)))</f>
        <v/>
      </c>
      <c r="M19" s="27" t="str">
        <f>IF(ISERROR(VLOOKUP(J19,'KAYIT LİSTESİ'!$B$4:$N$10047,13,0)),"",(VLOOKUP(J19,'KAYIT LİSTESİ'!$B$4:$N$10047,13,0)))</f>
        <v/>
      </c>
      <c r="N19" s="45" t="str">
        <f>IF(ISERROR(VLOOKUP(J19,'KAYIT LİSTESİ'!$B$4:$H$1047,5,0)),"",(VLOOKUP(J19,'KAYIT LİSTESİ'!$B$4:$H$1047,5,0)))</f>
        <v/>
      </c>
      <c r="O19" s="45" t="str">
        <f>IF(ISERROR(VLOOKUP(J19,'KAYIT LİSTESİ'!$B$4:$H$1047,6,0)),"",(VLOOKUP(J19,'KAYIT LİSTESİ'!$B$4:$H$1047,6,0)))</f>
        <v/>
      </c>
      <c r="P19" s="28"/>
      <c r="Q19" s="26"/>
    </row>
    <row r="20" spans="1:18" s="20" customFormat="1" ht="21.6" customHeight="1" x14ac:dyDescent="0.2">
      <c r="A20" s="38"/>
      <c r="B20" s="38"/>
      <c r="C20" s="39"/>
      <c r="D20" s="39"/>
      <c r="E20" s="38"/>
      <c r="F20" s="40"/>
      <c r="G20" s="46"/>
      <c r="H20" s="23"/>
      <c r="I20" s="29"/>
      <c r="J20" s="29"/>
      <c r="K20" s="29"/>
      <c r="L20" s="31"/>
      <c r="M20" s="31"/>
      <c r="N20" s="51"/>
      <c r="O20" s="51"/>
      <c r="P20" s="22"/>
      <c r="Q20" s="32"/>
    </row>
    <row r="21" spans="1:18" s="20" customFormat="1" ht="21.6" customHeight="1" x14ac:dyDescent="0.2">
      <c r="A21" s="32" t="s">
        <v>19</v>
      </c>
      <c r="B21" s="32"/>
      <c r="C21" s="32"/>
      <c r="D21" s="32"/>
      <c r="E21" s="32"/>
      <c r="F21" s="47" t="s">
        <v>0</v>
      </c>
      <c r="G21" s="47" t="s">
        <v>1</v>
      </c>
      <c r="H21" s="23"/>
      <c r="I21" s="33"/>
      <c r="J21" s="33" t="s">
        <v>2</v>
      </c>
      <c r="K21" s="33"/>
      <c r="L21" s="31" t="s">
        <v>2</v>
      </c>
      <c r="M21" s="31"/>
      <c r="N21" s="49" t="s">
        <v>3</v>
      </c>
      <c r="O21" s="50" t="s">
        <v>3</v>
      </c>
      <c r="P21" s="29" t="s">
        <v>3</v>
      </c>
      <c r="Q21" s="22"/>
    </row>
    <row r="22" spans="1:18" s="20" customFormat="1" ht="21.6" customHeight="1" x14ac:dyDescent="0.2">
      <c r="A22" s="29"/>
      <c r="B22" s="29"/>
      <c r="C22" s="22"/>
      <c r="D22" s="22"/>
      <c r="E22" s="22"/>
      <c r="F22" s="48"/>
      <c r="G22" s="48"/>
      <c r="H22" s="23"/>
      <c r="I22" s="29"/>
      <c r="J22" s="29"/>
      <c r="K22" s="29"/>
      <c r="L22" s="31"/>
      <c r="M22" s="31"/>
      <c r="N22" s="51"/>
      <c r="O22" s="51"/>
      <c r="P22" s="22"/>
      <c r="Q22" s="22"/>
    </row>
    <row r="23" spans="1:18" s="20" customFormat="1" ht="21.6" customHeight="1" x14ac:dyDescent="0.2">
      <c r="A23" s="29"/>
      <c r="B23" s="29"/>
      <c r="C23" s="22"/>
      <c r="D23" s="22"/>
      <c r="E23" s="22"/>
      <c r="F23" s="48"/>
      <c r="G23" s="48"/>
      <c r="H23" s="23"/>
      <c r="I23" s="29"/>
      <c r="J23" s="29"/>
      <c r="K23" s="29"/>
      <c r="L23" s="31"/>
      <c r="M23" s="31"/>
      <c r="N23" s="51"/>
      <c r="O23" s="51"/>
      <c r="P23" s="22"/>
      <c r="Q23" s="22"/>
    </row>
    <row r="24" spans="1:18" ht="21.6" customHeight="1" x14ac:dyDescent="0.2">
      <c r="R24" s="34"/>
    </row>
    <row r="25" spans="1:18" ht="21.6" customHeight="1" x14ac:dyDescent="0.2">
      <c r="H25" s="33"/>
    </row>
    <row r="26" spans="1:18" ht="21.6" customHeight="1" x14ac:dyDescent="0.2"/>
    <row r="27" spans="1:18" ht="21.6" customHeight="1" x14ac:dyDescent="0.2"/>
    <row r="28" spans="1:18" ht="21.6" customHeight="1" x14ac:dyDescent="0.2"/>
    <row r="29" spans="1:18" ht="21.6" customHeight="1" x14ac:dyDescent="0.2"/>
    <row r="30" spans="1:18" ht="21.6" customHeight="1" x14ac:dyDescent="0.2"/>
    <row r="31" spans="1:18" ht="21.6" customHeight="1" x14ac:dyDescent="0.2"/>
    <row r="32" spans="1:18" ht="21.6" customHeight="1" x14ac:dyDescent="0.2"/>
    <row r="33" ht="21.6" customHeight="1" x14ac:dyDescent="0.2"/>
    <row r="34" ht="21.6" customHeight="1" x14ac:dyDescent="0.2"/>
    <row r="35" ht="21.6" customHeight="1" x14ac:dyDescent="0.2"/>
    <row r="36" ht="21.6" customHeight="1" x14ac:dyDescent="0.2"/>
    <row r="37" ht="21.6" customHeight="1" x14ac:dyDescent="0.2"/>
    <row r="38" ht="21.6" customHeight="1" x14ac:dyDescent="0.2"/>
    <row r="39" ht="21.6" customHeight="1" x14ac:dyDescent="0.2"/>
    <row r="40" ht="21.6" customHeight="1" x14ac:dyDescent="0.2"/>
    <row r="41" ht="21.6" customHeight="1" x14ac:dyDescent="0.2"/>
    <row r="42" ht="21.6" customHeight="1" x14ac:dyDescent="0.2"/>
    <row r="43" ht="21.6" customHeight="1" x14ac:dyDescent="0.2"/>
    <row r="44" ht="21.6" customHeight="1" x14ac:dyDescent="0.2"/>
    <row r="45" ht="21.6" customHeight="1" x14ac:dyDescent="0.2"/>
  </sheetData>
  <sortState ref="B8:G14">
    <sortCondition ref="G8:G14"/>
  </sortState>
  <mergeCells count="17">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6:Q6"/>
  </mergeCells>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59"/>
  <sheetViews>
    <sheetView view="pageBreakPreview" zoomScale="80" zoomScaleNormal="100" zoomScaleSheetLayoutView="80" workbookViewId="0">
      <selection activeCell="X7" sqref="X7"/>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4.28515625" style="48" customWidth="1"/>
    <col min="7" max="7" width="9.85546875" style="48" customWidth="1"/>
    <col min="8" max="8" width="2.140625" style="22" customWidth="1"/>
    <col min="9" max="9" width="6.140625" style="29" customWidth="1"/>
    <col min="10" max="10" width="10.140625" style="29" hidden="1" customWidth="1"/>
    <col min="11" max="11" width="6.5703125" style="29" customWidth="1"/>
    <col min="12" max="12" width="13.140625" style="31" customWidth="1"/>
    <col min="13" max="13" width="10.42578125" style="31" customWidth="1"/>
    <col min="14" max="14" width="20.42578125" style="51" customWidth="1"/>
    <col min="15" max="15" width="34.28515625" style="51"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83" t="str">
        <f>'YARIŞMA BİLGİLERİ'!A2</f>
        <v>Türkiye Görme Engelliler Spor Federasyonu
İzmir Atletizm İl Temsilciliği</v>
      </c>
      <c r="B1" s="383"/>
      <c r="C1" s="383"/>
      <c r="D1" s="383"/>
      <c r="E1" s="383"/>
      <c r="F1" s="383"/>
      <c r="G1" s="383"/>
      <c r="H1" s="383"/>
      <c r="I1" s="383"/>
      <c r="J1" s="383"/>
      <c r="K1" s="383"/>
      <c r="L1" s="383"/>
      <c r="M1" s="383"/>
      <c r="N1" s="383"/>
      <c r="O1" s="383"/>
      <c r="P1" s="383"/>
      <c r="Q1" s="383"/>
    </row>
    <row r="2" spans="1:19" s="10" customFormat="1" ht="23.25" customHeight="1" x14ac:dyDescent="0.2">
      <c r="A2" s="384" t="str">
        <f>'YARIŞMA BİLGİLERİ'!F19</f>
        <v>Görme Engelliler Türkiye Şampiyonası</v>
      </c>
      <c r="B2" s="384"/>
      <c r="C2" s="384"/>
      <c r="D2" s="384"/>
      <c r="E2" s="384"/>
      <c r="F2" s="384"/>
      <c r="G2" s="384"/>
      <c r="H2" s="384"/>
      <c r="I2" s="384"/>
      <c r="J2" s="384"/>
      <c r="K2" s="384"/>
      <c r="L2" s="384"/>
      <c r="M2" s="384"/>
      <c r="N2" s="384"/>
      <c r="O2" s="384"/>
      <c r="P2" s="384"/>
      <c r="Q2" s="384"/>
    </row>
    <row r="3" spans="1:19" s="13" customFormat="1" ht="27" customHeight="1" x14ac:dyDescent="0.2">
      <c r="A3" s="385" t="s">
        <v>127</v>
      </c>
      <c r="B3" s="385"/>
      <c r="C3" s="385"/>
      <c r="D3" s="296"/>
      <c r="E3" s="387" t="s">
        <v>105</v>
      </c>
      <c r="F3" s="387"/>
      <c r="G3" s="248"/>
      <c r="H3" s="11"/>
      <c r="I3" s="389"/>
      <c r="J3" s="389"/>
      <c r="K3" s="389"/>
      <c r="L3" s="12"/>
      <c r="M3" s="12"/>
      <c r="N3" s="248"/>
      <c r="O3" s="382"/>
      <c r="P3" s="382"/>
      <c r="Q3" s="382"/>
    </row>
    <row r="4" spans="1:19" s="13" customFormat="1" ht="17.25" customHeight="1" x14ac:dyDescent="0.2">
      <c r="A4" s="388" t="s">
        <v>117</v>
      </c>
      <c r="B4" s="388"/>
      <c r="C4" s="388"/>
      <c r="D4" s="297"/>
      <c r="E4" s="386" t="s">
        <v>364</v>
      </c>
      <c r="F4" s="386"/>
      <c r="G4" s="35"/>
      <c r="H4" s="35"/>
      <c r="I4" s="35"/>
      <c r="J4" s="35"/>
      <c r="K4" s="35"/>
      <c r="L4" s="36"/>
      <c r="M4" s="36"/>
      <c r="N4" s="78" t="s">
        <v>5</v>
      </c>
      <c r="O4" s="262">
        <v>42830</v>
      </c>
      <c r="P4" s="206">
        <v>0.75</v>
      </c>
      <c r="Q4" s="205"/>
    </row>
    <row r="5" spans="1:19" s="10" customFormat="1" ht="16.5" customHeight="1" x14ac:dyDescent="0.2">
      <c r="A5" s="14"/>
      <c r="B5" s="14"/>
      <c r="C5" s="15"/>
      <c r="D5" s="15"/>
      <c r="E5" s="16"/>
      <c r="F5" s="17"/>
      <c r="G5" s="17"/>
      <c r="H5" s="17"/>
      <c r="I5" s="14"/>
      <c r="J5" s="14"/>
      <c r="K5" s="14"/>
      <c r="L5" s="18"/>
      <c r="M5" s="18"/>
      <c r="N5" s="19"/>
      <c r="O5" s="381">
        <f ca="1">NOW()</f>
        <v>42836.465304282407</v>
      </c>
      <c r="P5" s="381">
        <f ca="1">NOW()</f>
        <v>42836.465304282407</v>
      </c>
      <c r="Q5" s="381">
        <f ca="1">NOW()</f>
        <v>42836.465304282407</v>
      </c>
    </row>
    <row r="6" spans="1:19" s="20" customFormat="1" ht="32.450000000000003" customHeight="1" x14ac:dyDescent="0.2">
      <c r="A6" s="392" t="s">
        <v>12</v>
      </c>
      <c r="B6" s="393" t="s">
        <v>112</v>
      </c>
      <c r="C6" s="395" t="s">
        <v>124</v>
      </c>
      <c r="D6" s="396" t="s">
        <v>327</v>
      </c>
      <c r="E6" s="398" t="s">
        <v>14</v>
      </c>
      <c r="F6" s="398" t="s">
        <v>45</v>
      </c>
      <c r="G6" s="398" t="s">
        <v>15</v>
      </c>
      <c r="I6" s="399" t="s">
        <v>16</v>
      </c>
      <c r="J6" s="400"/>
      <c r="K6" s="400"/>
      <c r="L6" s="400"/>
      <c r="M6" s="400"/>
      <c r="N6" s="400"/>
      <c r="O6" s="400"/>
      <c r="P6" s="400"/>
      <c r="Q6" s="401"/>
      <c r="S6"/>
    </row>
    <row r="7" spans="1:19" ht="32.450000000000003" customHeight="1" x14ac:dyDescent="0.2">
      <c r="A7" s="392"/>
      <c r="B7" s="394"/>
      <c r="C7" s="395"/>
      <c r="D7" s="397"/>
      <c r="E7" s="398"/>
      <c r="F7" s="398"/>
      <c r="G7" s="398"/>
      <c r="H7" s="21"/>
      <c r="I7" s="44" t="s">
        <v>212</v>
      </c>
      <c r="J7" s="41" t="s">
        <v>113</v>
      </c>
      <c r="K7" s="41" t="s">
        <v>112</v>
      </c>
      <c r="L7" s="42" t="s">
        <v>13</v>
      </c>
      <c r="M7" s="42" t="s">
        <v>327</v>
      </c>
      <c r="N7" s="43" t="s">
        <v>14</v>
      </c>
      <c r="O7" s="43" t="s">
        <v>45</v>
      </c>
      <c r="P7" s="41" t="s">
        <v>15</v>
      </c>
      <c r="Q7" s="41" t="s">
        <v>27</v>
      </c>
    </row>
    <row r="8" spans="1:19" s="20" customFormat="1" ht="32.450000000000003" customHeight="1" x14ac:dyDescent="0.2">
      <c r="A8" s="68">
        <v>1</v>
      </c>
      <c r="B8" s="68">
        <v>171</v>
      </c>
      <c r="C8" s="121">
        <v>33967</v>
      </c>
      <c r="D8" s="121" t="s">
        <v>315</v>
      </c>
      <c r="E8" s="184" t="s">
        <v>373</v>
      </c>
      <c r="F8" s="185" t="s">
        <v>669</v>
      </c>
      <c r="G8" s="191">
        <v>40518</v>
      </c>
      <c r="H8" s="23"/>
      <c r="I8" s="24">
        <v>1</v>
      </c>
      <c r="J8" s="25" t="s">
        <v>79</v>
      </c>
      <c r="K8" s="26">
        <f>IF(ISERROR(VLOOKUP(J8,'KAYIT LİSTESİ'!$B$4:$H$1047,2,0)),"",(VLOOKUP(J8,'KAYIT LİSTESİ'!$B$4:$H$1047,2,0)))</f>
        <v>183</v>
      </c>
      <c r="L8" s="27">
        <f>IF(ISERROR(VLOOKUP(J8,'KAYIT LİSTESİ'!$B$4:$H$1047,4,0)),"",(VLOOKUP(J8,'KAYIT LİSTESİ'!$B$4:$H$1047,4,0)))</f>
        <v>35885</v>
      </c>
      <c r="M8" s="247" t="str">
        <f>IF(ISERROR(VLOOKUP(J8,'KAYIT LİSTESİ'!$B$4:$N$10047,13,0)),"",(VLOOKUP(J8,'KAYIT LİSTESİ'!$B$4:$N$10047,13,0)))</f>
        <v>B2</v>
      </c>
      <c r="N8" s="45" t="str">
        <f>IF(ISERROR(VLOOKUP(J8,'KAYIT LİSTESİ'!$B$4:$H$1047,5,0)),"",(VLOOKUP(J8,'KAYIT LİSTESİ'!$B$4:$H$1047,5,0)))</f>
        <v>SEFER ÇETİN</v>
      </c>
      <c r="O8" s="45" t="str">
        <f>IF(ISERROR(VLOOKUP(J8,'KAYIT LİSTESİ'!$B$4:$H$1047,6,0)),"",(VLOOKUP(J8,'KAYIT LİSTESİ'!$B$4:$H$1047,6,0)))</f>
        <v>TRABZON</v>
      </c>
      <c r="P8" s="191">
        <v>51601</v>
      </c>
      <c r="Q8" s="26">
        <v>3</v>
      </c>
    </row>
    <row r="9" spans="1:19" s="20" customFormat="1" ht="32.450000000000003" customHeight="1" x14ac:dyDescent="0.2">
      <c r="A9" s="68">
        <v>2</v>
      </c>
      <c r="B9" s="68">
        <v>142</v>
      </c>
      <c r="C9" s="121">
        <v>32676</v>
      </c>
      <c r="D9" s="121" t="s">
        <v>315</v>
      </c>
      <c r="E9" s="184" t="s">
        <v>369</v>
      </c>
      <c r="F9" s="185" t="s">
        <v>659</v>
      </c>
      <c r="G9" s="191">
        <v>50464</v>
      </c>
      <c r="H9" s="23"/>
      <c r="I9" s="24">
        <v>2</v>
      </c>
      <c r="J9" s="25" t="s">
        <v>80</v>
      </c>
      <c r="K9" s="26">
        <f>IF(ISERROR(VLOOKUP(J9,'KAYIT LİSTESİ'!$B$4:$H$1047,2,0)),"",(VLOOKUP(J9,'KAYIT LİSTESİ'!$B$4:$H$1047,2,0)))</f>
        <v>142</v>
      </c>
      <c r="L9" s="27">
        <f>IF(ISERROR(VLOOKUP(J9,'KAYIT LİSTESİ'!$B$4:$H$1047,4,0)),"",(VLOOKUP(J9,'KAYIT LİSTESİ'!$B$4:$H$1047,4,0)))</f>
        <v>32676</v>
      </c>
      <c r="M9" s="247" t="str">
        <f>IF(ISERROR(VLOOKUP(J9,'KAYIT LİSTESİ'!$B$4:$N$10047,13,0)),"",(VLOOKUP(J9,'KAYIT LİSTESİ'!$B$4:$N$10047,13,0)))</f>
        <v>B2</v>
      </c>
      <c r="N9" s="45" t="str">
        <f>IF(ISERROR(VLOOKUP(J9,'KAYIT LİSTESİ'!$B$4:$H$1047,5,0)),"",(VLOOKUP(J9,'KAYIT LİSTESİ'!$B$4:$H$1047,5,0)))</f>
        <v>HÜSEYİN KORKMAZ</v>
      </c>
      <c r="O9" s="45" t="str">
        <f>IF(ISERROR(VLOOKUP(J9,'KAYIT LİSTESİ'!$B$4:$H$1047,6,0)),"",(VLOOKUP(J9,'KAYIT LİSTESİ'!$B$4:$H$1047,6,0)))</f>
        <v>KONYA-KONYA GÖRME ENGELLİLER SPOR KULÜBÜ</v>
      </c>
      <c r="P9" s="191">
        <v>50464</v>
      </c>
      <c r="Q9" s="26">
        <v>2</v>
      </c>
    </row>
    <row r="10" spans="1:19" s="20" customFormat="1" ht="32.450000000000003" customHeight="1" x14ac:dyDescent="0.2">
      <c r="A10" s="68">
        <v>3</v>
      </c>
      <c r="B10" s="68">
        <v>183</v>
      </c>
      <c r="C10" s="121">
        <v>35796</v>
      </c>
      <c r="D10" s="121" t="s">
        <v>315</v>
      </c>
      <c r="E10" s="184" t="s">
        <v>658</v>
      </c>
      <c r="F10" s="185" t="s">
        <v>551</v>
      </c>
      <c r="G10" s="191">
        <v>51601</v>
      </c>
      <c r="H10" s="23"/>
      <c r="I10" s="24">
        <v>3</v>
      </c>
      <c r="J10" s="25" t="s">
        <v>81</v>
      </c>
      <c r="K10" s="26">
        <f>IF(ISERROR(VLOOKUP(J10,'KAYIT LİSTESİ'!$B$4:$H$1047,2,0)),"",(VLOOKUP(J10,'KAYIT LİSTESİ'!$B$4:$H$1047,2,0)))</f>
        <v>156</v>
      </c>
      <c r="L10" s="27">
        <f>IF(ISERROR(VLOOKUP(J10,'KAYIT LİSTESİ'!$B$4:$H$1047,4,0)),"",(VLOOKUP(J10,'KAYIT LİSTESİ'!$B$4:$H$1047,4,0)))</f>
        <v>34956</v>
      </c>
      <c r="M10" s="247" t="str">
        <f>IF(ISERROR(VLOOKUP(J10,'KAYIT LİSTESİ'!$B$4:$N$10047,13,0)),"",(VLOOKUP(J10,'KAYIT LİSTESİ'!$B$4:$N$10047,13,0)))</f>
        <v>B2</v>
      </c>
      <c r="N10" s="45" t="str">
        <f>IF(ISERROR(VLOOKUP(J10,'KAYIT LİSTESİ'!$B$4:$H$1047,5,0)),"",(VLOOKUP(J10,'KAYIT LİSTESİ'!$B$4:$H$1047,5,0)))</f>
        <v>TURGUT UYSAL</v>
      </c>
      <c r="O10" s="45" t="str">
        <f>IF(ISERROR(VLOOKUP(J10,'KAYIT LİSTESİ'!$B$4:$H$1047,6,0)),"",(VLOOKUP(J10,'KAYIT LİSTESİ'!$B$4:$H$1047,6,0)))</f>
        <v>MANİSA-MANİSA GÖRME ENGELLİLER SPOR KULÜBÜ</v>
      </c>
      <c r="P10" s="191" t="s">
        <v>869</v>
      </c>
      <c r="Q10" s="26" t="s">
        <v>870</v>
      </c>
    </row>
    <row r="11" spans="1:19" s="20" customFormat="1" ht="32.450000000000003" customHeight="1" x14ac:dyDescent="0.2">
      <c r="A11" s="68">
        <v>4</v>
      </c>
      <c r="B11" s="68">
        <v>34</v>
      </c>
      <c r="C11" s="121">
        <v>36231</v>
      </c>
      <c r="D11" s="121" t="s">
        <v>315</v>
      </c>
      <c r="E11" s="184" t="s">
        <v>660</v>
      </c>
      <c r="F11" s="185" t="s">
        <v>661</v>
      </c>
      <c r="G11" s="191">
        <v>93940</v>
      </c>
      <c r="H11" s="23"/>
      <c r="I11" s="24">
        <v>4</v>
      </c>
      <c r="J11" s="25" t="s">
        <v>82</v>
      </c>
      <c r="K11" s="26">
        <f>IF(ISERROR(VLOOKUP(J11,'KAYIT LİSTESİ'!$B$4:$H$1047,2,0)),"",(VLOOKUP(J11,'KAYIT LİSTESİ'!$B$4:$H$1047,2,0)))</f>
        <v>97</v>
      </c>
      <c r="L11" s="27">
        <f>IF(ISERROR(VLOOKUP(J11,'KAYIT LİSTESİ'!$B$4:$H$1047,4,0)),"",(VLOOKUP(J11,'KAYIT LİSTESİ'!$B$4:$H$1047,4,0)))</f>
        <v>32401</v>
      </c>
      <c r="M11" s="247" t="str">
        <f>IF(ISERROR(VLOOKUP(J11,'KAYIT LİSTESİ'!$B$4:$N$10047,13,0)),"",(VLOOKUP(J11,'KAYIT LİSTESİ'!$B$4:$N$10047,13,0)))</f>
        <v>B2</v>
      </c>
      <c r="N11" s="45" t="str">
        <f>IF(ISERROR(VLOOKUP(J11,'KAYIT LİSTESİ'!$B$4:$H$1047,5,0)),"",(VLOOKUP(J11,'KAYIT LİSTESİ'!$B$4:$H$1047,5,0)))</f>
        <v>CAHİT KARAKEÇİ</v>
      </c>
      <c r="O11" s="45" t="str">
        <f>IF(ISERROR(VLOOKUP(J11,'KAYIT LİSTESİ'!$B$4:$H$1047,6,0)),"",(VLOOKUP(J11,'KAYIT LİSTESİ'!$B$4:$H$1047,6,0)))</f>
        <v>DİYARBAKIR-DİYARBAKIR GÖR.SPOR KULUBÜ</v>
      </c>
      <c r="P11" s="191" t="s">
        <v>869</v>
      </c>
      <c r="Q11" s="26" t="s">
        <v>870</v>
      </c>
    </row>
    <row r="12" spans="1:19" s="20" customFormat="1" ht="32.450000000000003" customHeight="1" x14ac:dyDescent="0.2">
      <c r="A12" s="68" t="s">
        <v>870</v>
      </c>
      <c r="B12" s="68">
        <v>156</v>
      </c>
      <c r="C12" s="121">
        <v>34956</v>
      </c>
      <c r="D12" s="121" t="s">
        <v>315</v>
      </c>
      <c r="E12" s="184" t="s">
        <v>404</v>
      </c>
      <c r="F12" s="185" t="s">
        <v>603</v>
      </c>
      <c r="G12" s="191" t="s">
        <v>869</v>
      </c>
      <c r="H12" s="23"/>
      <c r="I12" s="24">
        <v>5</v>
      </c>
      <c r="J12" s="25" t="s">
        <v>83</v>
      </c>
      <c r="K12" s="26">
        <f>IF(ISERROR(VLOOKUP(J12,'KAYIT LİSTESİ'!$B$4:$H$1047,2,0)),"",(VLOOKUP(J12,'KAYIT LİSTESİ'!$B$4:$H$1047,2,0)))</f>
        <v>121</v>
      </c>
      <c r="L12" s="27">
        <f>IF(ISERROR(VLOOKUP(J12,'KAYIT LİSTESİ'!$B$4:$H$1047,4,0)),"",(VLOOKUP(J12,'KAYIT LİSTESİ'!$B$4:$H$1047,4,0)))</f>
        <v>34716</v>
      </c>
      <c r="M12" s="247" t="str">
        <f>IF(ISERROR(VLOOKUP(J12,'KAYIT LİSTESİ'!$B$4:$N$10047,13,0)),"",(VLOOKUP(J12,'KAYIT LİSTESİ'!$B$4:$N$10047,13,0)))</f>
        <v>B2</v>
      </c>
      <c r="N12" s="45" t="str">
        <f>IF(ISERROR(VLOOKUP(J12,'KAYIT LİSTESİ'!$B$4:$H$1047,5,0)),"",(VLOOKUP(J12,'KAYIT LİSTESİ'!$B$4:$H$1047,5,0)))</f>
        <v>NURİ PARLAYAN</v>
      </c>
      <c r="O12" s="45" t="str">
        <f>IF(ISERROR(VLOOKUP(J12,'KAYIT LİSTESİ'!$B$4:$H$1047,6,0)),"",(VLOOKUP(J12,'KAYIT LİSTESİ'!$B$4:$H$1047,6,0)))</f>
        <v>İSTANBUL-TÜRKİYE GÖR.ENG.DER.SPOR KUL.</v>
      </c>
      <c r="P12" s="191" t="s">
        <v>869</v>
      </c>
      <c r="Q12" s="26" t="s">
        <v>870</v>
      </c>
    </row>
    <row r="13" spans="1:19" s="20" customFormat="1" ht="32.450000000000003" customHeight="1" x14ac:dyDescent="0.2">
      <c r="A13" s="68" t="s">
        <v>870</v>
      </c>
      <c r="B13" s="68">
        <v>97</v>
      </c>
      <c r="C13" s="121">
        <v>32401</v>
      </c>
      <c r="D13" s="121" t="s">
        <v>315</v>
      </c>
      <c r="E13" s="184" t="s">
        <v>370</v>
      </c>
      <c r="F13" s="185" t="s">
        <v>535</v>
      </c>
      <c r="G13" s="191" t="s">
        <v>869</v>
      </c>
      <c r="H13" s="23"/>
      <c r="I13" s="24">
        <v>6</v>
      </c>
      <c r="J13" s="25" t="s">
        <v>84</v>
      </c>
      <c r="K13" s="26">
        <f>IF(ISERROR(VLOOKUP(J13,'KAYIT LİSTESİ'!$B$4:$H$1047,2,0)),"",(VLOOKUP(J13,'KAYIT LİSTESİ'!$B$4:$H$1047,2,0)))</f>
        <v>34</v>
      </c>
      <c r="L13" s="27">
        <f>IF(ISERROR(VLOOKUP(J13,'KAYIT LİSTESİ'!$B$4:$H$1047,4,0)),"",(VLOOKUP(J13,'KAYIT LİSTESİ'!$B$4:$H$1047,4,0)))</f>
        <v>36231</v>
      </c>
      <c r="M13" s="247" t="str">
        <f>IF(ISERROR(VLOOKUP(J13,'KAYIT LİSTESİ'!$B$4:$N$10047,13,0)),"",(VLOOKUP(J13,'KAYIT LİSTESİ'!$B$4:$N$10047,13,0)))</f>
        <v>B2</v>
      </c>
      <c r="N13" s="45" t="str">
        <f>IF(ISERROR(VLOOKUP(J13,'KAYIT LİSTESİ'!$B$4:$H$1047,5,0)),"",(VLOOKUP(J13,'KAYIT LİSTESİ'!$B$4:$H$1047,5,0)))</f>
        <v>EMRE SELÇUK</v>
      </c>
      <c r="O13" s="45" t="str">
        <f>IF(ISERROR(VLOOKUP(J13,'KAYIT LİSTESİ'!$B$4:$H$1047,6,0)),"",(VLOOKUP(J13,'KAYIT LİSTESİ'!$B$4:$H$1047,6,0)))</f>
        <v>ANKARA-OSMANLI GÖRME ENGELLİLER SPOR KULÜBÜ</v>
      </c>
      <c r="P13" s="191">
        <v>93940</v>
      </c>
      <c r="Q13" s="26">
        <v>4</v>
      </c>
    </row>
    <row r="14" spans="1:19" s="20" customFormat="1" ht="32.450000000000003" customHeight="1" x14ac:dyDescent="0.2">
      <c r="A14" s="68" t="s">
        <v>870</v>
      </c>
      <c r="B14" s="68">
        <v>121</v>
      </c>
      <c r="C14" s="121">
        <v>34716</v>
      </c>
      <c r="D14" s="121" t="s">
        <v>315</v>
      </c>
      <c r="E14" s="184" t="s">
        <v>312</v>
      </c>
      <c r="F14" s="185" t="s">
        <v>541</v>
      </c>
      <c r="G14" s="191" t="s">
        <v>869</v>
      </c>
      <c r="H14" s="23"/>
      <c r="I14" s="24">
        <v>7</v>
      </c>
      <c r="J14" s="25" t="s">
        <v>676</v>
      </c>
      <c r="K14" s="26">
        <f>IF(ISERROR(VLOOKUP(J14,'KAYIT LİSTESİ'!$B$4:$H$1047,2,0)),"",(VLOOKUP(J14,'KAYIT LİSTESİ'!$B$4:$H$1047,2,0)))</f>
        <v>107</v>
      </c>
      <c r="L14" s="27">
        <f>IF(ISERROR(VLOOKUP(J14,'KAYIT LİSTESİ'!$B$4:$H$1047,4,0)),"",(VLOOKUP(J14,'KAYIT LİSTESİ'!$B$4:$H$1047,4,0)))</f>
        <v>36398</v>
      </c>
      <c r="M14" s="247" t="str">
        <f>IF(ISERROR(VLOOKUP(J14,'KAYIT LİSTESİ'!$B$4:$N$10047,13,0)),"",(VLOOKUP(J14,'KAYIT LİSTESİ'!$B$4:$N$10047,13,0)))</f>
        <v>B2</v>
      </c>
      <c r="N14" s="45" t="str">
        <f>IF(ISERROR(VLOOKUP(J14,'KAYIT LİSTESİ'!$B$4:$H$1047,5,0)),"",(VLOOKUP(J14,'KAYIT LİSTESİ'!$B$4:$H$1047,5,0)))</f>
        <v>MUSTAFA ASLAN</v>
      </c>
      <c r="O14" s="45" t="str">
        <f>IF(ISERROR(VLOOKUP(J14,'KAYIT LİSTESİ'!$B$4:$H$1047,6,0)),"",(VLOOKUP(J14,'KAYIT LİSTESİ'!$B$4:$H$1047,6,0)))</f>
        <v>GAZİANTEP-DOLPHİN GENÇLİK VE SPOR KULÜBÜ</v>
      </c>
      <c r="P14" s="191" t="s">
        <v>869</v>
      </c>
      <c r="Q14" s="26" t="s">
        <v>870</v>
      </c>
    </row>
    <row r="15" spans="1:19" s="20" customFormat="1" ht="32.450000000000003" customHeight="1" x14ac:dyDescent="0.2">
      <c r="A15" s="68" t="s">
        <v>870</v>
      </c>
      <c r="B15" s="68">
        <v>107</v>
      </c>
      <c r="C15" s="121">
        <v>36398</v>
      </c>
      <c r="D15" s="121" t="s">
        <v>315</v>
      </c>
      <c r="E15" s="184" t="s">
        <v>577</v>
      </c>
      <c r="F15" s="185" t="s">
        <v>578</v>
      </c>
      <c r="G15" s="191" t="s">
        <v>869</v>
      </c>
      <c r="H15" s="23"/>
      <c r="I15" s="24">
        <v>8</v>
      </c>
      <c r="J15" s="25" t="s">
        <v>677</v>
      </c>
      <c r="K15" s="26">
        <f>IF(ISERROR(VLOOKUP(J15,'KAYIT LİSTESİ'!$B$4:$H$1047,2,0)),"",(VLOOKUP(J15,'KAYIT LİSTESİ'!$B$4:$H$1047,2,0)))</f>
        <v>171</v>
      </c>
      <c r="L15" s="27">
        <f>IF(ISERROR(VLOOKUP(J15,'KAYIT LİSTESİ'!$B$4:$H$1047,4,0)),"",(VLOOKUP(J15,'KAYIT LİSTESİ'!$B$4:$H$1047,4,0)))</f>
        <v>33967</v>
      </c>
      <c r="M15" s="247" t="str">
        <f>IF(ISERROR(VLOOKUP(J15,'KAYIT LİSTESİ'!$B$4:$N$10047,13,0)),"",(VLOOKUP(J15,'KAYIT LİSTESİ'!$B$4:$N$10047,13,0)))</f>
        <v>B2</v>
      </c>
      <c r="N15" s="45" t="str">
        <f>IF(ISERROR(VLOOKUP(J15,'KAYIT LİSTESİ'!$B$4:$H$1047,5,0)),"",(VLOOKUP(J15,'KAYIT LİSTESİ'!$B$4:$H$1047,5,0)))</f>
        <v>OĞUZ AKBULUT</v>
      </c>
      <c r="O15" s="45" t="str">
        <f>IF(ISERROR(VLOOKUP(J15,'KAYIT LİSTESİ'!$B$4:$H$1047,6,0)),"",(VLOOKUP(J15,'KAYIT LİSTESİ'!$B$4:$H$1047,6,0)))</f>
        <v>SİVAS-SİVAS YİĞİDO GÖR.EN.SPOR KUL</v>
      </c>
      <c r="P15" s="191">
        <v>40518</v>
      </c>
      <c r="Q15" s="26">
        <v>1</v>
      </c>
    </row>
    <row r="16" spans="1:19" s="20" customFormat="1" ht="32.450000000000003" customHeight="1" x14ac:dyDescent="0.2">
      <c r="A16" s="68"/>
      <c r="B16" s="68"/>
      <c r="C16" s="121"/>
      <c r="D16" s="121"/>
      <c r="E16" s="184"/>
      <c r="F16" s="185"/>
      <c r="G16" s="122"/>
      <c r="H16" s="23"/>
      <c r="I16" s="24">
        <v>9</v>
      </c>
      <c r="J16" s="25" t="s">
        <v>678</v>
      </c>
      <c r="K16" s="26" t="str">
        <f>IF(ISERROR(VLOOKUP(J16,'KAYIT LİSTESİ'!$B$4:$H$1047,2,0)),"",(VLOOKUP(J16,'KAYIT LİSTESİ'!$B$4:$H$1047,2,0)))</f>
        <v/>
      </c>
      <c r="L16" s="27" t="str">
        <f>IF(ISERROR(VLOOKUP(J16,'KAYIT LİSTESİ'!$B$4:$H$1047,4,0)),"",(VLOOKUP(J16,'KAYIT LİSTESİ'!$B$4:$H$1047,4,0)))</f>
        <v/>
      </c>
      <c r="M16" s="247" t="str">
        <f>IF(ISERROR(VLOOKUP(J16,'KAYIT LİSTESİ'!$B$4:$N$10047,13,0)),"",(VLOOKUP(J16,'KAYIT LİSTESİ'!$B$4:$N$10047,13,0)))</f>
        <v/>
      </c>
      <c r="N16" s="45" t="str">
        <f>IF(ISERROR(VLOOKUP(J16,'KAYIT LİSTESİ'!$B$4:$H$1047,5,0)),"",(VLOOKUP(J16,'KAYIT LİSTESİ'!$B$4:$H$1047,5,0)))</f>
        <v/>
      </c>
      <c r="O16" s="45" t="str">
        <f>IF(ISERROR(VLOOKUP(J16,'KAYIT LİSTESİ'!$B$4:$H$1047,6,0)),"",(VLOOKUP(J16,'KAYIT LİSTESİ'!$B$4:$H$1047,6,0)))</f>
        <v/>
      </c>
      <c r="P16" s="191"/>
      <c r="Q16" s="26"/>
    </row>
    <row r="17" spans="1:17" s="20" customFormat="1" ht="32.450000000000003" customHeight="1" x14ac:dyDescent="0.2">
      <c r="A17" s="68"/>
      <c r="B17" s="68"/>
      <c r="C17" s="121"/>
      <c r="D17" s="121"/>
      <c r="E17" s="184"/>
      <c r="F17" s="185"/>
      <c r="G17" s="122"/>
      <c r="H17" s="23"/>
      <c r="I17" s="24">
        <v>10</v>
      </c>
      <c r="J17" s="25" t="s">
        <v>679</v>
      </c>
      <c r="K17" s="26" t="str">
        <f>IF(ISERROR(VLOOKUP(J17,'KAYIT LİSTESİ'!$B$4:$H$1047,2,0)),"",(VLOOKUP(J17,'KAYIT LİSTESİ'!$B$4:$H$1047,2,0)))</f>
        <v/>
      </c>
      <c r="L17" s="27" t="str">
        <f>IF(ISERROR(VLOOKUP(J17,'KAYIT LİSTESİ'!$B$4:$H$1047,4,0)),"",(VLOOKUP(J17,'KAYIT LİSTESİ'!$B$4:$H$1047,4,0)))</f>
        <v/>
      </c>
      <c r="M17" s="247" t="str">
        <f>IF(ISERROR(VLOOKUP(J17,'KAYIT LİSTESİ'!$B$4:$N$10047,13,0)),"",(VLOOKUP(J17,'KAYIT LİSTESİ'!$B$4:$N$10047,13,0)))</f>
        <v/>
      </c>
      <c r="N17" s="45" t="str">
        <f>IF(ISERROR(VLOOKUP(J17,'KAYIT LİSTESİ'!$B$4:$H$1047,5,0)),"",(VLOOKUP(J17,'KAYIT LİSTESİ'!$B$4:$H$1047,5,0)))</f>
        <v/>
      </c>
      <c r="O17" s="45" t="str">
        <f>IF(ISERROR(VLOOKUP(J17,'KAYIT LİSTESİ'!$B$4:$H$1047,6,0)),"",(VLOOKUP(J17,'KAYIT LİSTESİ'!$B$4:$H$1047,6,0)))</f>
        <v/>
      </c>
      <c r="P17" s="191"/>
      <c r="Q17" s="26"/>
    </row>
    <row r="18" spans="1:17" s="20" customFormat="1" ht="32.450000000000003" customHeight="1" x14ac:dyDescent="0.2">
      <c r="A18" s="68"/>
      <c r="B18" s="68"/>
      <c r="C18" s="121"/>
      <c r="D18" s="121"/>
      <c r="E18" s="184"/>
      <c r="F18" s="185"/>
      <c r="G18" s="122"/>
      <c r="H18" s="23"/>
      <c r="I18" s="24">
        <v>11</v>
      </c>
      <c r="J18" s="25" t="s">
        <v>680</v>
      </c>
      <c r="K18" s="26" t="str">
        <f>IF(ISERROR(VLOOKUP(J18,'KAYIT LİSTESİ'!$B$4:$H$1047,2,0)),"",(VLOOKUP(J18,'KAYIT LİSTESİ'!$B$4:$H$1047,2,0)))</f>
        <v/>
      </c>
      <c r="L18" s="27" t="str">
        <f>IF(ISERROR(VLOOKUP(J18,'KAYIT LİSTESİ'!$B$4:$H$1047,4,0)),"",(VLOOKUP(J18,'KAYIT LİSTESİ'!$B$4:$H$1047,4,0)))</f>
        <v/>
      </c>
      <c r="M18" s="247" t="str">
        <f>IF(ISERROR(VLOOKUP(J18,'KAYIT LİSTESİ'!$B$4:$N$10047,13,0)),"",(VLOOKUP(J18,'KAYIT LİSTESİ'!$B$4:$N$10047,13,0)))</f>
        <v/>
      </c>
      <c r="N18" s="45" t="str">
        <f>IF(ISERROR(VLOOKUP(J18,'KAYIT LİSTESİ'!$B$4:$H$1047,5,0)),"",(VLOOKUP(J18,'KAYIT LİSTESİ'!$B$4:$H$1047,5,0)))</f>
        <v/>
      </c>
      <c r="O18" s="45" t="str">
        <f>IF(ISERROR(VLOOKUP(J18,'KAYIT LİSTESİ'!$B$4:$H$1047,6,0)),"",(VLOOKUP(J18,'KAYIT LİSTESİ'!$B$4:$H$1047,6,0)))</f>
        <v/>
      </c>
      <c r="P18" s="191"/>
      <c r="Q18" s="26"/>
    </row>
    <row r="19" spans="1:17" s="20" customFormat="1" ht="32.450000000000003" customHeight="1" x14ac:dyDescent="0.2">
      <c r="A19" s="392" t="s">
        <v>12</v>
      </c>
      <c r="B19" s="393" t="s">
        <v>112</v>
      </c>
      <c r="C19" s="395" t="s">
        <v>124</v>
      </c>
      <c r="D19" s="396" t="s">
        <v>327</v>
      </c>
      <c r="E19" s="398" t="s">
        <v>14</v>
      </c>
      <c r="F19" s="398" t="s">
        <v>45</v>
      </c>
      <c r="G19" s="398" t="s">
        <v>15</v>
      </c>
      <c r="H19" s="23"/>
      <c r="I19" s="24">
        <v>12</v>
      </c>
      <c r="J19" s="25" t="s">
        <v>681</v>
      </c>
      <c r="K19" s="26" t="str">
        <f>IF(ISERROR(VLOOKUP(J19,'KAYIT LİSTESİ'!$B$4:$H$1047,2,0)),"",(VLOOKUP(J19,'KAYIT LİSTESİ'!$B$4:$H$1047,2,0)))</f>
        <v/>
      </c>
      <c r="L19" s="27" t="str">
        <f>IF(ISERROR(VLOOKUP(J19,'KAYIT LİSTESİ'!$B$4:$H$1047,4,0)),"",(VLOOKUP(J19,'KAYIT LİSTESİ'!$B$4:$H$1047,4,0)))</f>
        <v/>
      </c>
      <c r="M19" s="247" t="str">
        <f>IF(ISERROR(VLOOKUP(J19,'KAYIT LİSTESİ'!$B$4:$N$10047,13,0)),"",(VLOOKUP(J19,'KAYIT LİSTESİ'!$B$4:$N$10047,13,0)))</f>
        <v/>
      </c>
      <c r="N19" s="45" t="str">
        <f>IF(ISERROR(VLOOKUP(J19,'KAYIT LİSTESİ'!$B$4:$H$1047,5,0)),"",(VLOOKUP(J19,'KAYIT LİSTESİ'!$B$4:$H$1047,5,0)))</f>
        <v/>
      </c>
      <c r="O19" s="45" t="str">
        <f>IF(ISERROR(VLOOKUP(J19,'KAYIT LİSTESİ'!$B$4:$H$1047,6,0)),"",(VLOOKUP(J19,'KAYIT LİSTESİ'!$B$4:$H$1047,6,0)))</f>
        <v/>
      </c>
      <c r="P19" s="191"/>
      <c r="Q19" s="26"/>
    </row>
    <row r="20" spans="1:17" s="20" customFormat="1" ht="32.450000000000003" customHeight="1" x14ac:dyDescent="0.2">
      <c r="A20" s="392"/>
      <c r="B20" s="394"/>
      <c r="C20" s="395"/>
      <c r="D20" s="397"/>
      <c r="E20" s="398"/>
      <c r="F20" s="398"/>
      <c r="G20" s="398"/>
      <c r="H20" s="23"/>
      <c r="I20" s="399" t="s">
        <v>17</v>
      </c>
      <c r="J20" s="400"/>
      <c r="K20" s="400"/>
      <c r="L20" s="400"/>
      <c r="M20" s="400"/>
      <c r="N20" s="400"/>
      <c r="O20" s="400"/>
      <c r="P20" s="400"/>
      <c r="Q20" s="401"/>
    </row>
    <row r="21" spans="1:17" s="20" customFormat="1" ht="32.450000000000003" customHeight="1" x14ac:dyDescent="0.2">
      <c r="A21" s="68">
        <v>1</v>
      </c>
      <c r="B21" s="68">
        <v>59</v>
      </c>
      <c r="C21" s="121">
        <v>34473</v>
      </c>
      <c r="D21" s="121" t="s">
        <v>316</v>
      </c>
      <c r="E21" s="184" t="s">
        <v>663</v>
      </c>
      <c r="F21" s="185" t="s">
        <v>664</v>
      </c>
      <c r="G21" s="191">
        <v>45519</v>
      </c>
      <c r="H21" s="23"/>
      <c r="I21" s="44" t="s">
        <v>212</v>
      </c>
      <c r="J21" s="41" t="s">
        <v>113</v>
      </c>
      <c r="K21" s="41" t="s">
        <v>112</v>
      </c>
      <c r="L21" s="42" t="s">
        <v>13</v>
      </c>
      <c r="M21" s="42" t="s">
        <v>327</v>
      </c>
      <c r="N21" s="43" t="s">
        <v>14</v>
      </c>
      <c r="O21" s="43" t="s">
        <v>45</v>
      </c>
      <c r="P21" s="41" t="s">
        <v>15</v>
      </c>
      <c r="Q21" s="41" t="s">
        <v>27</v>
      </c>
    </row>
    <row r="22" spans="1:17" s="20" customFormat="1" ht="32.450000000000003" customHeight="1" x14ac:dyDescent="0.2">
      <c r="A22" s="68">
        <v>2</v>
      </c>
      <c r="B22" s="68">
        <v>169</v>
      </c>
      <c r="C22" s="121">
        <v>32581</v>
      </c>
      <c r="D22" s="121" t="s">
        <v>316</v>
      </c>
      <c r="E22" s="184" t="s">
        <v>377</v>
      </c>
      <c r="F22" s="185" t="s">
        <v>665</v>
      </c>
      <c r="G22" s="191">
        <v>51400</v>
      </c>
      <c r="H22" s="23"/>
      <c r="I22" s="24">
        <v>1</v>
      </c>
      <c r="J22" s="25" t="s">
        <v>85</v>
      </c>
      <c r="K22" s="26">
        <f>IF(ISERROR(VLOOKUP(J22,'KAYIT LİSTESİ'!$B$4:$H$1047,2,0)),"",(VLOOKUP(J22,'KAYIT LİSTESİ'!$B$4:$H$1047,2,0)))</f>
        <v>4</v>
      </c>
      <c r="L22" s="27">
        <f>IF(ISERROR(VLOOKUP(J22,'KAYIT LİSTESİ'!$B$4:$H$1047,4,0)),"",(VLOOKUP(J22,'KAYIT LİSTESİ'!$B$4:$H$1047,4,0)))</f>
        <v>35371</v>
      </c>
      <c r="M22" s="27" t="str">
        <f>IF(ISERROR(VLOOKUP(J22,'KAYIT LİSTESİ'!$B$4:$N$10047,13,0)),"",(VLOOKUP(J22,'KAYIT LİSTESİ'!$B$4:$N$10047,13,0)))</f>
        <v>B3</v>
      </c>
      <c r="N22" s="45" t="str">
        <f>IF(ISERROR(VLOOKUP(J22,'KAYIT LİSTESİ'!$B$4:$H$1047,5,0)),"",(VLOOKUP(J22,'KAYIT LİSTESİ'!$B$4:$H$1047,5,0)))</f>
        <v>MUSA SELLİ</v>
      </c>
      <c r="O22" s="45" t="str">
        <f>IF(ISERROR(VLOOKUP(J22,'KAYIT LİSTESİ'!$B$4:$H$1047,6,0)),"",(VLOOKUP(J22,'KAYIT LİSTESİ'!$B$4:$H$1047,6,0)))</f>
        <v>ADANA-ADANA GÖR.EN.SPOR KUL.DER</v>
      </c>
      <c r="P22" s="191" t="s">
        <v>869</v>
      </c>
      <c r="Q22" s="26" t="s">
        <v>870</v>
      </c>
    </row>
    <row r="23" spans="1:17" s="20" customFormat="1" ht="32.450000000000003" customHeight="1" x14ac:dyDescent="0.2">
      <c r="A23" s="68">
        <v>3</v>
      </c>
      <c r="B23" s="68">
        <v>101</v>
      </c>
      <c r="C23" s="121">
        <v>30317</v>
      </c>
      <c r="D23" s="121" t="s">
        <v>316</v>
      </c>
      <c r="E23" s="184" t="s">
        <v>596</v>
      </c>
      <c r="F23" s="185" t="s">
        <v>535</v>
      </c>
      <c r="G23" s="191">
        <v>53949</v>
      </c>
      <c r="H23" s="23"/>
      <c r="I23" s="24">
        <v>2</v>
      </c>
      <c r="J23" s="25" t="s">
        <v>86</v>
      </c>
      <c r="K23" s="26">
        <f>IF(ISERROR(VLOOKUP(J23,'KAYIT LİSTESİ'!$B$4:$H$1047,2,0)),"",(VLOOKUP(J23,'KAYIT LİSTESİ'!$B$4:$H$1047,2,0)))</f>
        <v>59</v>
      </c>
      <c r="L23" s="27">
        <f>IF(ISERROR(VLOOKUP(J23,'KAYIT LİSTESİ'!$B$4:$H$1047,4,0)),"",(VLOOKUP(J23,'KAYIT LİSTESİ'!$B$4:$H$1047,4,0)))</f>
        <v>34473</v>
      </c>
      <c r="M23" s="27" t="str">
        <f>IF(ISERROR(VLOOKUP(J23,'KAYIT LİSTESİ'!$B$4:$N$10047,13,0)),"",(VLOOKUP(J23,'KAYIT LİSTESİ'!$B$4:$N$10047,13,0)))</f>
        <v>B3</v>
      </c>
      <c r="N23" s="45" t="str">
        <f>IF(ISERROR(VLOOKUP(J23,'KAYIT LİSTESİ'!$B$4:$H$1047,5,0)),"",(VLOOKUP(J23,'KAYIT LİSTESİ'!$B$4:$H$1047,5,0)))</f>
        <v>BAYRAM SEVİNÇ</v>
      </c>
      <c r="O23" s="45" t="str">
        <f>IF(ISERROR(VLOOKUP(J23,'KAYIT LİSTESİ'!$B$4:$H$1047,6,0)),"",(VLOOKUP(J23,'KAYIT LİSTESİ'!$B$4:$H$1047,6,0)))</f>
        <v>BURSA-GENÇ OSMANGAZİ GÖRME ENGELLİLER SPOR KULÜBÜ</v>
      </c>
      <c r="P23" s="191">
        <v>45519</v>
      </c>
      <c r="Q23" s="26">
        <v>1</v>
      </c>
    </row>
    <row r="24" spans="1:17" s="20" customFormat="1" ht="32.450000000000003" customHeight="1" x14ac:dyDescent="0.2">
      <c r="A24" s="68">
        <v>4</v>
      </c>
      <c r="B24" s="68">
        <v>18</v>
      </c>
      <c r="C24" s="121">
        <v>35747</v>
      </c>
      <c r="D24" s="121" t="s">
        <v>316</v>
      </c>
      <c r="E24" s="184" t="s">
        <v>666</v>
      </c>
      <c r="F24" s="185" t="s">
        <v>667</v>
      </c>
      <c r="G24" s="191">
        <v>54690</v>
      </c>
      <c r="H24" s="23"/>
      <c r="I24" s="24">
        <v>3</v>
      </c>
      <c r="J24" s="25" t="s">
        <v>87</v>
      </c>
      <c r="K24" s="26">
        <f>IF(ISERROR(VLOOKUP(J24,'KAYIT LİSTESİ'!$B$4:$H$1047,2,0)),"",(VLOOKUP(J24,'KAYIT LİSTESİ'!$B$4:$H$1047,2,0)))</f>
        <v>169</v>
      </c>
      <c r="L24" s="27">
        <f>IF(ISERROR(VLOOKUP(J24,'KAYIT LİSTESİ'!$B$4:$H$1047,4,0)),"",(VLOOKUP(J24,'KAYIT LİSTESİ'!$B$4:$H$1047,4,0)))</f>
        <v>32581</v>
      </c>
      <c r="M24" s="27" t="str">
        <f>IF(ISERROR(VLOOKUP(J24,'KAYIT LİSTESİ'!$B$4:$N$10047,13,0)),"",(VLOOKUP(J24,'KAYIT LİSTESİ'!$B$4:$N$10047,13,0)))</f>
        <v>B3</v>
      </c>
      <c r="N24" s="45" t="str">
        <f>IF(ISERROR(VLOOKUP(J24,'KAYIT LİSTESİ'!$B$4:$H$1047,5,0)),"",(VLOOKUP(J24,'KAYIT LİSTESİ'!$B$4:$H$1047,5,0)))</f>
        <v>ABDULSAMET DALAK</v>
      </c>
      <c r="O24" s="45" t="str">
        <f>IF(ISERROR(VLOOKUP(J24,'KAYIT LİSTESİ'!$B$4:$H$1047,6,0)),"",(VLOOKUP(J24,'KAYIT LİSTESİ'!$B$4:$H$1047,6,0)))</f>
        <v>SİVAS-İBRAHİM GENEŞ GÖRME ENGELİLER SPOR KULÜBÜ</v>
      </c>
      <c r="P24" s="191">
        <v>51400</v>
      </c>
      <c r="Q24" s="26">
        <v>2</v>
      </c>
    </row>
    <row r="25" spans="1:17" s="20" customFormat="1" ht="32.450000000000003" customHeight="1" x14ac:dyDescent="0.2">
      <c r="A25" s="68">
        <v>5</v>
      </c>
      <c r="B25" s="68">
        <v>46</v>
      </c>
      <c r="C25" s="121">
        <v>34926</v>
      </c>
      <c r="D25" s="121" t="s">
        <v>316</v>
      </c>
      <c r="E25" s="184" t="s">
        <v>668</v>
      </c>
      <c r="F25" s="185" t="s">
        <v>589</v>
      </c>
      <c r="G25" s="191">
        <v>71934</v>
      </c>
      <c r="H25" s="23"/>
      <c r="I25" s="24">
        <v>4</v>
      </c>
      <c r="J25" s="25" t="s">
        <v>88</v>
      </c>
      <c r="K25" s="26">
        <f>IF(ISERROR(VLOOKUP(J25,'KAYIT LİSTESİ'!$B$4:$H$1047,2,0)),"",(VLOOKUP(J25,'KAYIT LİSTESİ'!$B$4:$H$1047,2,0)))</f>
        <v>18</v>
      </c>
      <c r="L25" s="27">
        <f>IF(ISERROR(VLOOKUP(J25,'KAYIT LİSTESİ'!$B$4:$H$1047,4,0)),"",(VLOOKUP(J25,'KAYIT LİSTESİ'!$B$4:$H$1047,4,0)))</f>
        <v>35747</v>
      </c>
      <c r="M25" s="27" t="str">
        <f>IF(ISERROR(VLOOKUP(J25,'KAYIT LİSTESİ'!$B$4:$N$10047,13,0)),"",(VLOOKUP(J25,'KAYIT LİSTESİ'!$B$4:$N$10047,13,0)))</f>
        <v>B3</v>
      </c>
      <c r="N25" s="45" t="str">
        <f>IF(ISERROR(VLOOKUP(J25,'KAYIT LİSTESİ'!$B$4:$H$1047,5,0)),"",(VLOOKUP(J25,'KAYIT LİSTESİ'!$B$4:$H$1047,5,0)))</f>
        <v>HANİFİ AŞIĞ</v>
      </c>
      <c r="O25" s="45" t="str">
        <f>IF(ISERROR(VLOOKUP(J25,'KAYIT LİSTESİ'!$B$4:$H$1047,6,0)),"",(VLOOKUP(J25,'KAYIT LİSTESİ'!$B$4:$H$1047,6,0)))</f>
        <v>ANKARA-ANKARA AKTİF GENÇ SP.KULU</v>
      </c>
      <c r="P25" s="191">
        <v>54690</v>
      </c>
      <c r="Q25" s="26">
        <v>4</v>
      </c>
    </row>
    <row r="26" spans="1:17" s="20" customFormat="1" ht="32.450000000000003" customHeight="1" x14ac:dyDescent="0.2">
      <c r="A26" s="68" t="s">
        <v>870</v>
      </c>
      <c r="B26" s="68">
        <v>4</v>
      </c>
      <c r="C26" s="121">
        <v>35371</v>
      </c>
      <c r="D26" s="121" t="s">
        <v>316</v>
      </c>
      <c r="E26" s="184" t="s">
        <v>662</v>
      </c>
      <c r="F26" s="185" t="s">
        <v>587</v>
      </c>
      <c r="G26" s="191" t="s">
        <v>869</v>
      </c>
      <c r="H26" s="23"/>
      <c r="I26" s="24">
        <v>5</v>
      </c>
      <c r="J26" s="25" t="s">
        <v>89</v>
      </c>
      <c r="K26" s="26">
        <f>IF(ISERROR(VLOOKUP(J26,'KAYIT LİSTESİ'!$B$4:$H$1047,2,0)),"",(VLOOKUP(J26,'KAYIT LİSTESİ'!$B$4:$H$1047,2,0)))</f>
        <v>46</v>
      </c>
      <c r="L26" s="27">
        <f>IF(ISERROR(VLOOKUP(J26,'KAYIT LİSTESİ'!$B$4:$H$1047,4,0)),"",(VLOOKUP(J26,'KAYIT LİSTESİ'!$B$4:$H$1047,4,0)))</f>
        <v>34926</v>
      </c>
      <c r="M26" s="27" t="str">
        <f>IF(ISERROR(VLOOKUP(J26,'KAYIT LİSTESİ'!$B$4:$N$10047,13,0)),"",(VLOOKUP(J26,'KAYIT LİSTESİ'!$B$4:$N$10047,13,0)))</f>
        <v>B3</v>
      </c>
      <c r="N26" s="45" t="str">
        <f>IF(ISERROR(VLOOKUP(J26,'KAYIT LİSTESİ'!$B$4:$H$1047,5,0)),"",(VLOOKUP(J26,'KAYIT LİSTESİ'!$B$4:$H$1047,5,0)))</f>
        <v>HURŞİT DİKMEN</v>
      </c>
      <c r="O26" s="45" t="str">
        <f>IF(ISERROR(VLOOKUP(J26,'KAYIT LİSTESİ'!$B$4:$H$1047,6,0)),"",(VLOOKUP(J26,'KAYIT LİSTESİ'!$B$4:$H$1047,6,0)))</f>
        <v>ANTALYA-ANTALYA GÖRME ENG. SPOR KULUBÜ</v>
      </c>
      <c r="P26" s="191">
        <v>71934</v>
      </c>
      <c r="Q26" s="26">
        <v>5</v>
      </c>
    </row>
    <row r="27" spans="1:17" s="20" customFormat="1" ht="32.450000000000003" customHeight="1" x14ac:dyDescent="0.2">
      <c r="A27" s="68" t="s">
        <v>870</v>
      </c>
      <c r="B27" s="68">
        <v>127</v>
      </c>
      <c r="C27" s="121">
        <v>29026</v>
      </c>
      <c r="D27" s="121" t="s">
        <v>316</v>
      </c>
      <c r="E27" s="184" t="s">
        <v>406</v>
      </c>
      <c r="F27" s="185" t="s">
        <v>581</v>
      </c>
      <c r="G27" s="191" t="s">
        <v>869</v>
      </c>
      <c r="H27" s="23"/>
      <c r="I27" s="24">
        <v>6</v>
      </c>
      <c r="J27" s="25" t="s">
        <v>90</v>
      </c>
      <c r="K27" s="26">
        <f>IF(ISERROR(VLOOKUP(J27,'KAYIT LİSTESİ'!$B$4:$H$1047,2,0)),"",(VLOOKUP(J27,'KAYIT LİSTESİ'!$B$4:$H$1047,2,0)))</f>
        <v>101</v>
      </c>
      <c r="L27" s="27">
        <f>IF(ISERROR(VLOOKUP(J27,'KAYIT LİSTESİ'!$B$4:$H$1047,4,0)),"",(VLOOKUP(J27,'KAYIT LİSTESİ'!$B$4:$H$1047,4,0)))</f>
        <v>30317</v>
      </c>
      <c r="M27" s="27" t="str">
        <f>IF(ISERROR(VLOOKUP(J27,'KAYIT LİSTESİ'!$B$4:$N$10047,13,0)),"",(VLOOKUP(J27,'KAYIT LİSTESİ'!$B$4:$N$10047,13,0)))</f>
        <v>B3</v>
      </c>
      <c r="N27" s="45" t="str">
        <f>IF(ISERROR(VLOOKUP(J27,'KAYIT LİSTESİ'!$B$4:$H$1047,5,0)),"",(VLOOKUP(J27,'KAYIT LİSTESİ'!$B$4:$H$1047,5,0)))</f>
        <v>ŞEREF DİLEK</v>
      </c>
      <c r="O27" s="45" t="str">
        <f>IF(ISERROR(VLOOKUP(J27,'KAYIT LİSTESİ'!$B$4:$H$1047,6,0)),"",(VLOOKUP(J27,'KAYIT LİSTESİ'!$B$4:$H$1047,6,0)))</f>
        <v>DİYARBAKIR-DİYARBAKIR GÖR.SPOR KULUBÜ</v>
      </c>
      <c r="P27" s="246">
        <v>53949</v>
      </c>
      <c r="Q27" s="26">
        <v>3</v>
      </c>
    </row>
    <row r="28" spans="1:17" s="20" customFormat="1" ht="32.450000000000003" customHeight="1" x14ac:dyDescent="0.2">
      <c r="A28" s="68"/>
      <c r="B28" s="68"/>
      <c r="C28" s="121"/>
      <c r="D28" s="121"/>
      <c r="E28" s="184"/>
      <c r="F28" s="185"/>
      <c r="G28" s="191"/>
      <c r="H28" s="23"/>
      <c r="I28" s="24">
        <v>7</v>
      </c>
      <c r="J28" s="25" t="s">
        <v>682</v>
      </c>
      <c r="K28" s="26">
        <f>IF(ISERROR(VLOOKUP(J28,'KAYIT LİSTESİ'!$B$4:$H$1047,2,0)),"",(VLOOKUP(J28,'KAYIT LİSTESİ'!$B$4:$H$1047,2,0)))</f>
        <v>127</v>
      </c>
      <c r="L28" s="27">
        <f>IF(ISERROR(VLOOKUP(J28,'KAYIT LİSTESİ'!$B$4:$H$1047,4,0)),"",(VLOOKUP(J28,'KAYIT LİSTESİ'!$B$4:$H$1047,4,0)))</f>
        <v>29026</v>
      </c>
      <c r="M28" s="27" t="str">
        <f>IF(ISERROR(VLOOKUP(J28,'KAYIT LİSTESİ'!$B$4:$N$10047,13,0)),"",(VLOOKUP(J28,'KAYIT LİSTESİ'!$B$4:$N$10047,13,0)))</f>
        <v>B3</v>
      </c>
      <c r="N28" s="45" t="str">
        <f>IF(ISERROR(VLOOKUP(J28,'KAYIT LİSTESİ'!$B$4:$H$1047,5,0)),"",(VLOOKUP(J28,'KAYIT LİSTESİ'!$B$4:$H$1047,5,0)))</f>
        <v>EKREM MEYDAN</v>
      </c>
      <c r="O28" s="45" t="str">
        <f>IF(ISERROR(VLOOKUP(J28,'KAYIT LİSTESİ'!$B$4:$H$1047,6,0)),"",(VLOOKUP(J28,'KAYIT LİSTESİ'!$B$4:$H$1047,6,0)))</f>
        <v>İZMİR-İZMİR ÇAĞDAŞ GÖRMEYENLER SPOR KULÜBÜ</v>
      </c>
      <c r="P28" s="190" t="s">
        <v>869</v>
      </c>
      <c r="Q28" s="26" t="s">
        <v>870</v>
      </c>
    </row>
    <row r="29" spans="1:17" s="20" customFormat="1" ht="32.450000000000003" customHeight="1" x14ac:dyDescent="0.2">
      <c r="A29" s="68"/>
      <c r="B29" s="68"/>
      <c r="C29" s="121"/>
      <c r="D29" s="121"/>
      <c r="E29" s="184"/>
      <c r="F29" s="185"/>
      <c r="G29" s="246"/>
      <c r="H29" s="23"/>
      <c r="I29" s="24">
        <v>8</v>
      </c>
      <c r="J29" s="25" t="s">
        <v>683</v>
      </c>
      <c r="K29" s="26" t="str">
        <f>IF(ISERROR(VLOOKUP(J29,'KAYIT LİSTESİ'!$B$4:$H$1047,2,0)),"",(VLOOKUP(J29,'KAYIT LİSTESİ'!$B$4:$H$1047,2,0)))</f>
        <v/>
      </c>
      <c r="L29" s="27" t="str">
        <f>IF(ISERROR(VLOOKUP(J29,'KAYIT LİSTESİ'!$B$4:$H$1047,4,0)),"",(VLOOKUP(J29,'KAYIT LİSTESİ'!$B$4:$H$1047,4,0)))</f>
        <v/>
      </c>
      <c r="M29" s="27" t="str">
        <f>IF(ISERROR(VLOOKUP(J29,'KAYIT LİSTESİ'!$B$4:$N$10047,13,0)),"",(VLOOKUP(J29,'KAYIT LİSTESİ'!$B$4:$N$10047,13,0)))</f>
        <v/>
      </c>
      <c r="N29" s="45" t="str">
        <f>IF(ISERROR(VLOOKUP(J29,'KAYIT LİSTESİ'!$B$4:$H$1047,5,0)),"",(VLOOKUP(J29,'KAYIT LİSTESİ'!$B$4:$H$1047,5,0)))</f>
        <v/>
      </c>
      <c r="O29" s="45" t="str">
        <f>IF(ISERROR(VLOOKUP(J29,'KAYIT LİSTESİ'!$B$4:$H$1047,6,0)),"",(VLOOKUP(J29,'KAYIT LİSTESİ'!$B$4:$H$1047,6,0)))</f>
        <v/>
      </c>
      <c r="P29" s="190"/>
      <c r="Q29" s="26"/>
    </row>
    <row r="30" spans="1:17" s="20" customFormat="1" ht="32.450000000000003" customHeight="1" x14ac:dyDescent="0.2">
      <c r="A30" s="68"/>
      <c r="B30" s="68"/>
      <c r="C30" s="121"/>
      <c r="D30" s="121"/>
      <c r="E30" s="184"/>
      <c r="F30" s="185"/>
      <c r="G30" s="191"/>
      <c r="H30" s="23"/>
      <c r="I30" s="24">
        <v>9</v>
      </c>
      <c r="J30" s="25" t="s">
        <v>684</v>
      </c>
      <c r="K30" s="26" t="str">
        <f>IF(ISERROR(VLOOKUP(J30,'KAYIT LİSTESİ'!$B$4:$H$1047,2,0)),"",(VLOOKUP(J30,'KAYIT LİSTESİ'!$B$4:$H$1047,2,0)))</f>
        <v/>
      </c>
      <c r="L30" s="27" t="str">
        <f>IF(ISERROR(VLOOKUP(J30,'KAYIT LİSTESİ'!$B$4:$H$1047,4,0)),"",(VLOOKUP(J30,'KAYIT LİSTESİ'!$B$4:$H$1047,4,0)))</f>
        <v/>
      </c>
      <c r="M30" s="27" t="str">
        <f>IF(ISERROR(VLOOKUP(J30,'KAYIT LİSTESİ'!$B$4:$N$10047,13,0)),"",(VLOOKUP(J30,'KAYIT LİSTESİ'!$B$4:$N$10047,13,0)))</f>
        <v/>
      </c>
      <c r="N30" s="45" t="str">
        <f>IF(ISERROR(VLOOKUP(J30,'KAYIT LİSTESİ'!$B$4:$H$1047,5,0)),"",(VLOOKUP(J30,'KAYIT LİSTESİ'!$B$4:$H$1047,5,0)))</f>
        <v/>
      </c>
      <c r="O30" s="45" t="str">
        <f>IF(ISERROR(VLOOKUP(J30,'KAYIT LİSTESİ'!$B$4:$H$1047,6,0)),"",(VLOOKUP(J30,'KAYIT LİSTESİ'!$B$4:$H$1047,6,0)))</f>
        <v/>
      </c>
      <c r="P30" s="191"/>
      <c r="Q30" s="26"/>
    </row>
    <row r="31" spans="1:17" s="20" customFormat="1" ht="32.450000000000003" customHeight="1" x14ac:dyDescent="0.2">
      <c r="A31" s="68"/>
      <c r="B31" s="68"/>
      <c r="C31" s="121"/>
      <c r="D31" s="121"/>
      <c r="E31" s="184"/>
      <c r="F31" s="185"/>
      <c r="G31" s="191"/>
      <c r="H31" s="23"/>
      <c r="I31" s="24">
        <v>10</v>
      </c>
      <c r="J31" s="25" t="s">
        <v>685</v>
      </c>
      <c r="K31" s="26" t="str">
        <f>IF(ISERROR(VLOOKUP(J31,'KAYIT LİSTESİ'!$B$4:$H$1047,2,0)),"",(VLOOKUP(J31,'KAYIT LİSTESİ'!$B$4:$H$1047,2,0)))</f>
        <v/>
      </c>
      <c r="L31" s="27" t="str">
        <f>IF(ISERROR(VLOOKUP(J31,'KAYIT LİSTESİ'!$B$4:$H$1047,4,0)),"",(VLOOKUP(J31,'KAYIT LİSTESİ'!$B$4:$H$1047,4,0)))</f>
        <v/>
      </c>
      <c r="M31" s="27" t="str">
        <f>IF(ISERROR(VLOOKUP(J31,'KAYIT LİSTESİ'!$B$4:$N$10047,13,0)),"",(VLOOKUP(J31,'KAYIT LİSTESİ'!$B$4:$N$10047,13,0)))</f>
        <v/>
      </c>
      <c r="N31" s="45" t="str">
        <f>IF(ISERROR(VLOOKUP(J31,'KAYIT LİSTESİ'!$B$4:$H$1047,5,0)),"",(VLOOKUP(J31,'KAYIT LİSTESİ'!$B$4:$H$1047,5,0)))</f>
        <v/>
      </c>
      <c r="O31" s="45" t="str">
        <f>IF(ISERROR(VLOOKUP(J31,'KAYIT LİSTESİ'!$B$4:$H$1047,6,0)),"",(VLOOKUP(J31,'KAYIT LİSTESİ'!$B$4:$H$1047,6,0)))</f>
        <v/>
      </c>
      <c r="P31" s="190"/>
      <c r="Q31" s="26"/>
    </row>
    <row r="32" spans="1:17" s="20" customFormat="1" ht="32.450000000000003" customHeight="1" x14ac:dyDescent="0.2">
      <c r="A32" s="68"/>
      <c r="B32" s="68"/>
      <c r="C32" s="121"/>
      <c r="D32" s="121"/>
      <c r="E32" s="184"/>
      <c r="F32" s="185"/>
      <c r="G32" s="191"/>
      <c r="H32" s="23"/>
      <c r="I32" s="24">
        <v>11</v>
      </c>
      <c r="J32" s="25" t="s">
        <v>686</v>
      </c>
      <c r="K32" s="26" t="str">
        <f>IF(ISERROR(VLOOKUP(J32,'KAYIT LİSTESİ'!$B$4:$H$1047,2,0)),"",(VLOOKUP(J32,'KAYIT LİSTESİ'!$B$4:$H$1047,2,0)))</f>
        <v/>
      </c>
      <c r="L32" s="27" t="str">
        <f>IF(ISERROR(VLOOKUP(J32,'KAYIT LİSTESİ'!$B$4:$H$1047,4,0)),"",(VLOOKUP(J32,'KAYIT LİSTESİ'!$B$4:$H$1047,4,0)))</f>
        <v/>
      </c>
      <c r="M32" s="27" t="str">
        <f>IF(ISERROR(VLOOKUP(J32,'KAYIT LİSTESİ'!$B$4:$N$10047,13,0)),"",(VLOOKUP(J32,'KAYIT LİSTESİ'!$B$4:$N$10047,13,0)))</f>
        <v/>
      </c>
      <c r="N32" s="45" t="str">
        <f>IF(ISERROR(VLOOKUP(J32,'KAYIT LİSTESİ'!$B$4:$H$1047,5,0)),"",(VLOOKUP(J32,'KAYIT LİSTESİ'!$B$4:$H$1047,5,0)))</f>
        <v/>
      </c>
      <c r="O32" s="45" t="str">
        <f>IF(ISERROR(VLOOKUP(J32,'KAYIT LİSTESİ'!$B$4:$H$1047,6,0)),"",(VLOOKUP(J32,'KAYIT LİSTESİ'!$B$4:$H$1047,6,0)))</f>
        <v/>
      </c>
      <c r="P32" s="190"/>
      <c r="Q32" s="26"/>
    </row>
    <row r="33" spans="1:19" s="20" customFormat="1" ht="32.450000000000003" customHeight="1" x14ac:dyDescent="0.2">
      <c r="A33" s="68"/>
      <c r="B33" s="68"/>
      <c r="C33" s="121"/>
      <c r="D33" s="121"/>
      <c r="E33" s="184"/>
      <c r="F33" s="185"/>
      <c r="G33" s="191"/>
      <c r="H33" s="23"/>
      <c r="I33" s="24">
        <v>12</v>
      </c>
      <c r="J33" s="25" t="s">
        <v>687</v>
      </c>
      <c r="K33" s="26" t="str">
        <f>IF(ISERROR(VLOOKUP(J33,'KAYIT LİSTESİ'!$B$4:$H$1047,2,0)),"",(VLOOKUP(J33,'KAYIT LİSTESİ'!$B$4:$H$1047,2,0)))</f>
        <v/>
      </c>
      <c r="L33" s="27" t="str">
        <f>IF(ISERROR(VLOOKUP(J33,'KAYIT LİSTESİ'!$B$4:$H$1047,4,0)),"",(VLOOKUP(J33,'KAYIT LİSTESİ'!$B$4:$H$1047,4,0)))</f>
        <v/>
      </c>
      <c r="M33" s="27" t="str">
        <f>IF(ISERROR(VLOOKUP(J33,'KAYIT LİSTESİ'!$B$4:$N$10047,13,0)),"",(VLOOKUP(J33,'KAYIT LİSTESİ'!$B$4:$N$10047,13,0)))</f>
        <v/>
      </c>
      <c r="N33" s="45" t="str">
        <f>IF(ISERROR(VLOOKUP(J33,'KAYIT LİSTESİ'!$B$4:$H$1047,5,0)),"",(VLOOKUP(J33,'KAYIT LİSTESİ'!$B$4:$H$1047,5,0)))</f>
        <v/>
      </c>
      <c r="O33" s="45" t="str">
        <f>IF(ISERROR(VLOOKUP(J33,'KAYIT LİSTESİ'!$B$4:$H$1047,6,0)),"",(VLOOKUP(J33,'KAYIT LİSTESİ'!$B$4:$H$1047,6,0)))</f>
        <v/>
      </c>
      <c r="P33" s="28"/>
      <c r="Q33" s="26"/>
    </row>
    <row r="34" spans="1:19" s="20" customFormat="1" ht="21.6" customHeight="1" x14ac:dyDescent="0.2">
      <c r="A34" s="38"/>
      <c r="B34" s="38"/>
      <c r="C34" s="39"/>
      <c r="D34" s="39"/>
      <c r="E34" s="38"/>
      <c r="F34" s="40"/>
      <c r="G34" s="46"/>
      <c r="H34" s="23"/>
      <c r="I34" s="29"/>
      <c r="J34" s="29"/>
      <c r="K34" s="29"/>
      <c r="L34" s="31"/>
      <c r="M34" s="31"/>
      <c r="N34" s="51"/>
      <c r="O34" s="51"/>
      <c r="P34" s="22"/>
      <c r="Q34" s="32"/>
    </row>
    <row r="35" spans="1:19" s="20" customFormat="1" ht="21.6" customHeight="1" x14ac:dyDescent="0.2">
      <c r="A35" s="32" t="s">
        <v>19</v>
      </c>
      <c r="B35" s="32"/>
      <c r="C35" s="32"/>
      <c r="D35" s="32"/>
      <c r="E35" s="32"/>
      <c r="F35" s="47" t="s">
        <v>0</v>
      </c>
      <c r="G35" s="47" t="s">
        <v>1</v>
      </c>
      <c r="H35" s="23"/>
      <c r="I35" s="33"/>
      <c r="J35" s="33" t="s">
        <v>2</v>
      </c>
      <c r="K35" s="33"/>
      <c r="L35" s="31" t="s">
        <v>2</v>
      </c>
      <c r="M35" s="31"/>
      <c r="N35" s="49" t="s">
        <v>3</v>
      </c>
      <c r="O35" s="50" t="s">
        <v>3</v>
      </c>
      <c r="P35" s="29" t="s">
        <v>3</v>
      </c>
      <c r="Q35" s="22"/>
    </row>
    <row r="36" spans="1:19" s="20" customFormat="1" ht="21.6" customHeight="1" x14ac:dyDescent="0.2">
      <c r="A36" s="29"/>
      <c r="B36" s="29"/>
      <c r="C36" s="22"/>
      <c r="D36" s="22"/>
      <c r="E36" s="22"/>
      <c r="F36" s="48"/>
      <c r="G36" s="48"/>
      <c r="H36" s="23"/>
      <c r="I36" s="29"/>
      <c r="J36" s="29"/>
      <c r="K36" s="29"/>
      <c r="L36" s="31"/>
      <c r="M36" s="31"/>
      <c r="N36" s="51"/>
      <c r="O36" s="51"/>
      <c r="P36" s="22"/>
      <c r="Q36" s="22"/>
    </row>
    <row r="37" spans="1:19" s="20" customFormat="1" ht="21.6" customHeight="1" x14ac:dyDescent="0.2">
      <c r="A37" s="29"/>
      <c r="B37" s="29"/>
      <c r="C37" s="22"/>
      <c r="D37" s="22"/>
      <c r="E37" s="22"/>
      <c r="F37" s="48"/>
      <c r="G37" s="48"/>
      <c r="H37" s="23"/>
      <c r="I37" s="29"/>
      <c r="J37" s="29"/>
      <c r="K37" s="29"/>
      <c r="L37" s="31"/>
      <c r="M37" s="31"/>
      <c r="N37" s="51"/>
      <c r="O37" s="51"/>
      <c r="P37" s="22"/>
      <c r="Q37" s="22"/>
    </row>
    <row r="38" spans="1:19" ht="21.6" customHeight="1" x14ac:dyDescent="0.2">
      <c r="R38" s="34"/>
    </row>
    <row r="39" spans="1:19" ht="21.6" customHeight="1" x14ac:dyDescent="0.2">
      <c r="H39" s="33"/>
    </row>
    <row r="40" spans="1:19" ht="21.6" customHeight="1" x14ac:dyDescent="0.2"/>
    <row r="41" spans="1:19" ht="21.6" customHeight="1" x14ac:dyDescent="0.2"/>
    <row r="42" spans="1:19" ht="21.6" customHeight="1" x14ac:dyDescent="0.2"/>
    <row r="43" spans="1:19" ht="21.6" customHeight="1" x14ac:dyDescent="0.2"/>
    <row r="44" spans="1:19" ht="21.6" customHeight="1" x14ac:dyDescent="0.2"/>
    <row r="45" spans="1:19" ht="21.6" customHeight="1" x14ac:dyDescent="0.2"/>
    <row r="46" spans="1:19" ht="21.6" customHeight="1" x14ac:dyDescent="0.2"/>
    <row r="47" spans="1:19" s="29" customFormat="1" ht="21.6" customHeight="1" x14ac:dyDescent="0.2">
      <c r="C47" s="22"/>
      <c r="D47" s="22"/>
      <c r="E47" s="22"/>
      <c r="F47" s="48"/>
      <c r="G47" s="48"/>
      <c r="H47" s="22"/>
      <c r="L47" s="31"/>
      <c r="M47" s="31"/>
      <c r="N47" s="51"/>
      <c r="O47" s="51"/>
      <c r="P47" s="22"/>
      <c r="Q47" s="22"/>
      <c r="R47" s="22"/>
      <c r="S47" s="22"/>
    </row>
    <row r="48" spans="1:19" s="29" customFormat="1" ht="21.6" customHeight="1" x14ac:dyDescent="0.2">
      <c r="C48" s="22"/>
      <c r="D48" s="22"/>
      <c r="E48" s="22"/>
      <c r="F48" s="48"/>
      <c r="G48" s="48"/>
      <c r="H48" s="22"/>
      <c r="L48" s="31"/>
      <c r="M48" s="31"/>
      <c r="N48" s="51"/>
      <c r="O48" s="51"/>
      <c r="P48" s="22"/>
      <c r="Q48" s="22"/>
      <c r="R48" s="22"/>
      <c r="S48" s="22"/>
    </row>
    <row r="49" spans="3:19" s="29" customFormat="1" ht="21.6" customHeight="1" x14ac:dyDescent="0.2">
      <c r="C49" s="22"/>
      <c r="D49" s="22"/>
      <c r="E49" s="22"/>
      <c r="F49" s="48"/>
      <c r="G49" s="48"/>
      <c r="H49" s="22"/>
      <c r="L49" s="31"/>
      <c r="M49" s="31"/>
      <c r="N49" s="51"/>
      <c r="O49" s="51"/>
      <c r="P49" s="22"/>
      <c r="Q49" s="22"/>
      <c r="R49" s="22"/>
      <c r="S49" s="22"/>
    </row>
    <row r="50" spans="3:19" s="29" customFormat="1" ht="21.6" customHeight="1" x14ac:dyDescent="0.2">
      <c r="C50" s="22"/>
      <c r="D50" s="22"/>
      <c r="E50" s="22"/>
      <c r="F50" s="48"/>
      <c r="G50" s="48"/>
      <c r="H50" s="22"/>
      <c r="L50" s="31"/>
      <c r="M50" s="31"/>
      <c r="N50" s="51"/>
      <c r="O50" s="51"/>
      <c r="P50" s="22"/>
      <c r="Q50" s="22"/>
      <c r="R50" s="22"/>
      <c r="S50" s="22"/>
    </row>
    <row r="51" spans="3:19" s="29" customFormat="1" ht="21.6" customHeight="1" x14ac:dyDescent="0.2">
      <c r="C51" s="22"/>
      <c r="D51" s="22"/>
      <c r="E51" s="22"/>
      <c r="F51" s="48"/>
      <c r="G51" s="48"/>
      <c r="H51" s="22"/>
      <c r="L51" s="31"/>
      <c r="M51" s="31"/>
      <c r="N51" s="51"/>
      <c r="O51" s="51"/>
      <c r="P51" s="22"/>
      <c r="Q51" s="22"/>
      <c r="R51" s="22"/>
      <c r="S51" s="22"/>
    </row>
    <row r="52" spans="3:19" s="29" customFormat="1" ht="21.6" customHeight="1" x14ac:dyDescent="0.2">
      <c r="C52" s="22"/>
      <c r="D52" s="22"/>
      <c r="E52" s="22"/>
      <c r="F52" s="48"/>
      <c r="G52" s="48"/>
      <c r="H52" s="22"/>
      <c r="L52" s="31"/>
      <c r="M52" s="31"/>
      <c r="N52" s="51"/>
      <c r="O52" s="51"/>
      <c r="P52" s="22"/>
      <c r="Q52" s="22"/>
      <c r="R52" s="22"/>
      <c r="S52" s="22"/>
    </row>
    <row r="53" spans="3:19" s="29" customFormat="1" ht="21.6" customHeight="1" x14ac:dyDescent="0.2">
      <c r="C53" s="22"/>
      <c r="D53" s="22"/>
      <c r="E53" s="22"/>
      <c r="F53" s="48"/>
      <c r="G53" s="48"/>
      <c r="H53" s="22"/>
      <c r="L53" s="31"/>
      <c r="M53" s="31"/>
      <c r="N53" s="51"/>
      <c r="O53" s="51"/>
      <c r="P53" s="22"/>
      <c r="Q53" s="22"/>
      <c r="R53" s="22"/>
      <c r="S53" s="22"/>
    </row>
    <row r="54" spans="3:19" s="29" customFormat="1" ht="21.6" customHeight="1" x14ac:dyDescent="0.2">
      <c r="C54" s="22"/>
      <c r="D54" s="22"/>
      <c r="E54" s="22"/>
      <c r="F54" s="48"/>
      <c r="G54" s="48"/>
      <c r="H54" s="22"/>
      <c r="L54" s="31"/>
      <c r="M54" s="31"/>
      <c r="N54" s="51"/>
      <c r="O54" s="51"/>
      <c r="P54" s="22"/>
      <c r="Q54" s="22"/>
      <c r="R54" s="22"/>
      <c r="S54" s="22"/>
    </row>
    <row r="55" spans="3:19" s="29" customFormat="1" ht="21.6" customHeight="1" x14ac:dyDescent="0.2">
      <c r="C55" s="22"/>
      <c r="D55" s="22"/>
      <c r="E55" s="22"/>
      <c r="F55" s="48"/>
      <c r="G55" s="48"/>
      <c r="H55" s="22"/>
      <c r="L55" s="31"/>
      <c r="M55" s="31"/>
      <c r="N55" s="51"/>
      <c r="O55" s="51"/>
      <c r="P55" s="22"/>
      <c r="Q55" s="22"/>
      <c r="R55" s="22"/>
      <c r="S55" s="22"/>
    </row>
    <row r="56" spans="3:19" s="29" customFormat="1" ht="21.6" customHeight="1" x14ac:dyDescent="0.2">
      <c r="C56" s="22"/>
      <c r="D56" s="22"/>
      <c r="E56" s="22"/>
      <c r="F56" s="48"/>
      <c r="G56" s="48"/>
      <c r="H56" s="22"/>
      <c r="L56" s="31"/>
      <c r="M56" s="31"/>
      <c r="N56" s="51"/>
      <c r="O56" s="51"/>
      <c r="P56" s="22"/>
      <c r="Q56" s="22"/>
      <c r="R56" s="22"/>
      <c r="S56" s="22"/>
    </row>
    <row r="57" spans="3:19" s="29" customFormat="1" ht="21.6" customHeight="1" x14ac:dyDescent="0.2">
      <c r="C57" s="22"/>
      <c r="D57" s="22"/>
      <c r="E57" s="22"/>
      <c r="F57" s="48"/>
      <c r="G57" s="48"/>
      <c r="H57" s="22"/>
      <c r="L57" s="31"/>
      <c r="M57" s="31"/>
      <c r="N57" s="51"/>
      <c r="O57" s="51"/>
      <c r="P57" s="22"/>
      <c r="Q57" s="22"/>
      <c r="R57" s="22"/>
      <c r="S57" s="22"/>
    </row>
    <row r="58" spans="3:19" s="29" customFormat="1" ht="21.6" customHeight="1" x14ac:dyDescent="0.2">
      <c r="C58" s="22"/>
      <c r="D58" s="22"/>
      <c r="E58" s="22"/>
      <c r="F58" s="48"/>
      <c r="G58" s="48"/>
      <c r="H58" s="22"/>
      <c r="L58" s="31"/>
      <c r="M58" s="31"/>
      <c r="N58" s="51"/>
      <c r="O58" s="51"/>
      <c r="P58" s="22"/>
      <c r="Q58" s="22"/>
      <c r="R58" s="22"/>
      <c r="S58" s="22"/>
    </row>
    <row r="59" spans="3:19" s="29" customFormat="1" ht="21.6" customHeight="1" x14ac:dyDescent="0.2">
      <c r="C59" s="22"/>
      <c r="D59" s="22"/>
      <c r="E59" s="22"/>
      <c r="F59" s="48"/>
      <c r="G59" s="48"/>
      <c r="H59" s="22"/>
      <c r="L59" s="31"/>
      <c r="M59" s="31"/>
      <c r="N59" s="51"/>
      <c r="O59" s="51"/>
      <c r="P59" s="22"/>
      <c r="Q59" s="22"/>
      <c r="R59" s="22"/>
      <c r="S59" s="22"/>
    </row>
  </sheetData>
  <sortState ref="B21:G27">
    <sortCondition ref="G21:G27"/>
  </sortState>
  <mergeCells count="25">
    <mergeCell ref="F19:F20"/>
    <mergeCell ref="G19:G20"/>
    <mergeCell ref="I20:Q20"/>
    <mergeCell ref="A19:A20"/>
    <mergeCell ref="B19:B20"/>
    <mergeCell ref="C19:C20"/>
    <mergeCell ref="D19:D20"/>
    <mergeCell ref="E19:E20"/>
    <mergeCell ref="A4:C4"/>
    <mergeCell ref="E4:F4"/>
    <mergeCell ref="O5:Q5"/>
    <mergeCell ref="A6:A7"/>
    <mergeCell ref="B6:B7"/>
    <mergeCell ref="C6:C7"/>
    <mergeCell ref="D6:D7"/>
    <mergeCell ref="E6:E7"/>
    <mergeCell ref="F6:F7"/>
    <mergeCell ref="G6:G7"/>
    <mergeCell ref="I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5"/>
  <sheetViews>
    <sheetView view="pageBreakPreview" topLeftCell="A31" zoomScale="90" zoomScaleNormal="100" zoomScaleSheetLayoutView="90" workbookViewId="0">
      <selection activeCell="L41" sqref="L41"/>
    </sheetView>
  </sheetViews>
  <sheetFormatPr defaultColWidth="9.140625" defaultRowHeight="12.75" x14ac:dyDescent="0.2"/>
  <cols>
    <col min="1" max="1" width="5.28515625" style="87" customWidth="1"/>
    <col min="2" max="2" width="9" style="87" hidden="1" customWidth="1"/>
    <col min="3" max="3" width="6.85546875" style="87" customWidth="1"/>
    <col min="4" max="4" width="12" style="88" bestFit="1" customWidth="1"/>
    <col min="5" max="5" width="9.28515625" style="88" customWidth="1"/>
    <col min="6" max="6" width="24.28515625" style="87" bestFit="1" customWidth="1"/>
    <col min="7" max="7" width="38" style="3" bestFit="1" customWidth="1"/>
    <col min="8" max="10" width="10.7109375" style="3" customWidth="1"/>
    <col min="11" max="11" width="12.42578125" style="3" customWidth="1"/>
    <col min="12" max="14" width="10.7109375" style="3" customWidth="1"/>
    <col min="15" max="15" width="12.5703125" style="89" customWidth="1"/>
    <col min="16" max="16" width="7.28515625" style="87" customWidth="1"/>
    <col min="17" max="17" width="9.140625" style="3" customWidth="1"/>
    <col min="18" max="16384" width="9.140625" style="3"/>
  </cols>
  <sheetData>
    <row r="1" spans="1:16" ht="48.75" customHeight="1" x14ac:dyDescent="0.2">
      <c r="A1" s="414" t="str">
        <f>'YARIŞMA BİLGİLERİ'!A2</f>
        <v>Türkiye Görme Engelliler Spor Federasyonu
İzmir Atletizm İl Temsilciliği</v>
      </c>
      <c r="B1" s="414"/>
      <c r="C1" s="414"/>
      <c r="D1" s="414"/>
      <c r="E1" s="414"/>
      <c r="F1" s="414"/>
      <c r="G1" s="414"/>
      <c r="H1" s="414"/>
      <c r="I1" s="414"/>
      <c r="J1" s="414"/>
      <c r="K1" s="414"/>
      <c r="L1" s="414"/>
      <c r="M1" s="414"/>
      <c r="N1" s="414"/>
      <c r="O1" s="414"/>
      <c r="P1" s="414"/>
    </row>
    <row r="2" spans="1:16" ht="25.5" customHeight="1" x14ac:dyDescent="0.2">
      <c r="A2" s="415" t="str">
        <f>'YARIŞMA BİLGİLERİ'!F19</f>
        <v>Görme Engelliler Türkiye Şampiyonası</v>
      </c>
      <c r="B2" s="415"/>
      <c r="C2" s="415"/>
      <c r="D2" s="415"/>
      <c r="E2" s="415"/>
      <c r="F2" s="415"/>
      <c r="G2" s="415"/>
      <c r="H2" s="415"/>
      <c r="I2" s="415"/>
      <c r="J2" s="415"/>
      <c r="K2" s="415"/>
      <c r="L2" s="415"/>
      <c r="M2" s="415"/>
      <c r="N2" s="415"/>
      <c r="O2" s="415"/>
      <c r="P2" s="415"/>
    </row>
    <row r="3" spans="1:16" s="4" customFormat="1" ht="20.25" customHeight="1" x14ac:dyDescent="0.2">
      <c r="A3" s="416" t="s">
        <v>127</v>
      </c>
      <c r="B3" s="416"/>
      <c r="C3" s="416"/>
      <c r="D3" s="417" t="s">
        <v>154</v>
      </c>
      <c r="E3" s="417"/>
      <c r="F3" s="417"/>
      <c r="G3" s="90"/>
      <c r="H3" s="419"/>
      <c r="I3" s="419"/>
      <c r="J3" s="419"/>
      <c r="K3" s="222"/>
      <c r="L3" s="222"/>
      <c r="M3" s="225"/>
      <c r="N3" s="418"/>
      <c r="O3" s="418"/>
      <c r="P3" s="418"/>
    </row>
    <row r="4" spans="1:16" s="4" customFormat="1" ht="17.25" customHeight="1" x14ac:dyDescent="0.2">
      <c r="A4" s="420" t="s">
        <v>128</v>
      </c>
      <c r="B4" s="420"/>
      <c r="C4" s="420"/>
      <c r="D4" s="423" t="s">
        <v>364</v>
      </c>
      <c r="E4" s="423"/>
      <c r="F4" s="423"/>
      <c r="G4" s="159" t="s">
        <v>399</v>
      </c>
      <c r="H4" s="285" t="s">
        <v>400</v>
      </c>
      <c r="I4" s="421"/>
      <c r="J4" s="421"/>
      <c r="K4" s="223"/>
      <c r="L4" s="420" t="s">
        <v>126</v>
      </c>
      <c r="M4" s="420"/>
      <c r="N4" s="422">
        <v>42830</v>
      </c>
      <c r="O4" s="422"/>
      <c r="P4" s="207">
        <v>0.58333333333333337</v>
      </c>
    </row>
    <row r="5" spans="1:16" ht="13.5" customHeight="1" x14ac:dyDescent="0.2">
      <c r="A5" s="5"/>
      <c r="B5" s="5"/>
      <c r="C5" s="5"/>
      <c r="D5" s="9"/>
      <c r="E5" s="9"/>
      <c r="F5" s="6"/>
      <c r="G5" s="7"/>
      <c r="H5" s="8"/>
      <c r="I5" s="8"/>
      <c r="J5" s="8"/>
      <c r="K5" s="8"/>
      <c r="L5" s="8"/>
      <c r="M5" s="8"/>
      <c r="N5" s="8"/>
      <c r="O5" s="221">
        <f ca="1">NOW()</f>
        <v>42836.465304282407</v>
      </c>
      <c r="P5" s="221"/>
    </row>
    <row r="6" spans="1:16" ht="29.25" customHeight="1" x14ac:dyDescent="0.2">
      <c r="A6" s="407" t="s">
        <v>6</v>
      </c>
      <c r="B6" s="407"/>
      <c r="C6" s="410" t="s">
        <v>111</v>
      </c>
      <c r="D6" s="410" t="s">
        <v>130</v>
      </c>
      <c r="E6" s="411" t="s">
        <v>327</v>
      </c>
      <c r="F6" s="407" t="s">
        <v>7</v>
      </c>
      <c r="G6" s="407" t="s">
        <v>45</v>
      </c>
      <c r="H6" s="413" t="s">
        <v>408</v>
      </c>
      <c r="I6" s="413"/>
      <c r="J6" s="413"/>
      <c r="K6" s="413"/>
      <c r="L6" s="413"/>
      <c r="M6" s="413"/>
      <c r="N6" s="413"/>
      <c r="O6" s="408" t="s">
        <v>8</v>
      </c>
      <c r="P6" s="408" t="s">
        <v>207</v>
      </c>
    </row>
    <row r="7" spans="1:16" ht="29.25" customHeight="1" x14ac:dyDescent="0.2">
      <c r="A7" s="407"/>
      <c r="B7" s="407"/>
      <c r="C7" s="410"/>
      <c r="D7" s="410"/>
      <c r="E7" s="412"/>
      <c r="F7" s="407"/>
      <c r="G7" s="407"/>
      <c r="H7" s="92">
        <v>1</v>
      </c>
      <c r="I7" s="92">
        <v>2</v>
      </c>
      <c r="J7" s="92">
        <v>3</v>
      </c>
      <c r="K7" s="228" t="s">
        <v>208</v>
      </c>
      <c r="L7" s="224">
        <v>4</v>
      </c>
      <c r="M7" s="224">
        <v>5</v>
      </c>
      <c r="N7" s="92">
        <v>6</v>
      </c>
      <c r="O7" s="409"/>
      <c r="P7" s="409"/>
    </row>
    <row r="8" spans="1:16" s="80" customFormat="1" ht="29.25" customHeight="1" x14ac:dyDescent="0.2">
      <c r="A8" s="93">
        <v>1</v>
      </c>
      <c r="B8" s="94" t="s">
        <v>146</v>
      </c>
      <c r="C8" s="95">
        <f>IF(ISERROR(VLOOKUP(B8,'KAYIT LİSTESİ'!$B$4:$H$1047,2,0)),"",(VLOOKUP(B8,'KAYIT LİSTESİ'!$B$4:$H$1047,2,0)))</f>
        <v>172</v>
      </c>
      <c r="D8" s="96">
        <f>IF(ISERROR(VLOOKUP(B8,'KAYIT LİSTESİ'!$B$4:$H$1047,4,0)),"",(VLOOKUP(B8,'KAYIT LİSTESİ'!$B$4:$H$1047,4,0)))</f>
        <v>27120</v>
      </c>
      <c r="E8" s="96" t="str">
        <f>IF(ISERROR(VLOOKUP(B8,'KAYIT LİSTESİ'!$B$4:$N$10047,13,0)),"",(VLOOKUP(B8,'KAYIT LİSTESİ'!$B$4:$N$10047,13,0)))</f>
        <v>B1</v>
      </c>
      <c r="F8" s="192" t="str">
        <f>IF(ISERROR(VLOOKUP(B8,'KAYIT LİSTESİ'!$B$4:$H$1047,5,0)),"",(VLOOKUP(B8,'KAYIT LİSTESİ'!$B$4:$H$1047,5,0)))</f>
        <v>SALİH KARADENİZ</v>
      </c>
      <c r="G8" s="192" t="str">
        <f>IF(ISERROR(VLOOKUP(B8,'KAYIT LİSTESİ'!$B$4:$H$1047,6,0)),"",(VLOOKUP(B8,'KAYIT LİSTESİ'!$B$4:$H$1047,6,0)))</f>
        <v>TOKAT-ERBAA BELEDİYESİ SPOR KULÜBÜ DERNEĞİ</v>
      </c>
      <c r="H8" s="183">
        <v>945</v>
      </c>
      <c r="I8" s="183">
        <v>942</v>
      </c>
      <c r="J8" s="183">
        <v>957</v>
      </c>
      <c r="K8" s="229">
        <f t="shared" ref="K8:K27" si="0">IF(COUNT(H8:J8)=0,"",MAX(H8:J8))</f>
        <v>957</v>
      </c>
      <c r="L8" s="230" t="s">
        <v>868</v>
      </c>
      <c r="M8" s="230">
        <v>1013</v>
      </c>
      <c r="N8" s="230">
        <v>961</v>
      </c>
      <c r="O8" s="229">
        <f t="shared" ref="O8:O25" si="1">IF(COUNT(H8:N8)=0,"",MAX(H8:N8))</f>
        <v>1013</v>
      </c>
      <c r="P8" s="97"/>
    </row>
    <row r="9" spans="1:16" s="80" customFormat="1" ht="29.25" customHeight="1" x14ac:dyDescent="0.2">
      <c r="A9" s="93">
        <v>2</v>
      </c>
      <c r="B9" s="94" t="s">
        <v>132</v>
      </c>
      <c r="C9" s="95">
        <f>IF(ISERROR(VLOOKUP(B9,'KAYIT LİSTESİ'!$B$4:$H$1047,2,0)),"",(VLOOKUP(B9,'KAYIT LİSTESİ'!$B$4:$H$1047,2,0)))</f>
        <v>42</v>
      </c>
      <c r="D9" s="96">
        <f>IF(ISERROR(VLOOKUP(B9,'KAYIT LİSTESİ'!$B$4:$H$1047,4,0)),"",(VLOOKUP(B9,'KAYIT LİSTESİ'!$B$4:$H$1047,4,0)))</f>
        <v>33468</v>
      </c>
      <c r="E9" s="96" t="str">
        <f>IF(ISERROR(VLOOKUP(B9,'KAYIT LİSTESİ'!$B$4:$N$10047,13,0)),"",(VLOOKUP(B9,'KAYIT LİSTESİ'!$B$4:$N$10047,13,0)))</f>
        <v>B1</v>
      </c>
      <c r="F9" s="192" t="str">
        <f>IF(ISERROR(VLOOKUP(B9,'KAYIT LİSTESİ'!$B$4:$H$1047,5,0)),"",(VLOOKUP(B9,'KAYIT LİSTESİ'!$B$4:$H$1047,5,0)))</f>
        <v>HÜSEYİN ÇIRAKOĞLU</v>
      </c>
      <c r="G9" s="192" t="str">
        <f>IF(ISERROR(VLOOKUP(B9,'KAYIT LİSTESİ'!$B$4:$H$1047,6,0)),"",(VLOOKUP(B9,'KAYIT LİSTESİ'!$B$4:$H$1047,6,0)))</f>
        <v>ANKARA-YENİMAHLLE GÖR.ENG.SPOR KUL.</v>
      </c>
      <c r="H9" s="183">
        <v>839</v>
      </c>
      <c r="I9" s="183">
        <v>728</v>
      </c>
      <c r="J9" s="183">
        <v>784</v>
      </c>
      <c r="K9" s="229">
        <f t="shared" si="0"/>
        <v>839</v>
      </c>
      <c r="L9" s="230">
        <v>833</v>
      </c>
      <c r="M9" s="230">
        <v>754</v>
      </c>
      <c r="N9" s="230">
        <v>780</v>
      </c>
      <c r="O9" s="229">
        <f t="shared" si="1"/>
        <v>839</v>
      </c>
      <c r="P9" s="97"/>
    </row>
    <row r="10" spans="1:16" s="80" customFormat="1" ht="29.25" customHeight="1" x14ac:dyDescent="0.2">
      <c r="A10" s="93">
        <v>3</v>
      </c>
      <c r="B10" s="94" t="s">
        <v>145</v>
      </c>
      <c r="C10" s="95">
        <f>IF(ISERROR(VLOOKUP(B10,'KAYIT LİSTESİ'!$B$4:$H$1047,2,0)),"",(VLOOKUP(B10,'KAYIT LİSTESİ'!$B$4:$H$1047,2,0)))</f>
        <v>162</v>
      </c>
      <c r="D10" s="96">
        <f>IF(ISERROR(VLOOKUP(B10,'KAYIT LİSTESİ'!$B$4:$H$1047,4,0)),"",(VLOOKUP(B10,'KAYIT LİSTESİ'!$B$4:$H$1047,4,0)))</f>
        <v>23400</v>
      </c>
      <c r="E10" s="96" t="str">
        <f>IF(ISERROR(VLOOKUP(B10,'KAYIT LİSTESİ'!$B$4:$N$10047,13,0)),"",(VLOOKUP(B10,'KAYIT LİSTESİ'!$B$4:$N$10047,13,0)))</f>
        <v>B1</v>
      </c>
      <c r="F10" s="192" t="str">
        <f>IF(ISERROR(VLOOKUP(B10,'KAYIT LİSTESİ'!$B$4:$H$1047,5,0)),"",(VLOOKUP(B10,'KAYIT LİSTESİ'!$B$4:$H$1047,5,0)))</f>
        <v>AŞKIN ŞENTÜRK</v>
      </c>
      <c r="G10" s="192" t="str">
        <f>IF(ISERROR(VLOOKUP(B10,'KAYIT LİSTESİ'!$B$4:$H$1047,6,0)),"",(VLOOKUP(B10,'KAYIT LİSTESİ'!$B$4:$H$1047,6,0)))</f>
        <v>SAKARYA-SAKARYA GÖRME ENGELLİLER SPOR KULÜBÜ</v>
      </c>
      <c r="H10" s="183">
        <v>817</v>
      </c>
      <c r="I10" s="183">
        <v>753</v>
      </c>
      <c r="J10" s="183">
        <v>828</v>
      </c>
      <c r="K10" s="229">
        <f t="shared" si="0"/>
        <v>828</v>
      </c>
      <c r="L10" s="230">
        <v>755</v>
      </c>
      <c r="M10" s="230" t="s">
        <v>868</v>
      </c>
      <c r="N10" s="230">
        <v>826</v>
      </c>
      <c r="O10" s="229">
        <f t="shared" si="1"/>
        <v>828</v>
      </c>
      <c r="P10" s="97"/>
    </row>
    <row r="11" spans="1:16" s="80" customFormat="1" ht="29.25" customHeight="1" x14ac:dyDescent="0.2">
      <c r="A11" s="93">
        <v>4</v>
      </c>
      <c r="B11" s="94" t="s">
        <v>142</v>
      </c>
      <c r="C11" s="95">
        <f>IF(ISERROR(VLOOKUP(B11,'KAYIT LİSTESİ'!$B$4:$H$1047,2,0)),"",(VLOOKUP(B11,'KAYIT LİSTESİ'!$B$4:$H$1047,2,0)))</f>
        <v>112</v>
      </c>
      <c r="D11" s="96">
        <f>IF(ISERROR(VLOOKUP(B11,'KAYIT LİSTESİ'!$B$4:$H$1047,4,0)),"",(VLOOKUP(B11,'KAYIT LİSTESİ'!$B$4:$H$1047,4,0)))</f>
        <v>30385</v>
      </c>
      <c r="E11" s="96" t="str">
        <f>IF(ISERROR(VLOOKUP(B11,'KAYIT LİSTESİ'!$B$4:$N$10047,13,0)),"",(VLOOKUP(B11,'KAYIT LİSTESİ'!$B$4:$N$10047,13,0)))</f>
        <v>B1</v>
      </c>
      <c r="F11" s="192" t="str">
        <f>IF(ISERROR(VLOOKUP(B11,'KAYIT LİSTESİ'!$B$4:$H$1047,5,0)),"",(VLOOKUP(B11,'KAYIT LİSTESİ'!$B$4:$H$1047,5,0)))</f>
        <v>KEMAL CAN TIRIKLI</v>
      </c>
      <c r="G11" s="192" t="str">
        <f>IF(ISERROR(VLOOKUP(B11,'KAYIT LİSTESİ'!$B$4:$H$1047,6,0)),"",(VLOOKUP(B11,'KAYIT LİSTESİ'!$B$4:$H$1047,6,0)))</f>
        <v>GAZİANTEP-MİTAT ENÇ KÖRLER SPOR KULÜBÜ</v>
      </c>
      <c r="H11" s="183">
        <v>761</v>
      </c>
      <c r="I11" s="183" t="s">
        <v>868</v>
      </c>
      <c r="J11" s="183" t="s">
        <v>868</v>
      </c>
      <c r="K11" s="229">
        <f t="shared" si="0"/>
        <v>761</v>
      </c>
      <c r="L11" s="230">
        <v>764</v>
      </c>
      <c r="M11" s="230">
        <v>732</v>
      </c>
      <c r="N11" s="230">
        <v>716</v>
      </c>
      <c r="O11" s="229">
        <f t="shared" si="1"/>
        <v>764</v>
      </c>
      <c r="P11" s="97"/>
    </row>
    <row r="12" spans="1:16" s="80" customFormat="1" ht="29.25" customHeight="1" x14ac:dyDescent="0.2">
      <c r="A12" s="93">
        <v>5</v>
      </c>
      <c r="B12" s="94" t="s">
        <v>133</v>
      </c>
      <c r="C12" s="95">
        <f>IF(ISERROR(VLOOKUP(B12,'KAYIT LİSTESİ'!$B$4:$H$1047,2,0)),"",(VLOOKUP(B12,'KAYIT LİSTESİ'!$B$4:$H$1047,2,0)))</f>
        <v>110</v>
      </c>
      <c r="D12" s="96">
        <f>IF(ISERROR(VLOOKUP(B12,'KAYIT LİSTESİ'!$B$4:$H$1047,4,0)),"",(VLOOKUP(B12,'KAYIT LİSTESİ'!$B$4:$H$1047,4,0)))</f>
        <v>27242</v>
      </c>
      <c r="E12" s="96" t="str">
        <f>IF(ISERROR(VLOOKUP(B12,'KAYIT LİSTESİ'!$B$4:$N$10047,13,0)),"",(VLOOKUP(B12,'KAYIT LİSTESİ'!$B$4:$N$10047,13,0)))</f>
        <v>B1</v>
      </c>
      <c r="F12" s="192" t="str">
        <f>IF(ISERROR(VLOOKUP(B12,'KAYIT LİSTESİ'!$B$4:$H$1047,5,0)),"",(VLOOKUP(B12,'KAYIT LİSTESİ'!$B$4:$H$1047,5,0)))</f>
        <v>MEHMET ATILGAN</v>
      </c>
      <c r="G12" s="192" t="str">
        <f>IF(ISERROR(VLOOKUP(B12,'KAYIT LİSTESİ'!$B$4:$H$1047,6,0)),"",(VLOOKUP(B12,'KAYIT LİSTESİ'!$B$4:$H$1047,6,0)))</f>
        <v>GAZİANTEP-GAZİANTEP ENGELLİLER SPOR KULÜBÜ</v>
      </c>
      <c r="H12" s="183">
        <v>713</v>
      </c>
      <c r="I12" s="183">
        <v>660</v>
      </c>
      <c r="J12" s="183">
        <v>639</v>
      </c>
      <c r="K12" s="229">
        <f t="shared" si="0"/>
        <v>713</v>
      </c>
      <c r="L12" s="230" t="s">
        <v>868</v>
      </c>
      <c r="M12" s="230">
        <v>654</v>
      </c>
      <c r="N12" s="230">
        <v>671</v>
      </c>
      <c r="O12" s="229">
        <f t="shared" si="1"/>
        <v>713</v>
      </c>
      <c r="P12" s="97"/>
    </row>
    <row r="13" spans="1:16" s="80" customFormat="1" ht="29.25" customHeight="1" x14ac:dyDescent="0.2">
      <c r="A13" s="93">
        <v>6</v>
      </c>
      <c r="B13" s="94" t="s">
        <v>137</v>
      </c>
      <c r="C13" s="95">
        <f>IF(ISERROR(VLOOKUP(B13,'KAYIT LİSTESİ'!$B$4:$H$1047,2,0)),"",(VLOOKUP(B13,'KAYIT LİSTESİ'!$B$4:$H$1047,2,0)))</f>
        <v>11</v>
      </c>
      <c r="D13" s="96">
        <f>IF(ISERROR(VLOOKUP(B13,'KAYIT LİSTESİ'!$B$4:$H$1047,4,0)),"",(VLOOKUP(B13,'KAYIT LİSTESİ'!$B$4:$H$1047,4,0)))</f>
        <v>26651</v>
      </c>
      <c r="E13" s="96" t="str">
        <f>IF(ISERROR(VLOOKUP(B13,'KAYIT LİSTESİ'!$B$4:$N$10047,13,0)),"",(VLOOKUP(B13,'KAYIT LİSTESİ'!$B$4:$N$10047,13,0)))</f>
        <v>B1</v>
      </c>
      <c r="F13" s="192" t="str">
        <f>IF(ISERROR(VLOOKUP(B13,'KAYIT LİSTESİ'!$B$4:$H$1047,5,0)),"",(VLOOKUP(B13,'KAYIT LİSTESİ'!$B$4:$H$1047,5,0)))</f>
        <v>MESUT YURT</v>
      </c>
      <c r="G13" s="192" t="str">
        <f>IF(ISERROR(VLOOKUP(B13,'KAYIT LİSTESİ'!$B$4:$H$1047,6,0)),"",(VLOOKUP(B13,'KAYIT LİSTESİ'!$B$4:$H$1047,6,0)))</f>
        <v>AFYONKARAHİSAR-AFYONK.ENG.GENÇLİK VE SPOR KUL.</v>
      </c>
      <c r="H13" s="183">
        <v>701</v>
      </c>
      <c r="I13" s="183">
        <v>651</v>
      </c>
      <c r="J13" s="183">
        <v>692</v>
      </c>
      <c r="K13" s="229">
        <f t="shared" si="0"/>
        <v>701</v>
      </c>
      <c r="L13" s="230">
        <v>625</v>
      </c>
      <c r="M13" s="230">
        <v>690</v>
      </c>
      <c r="N13" s="230">
        <v>582</v>
      </c>
      <c r="O13" s="229">
        <f t="shared" si="1"/>
        <v>701</v>
      </c>
      <c r="P13" s="97"/>
    </row>
    <row r="14" spans="1:16" s="80" customFormat="1" ht="29.25" customHeight="1" x14ac:dyDescent="0.2">
      <c r="A14" s="93">
        <v>7</v>
      </c>
      <c r="B14" s="94" t="s">
        <v>140</v>
      </c>
      <c r="C14" s="95">
        <f>IF(ISERROR(VLOOKUP(B14,'KAYIT LİSTESİ'!$B$4:$H$1047,2,0)),"",(VLOOKUP(B14,'KAYIT LİSTESİ'!$B$4:$H$1047,2,0)))</f>
        <v>80</v>
      </c>
      <c r="D14" s="96">
        <f>IF(ISERROR(VLOOKUP(B14,'KAYIT LİSTESİ'!$B$4:$H$1047,4,0)),"",(VLOOKUP(B14,'KAYIT LİSTESİ'!$B$4:$H$1047,4,0)))</f>
        <v>22385</v>
      </c>
      <c r="E14" s="96" t="str">
        <f>IF(ISERROR(VLOOKUP(B14,'KAYIT LİSTESİ'!$B$4:$N$10047,13,0)),"",(VLOOKUP(B14,'KAYIT LİSTESİ'!$B$4:$N$10047,13,0)))</f>
        <v>B1</v>
      </c>
      <c r="F14" s="192" t="str">
        <f>IF(ISERROR(VLOOKUP(B14,'KAYIT LİSTESİ'!$B$4:$H$1047,5,0)),"",(VLOOKUP(B14,'KAYIT LİSTESİ'!$B$4:$H$1047,5,0)))</f>
        <v>AYHAN ŞÖLEN</v>
      </c>
      <c r="G14" s="192" t="str">
        <f>IF(ISERROR(VLOOKUP(B14,'KAYIT LİSTESİ'!$B$4:$H$1047,6,0)),"",(VLOOKUP(B14,'KAYIT LİSTESİ'!$B$4:$H$1047,6,0)))</f>
        <v>ÇANAKKALE-ÇANAKKALE ALTINOKTA KÖRLER SPOR KULUBÜ</v>
      </c>
      <c r="H14" s="183">
        <v>657</v>
      </c>
      <c r="I14" s="183">
        <v>622</v>
      </c>
      <c r="J14" s="183">
        <v>615</v>
      </c>
      <c r="K14" s="229">
        <f t="shared" si="0"/>
        <v>657</v>
      </c>
      <c r="L14" s="230">
        <v>644</v>
      </c>
      <c r="M14" s="230">
        <v>651</v>
      </c>
      <c r="N14" s="309">
        <v>654</v>
      </c>
      <c r="O14" s="229">
        <f t="shared" si="1"/>
        <v>657</v>
      </c>
      <c r="P14" s="97"/>
    </row>
    <row r="15" spans="1:16" s="80" customFormat="1" ht="29.25" customHeight="1" x14ac:dyDescent="0.2">
      <c r="A15" s="93">
        <v>8</v>
      </c>
      <c r="B15" s="94" t="s">
        <v>139</v>
      </c>
      <c r="C15" s="95">
        <f>IF(ISERROR(VLOOKUP(B15,'KAYIT LİSTESİ'!$B$4:$H$1047,2,0)),"",(VLOOKUP(B15,'KAYIT LİSTESİ'!$B$4:$H$1047,2,0)))</f>
        <v>26</v>
      </c>
      <c r="D15" s="96">
        <f>IF(ISERROR(VLOOKUP(B15,'KAYIT LİSTESİ'!$B$4:$H$1047,4,0)),"",(VLOOKUP(B15,'KAYIT LİSTESİ'!$B$4:$H$1047,4,0)))</f>
        <v>28915</v>
      </c>
      <c r="E15" s="96" t="str">
        <f>IF(ISERROR(VLOOKUP(B15,'KAYIT LİSTESİ'!$B$4:$N$10047,13,0)),"",(VLOOKUP(B15,'KAYIT LİSTESİ'!$B$4:$N$10047,13,0)))</f>
        <v>B1</v>
      </c>
      <c r="F15" s="192" t="str">
        <f>IF(ISERROR(VLOOKUP(B15,'KAYIT LİSTESİ'!$B$4:$H$1047,5,0)),"",(VLOOKUP(B15,'KAYIT LİSTESİ'!$B$4:$H$1047,5,0)))</f>
        <v>ERKAN ÖZTÜRK</v>
      </c>
      <c r="G15" s="192" t="str">
        <f>IF(ISERROR(VLOOKUP(B15,'KAYIT LİSTESİ'!$B$4:$H$1047,6,0)),"",(VLOOKUP(B15,'KAYIT LİSTESİ'!$B$4:$H$1047,6,0)))</f>
        <v>ANKARA-ÇANKAYA BEL.GÖR.ENG.SPOR KUL.</v>
      </c>
      <c r="H15" s="183">
        <v>657</v>
      </c>
      <c r="I15" s="183">
        <v>568</v>
      </c>
      <c r="J15" s="183">
        <v>600</v>
      </c>
      <c r="K15" s="229">
        <f t="shared" si="0"/>
        <v>657</v>
      </c>
      <c r="L15" s="230">
        <v>604</v>
      </c>
      <c r="M15" s="230">
        <v>593</v>
      </c>
      <c r="N15" s="309">
        <v>606</v>
      </c>
      <c r="O15" s="229">
        <f t="shared" si="1"/>
        <v>657</v>
      </c>
      <c r="P15" s="97"/>
    </row>
    <row r="16" spans="1:16" s="80" customFormat="1" ht="29.25" customHeight="1" x14ac:dyDescent="0.2">
      <c r="A16" s="93">
        <v>9</v>
      </c>
      <c r="B16" s="94" t="s">
        <v>150</v>
      </c>
      <c r="C16" s="95">
        <f>IF(ISERROR(VLOOKUP(B16,'KAYIT LİSTESİ'!$B$4:$H$1047,2,0)),"",(VLOOKUP(B16,'KAYIT LİSTESİ'!$B$4:$H$1047,2,0)))</f>
        <v>137</v>
      </c>
      <c r="D16" s="96">
        <f>IF(ISERROR(VLOOKUP(B16,'KAYIT LİSTESİ'!$B$4:$H$1047,4,0)),"",(VLOOKUP(B16,'KAYIT LİSTESİ'!$B$4:$H$1047,4,0)))</f>
        <v>34670</v>
      </c>
      <c r="E16" s="96" t="str">
        <f>IF(ISERROR(VLOOKUP(B16,'KAYIT LİSTESİ'!$B$4:$N$10047,13,0)),"",(VLOOKUP(B16,'KAYIT LİSTESİ'!$B$4:$N$10047,13,0)))</f>
        <v>B1</v>
      </c>
      <c r="F16" s="192" t="str">
        <f>IF(ISERROR(VLOOKUP(B16,'KAYIT LİSTESİ'!$B$4:$H$1047,5,0)),"",(VLOOKUP(B16,'KAYIT LİSTESİ'!$B$4:$H$1047,5,0)))</f>
        <v>SALİH GÜLTEKİN</v>
      </c>
      <c r="G16" s="192" t="str">
        <f>IF(ISERROR(VLOOKUP(B16,'KAYIT LİSTESİ'!$B$4:$H$1047,6,0)),"",(VLOOKUP(B16,'KAYIT LİSTESİ'!$B$4:$H$1047,6,0)))</f>
        <v>KAYSERİ-KAYSERİ GENÇLİK HİZMETLERİ GÖRMEYENLER SPOR KULÜBÜ</v>
      </c>
      <c r="H16" s="183">
        <v>631</v>
      </c>
      <c r="I16" s="183">
        <v>554</v>
      </c>
      <c r="J16" s="183">
        <v>621</v>
      </c>
      <c r="K16" s="229">
        <f t="shared" si="0"/>
        <v>631</v>
      </c>
      <c r="L16" s="230"/>
      <c r="M16" s="230"/>
      <c r="N16" s="230"/>
      <c r="O16" s="229">
        <f t="shared" si="1"/>
        <v>631</v>
      </c>
      <c r="P16" s="97"/>
    </row>
    <row r="17" spans="1:17" s="80" customFormat="1" ht="29.25" customHeight="1" x14ac:dyDescent="0.2">
      <c r="A17" s="93">
        <v>10</v>
      </c>
      <c r="B17" s="94" t="s">
        <v>136</v>
      </c>
      <c r="C17" s="95">
        <f>IF(ISERROR(VLOOKUP(B17,'KAYIT LİSTESİ'!$B$4:$H$1047,2,0)),"",(VLOOKUP(B17,'KAYIT LİSTESİ'!$B$4:$H$1047,2,0)))</f>
        <v>174</v>
      </c>
      <c r="D17" s="96">
        <f>IF(ISERROR(VLOOKUP(B17,'KAYIT LİSTESİ'!$B$4:$H$1047,4,0)),"",(VLOOKUP(B17,'KAYIT LİSTESİ'!$B$4:$H$1047,4,0)))</f>
        <v>31036</v>
      </c>
      <c r="E17" s="96" t="str">
        <f>IF(ISERROR(VLOOKUP(B17,'KAYIT LİSTESİ'!$B$4:$N$10047,13,0)),"",(VLOOKUP(B17,'KAYIT LİSTESİ'!$B$4:$N$10047,13,0)))</f>
        <v>B1</v>
      </c>
      <c r="F17" s="192" t="str">
        <f>IF(ISERROR(VLOOKUP(B17,'KAYIT LİSTESİ'!$B$4:$H$1047,5,0)),"",(VLOOKUP(B17,'KAYIT LİSTESİ'!$B$4:$H$1047,5,0)))</f>
        <v>BEKİR AYDOĞMUŞ</v>
      </c>
      <c r="G17" s="192" t="str">
        <f>IF(ISERROR(VLOOKUP(B17,'KAYIT LİSTESİ'!$B$4:$H$1047,6,0)),"",(VLOOKUP(B17,'KAYIT LİSTESİ'!$B$4:$H$1047,6,0)))</f>
        <v>UŞAK-ULAK ENG.GENÇLİK VE SPOR KUL.</v>
      </c>
      <c r="H17" s="183">
        <v>547</v>
      </c>
      <c r="I17" s="183">
        <v>588</v>
      </c>
      <c r="J17" s="183">
        <v>554</v>
      </c>
      <c r="K17" s="229">
        <f t="shared" si="0"/>
        <v>588</v>
      </c>
      <c r="L17" s="230"/>
      <c r="M17" s="230"/>
      <c r="N17" s="230"/>
      <c r="O17" s="229">
        <f t="shared" si="1"/>
        <v>588</v>
      </c>
      <c r="P17" s="97"/>
    </row>
    <row r="18" spans="1:17" s="80" customFormat="1" ht="29.25" customHeight="1" x14ac:dyDescent="0.2">
      <c r="A18" s="93">
        <v>11</v>
      </c>
      <c r="B18" s="94" t="s">
        <v>141</v>
      </c>
      <c r="C18" s="95">
        <f>IF(ISERROR(VLOOKUP(B18,'KAYIT LİSTESİ'!$B$4:$H$1047,2,0)),"",(VLOOKUP(B18,'KAYIT LİSTESİ'!$B$4:$H$1047,2,0)))</f>
        <v>98</v>
      </c>
      <c r="D18" s="96">
        <f>IF(ISERROR(VLOOKUP(B18,'KAYIT LİSTESİ'!$B$4:$H$1047,4,0)),"",(VLOOKUP(B18,'KAYIT LİSTESİ'!$B$4:$H$1047,4,0)))</f>
        <v>32075</v>
      </c>
      <c r="E18" s="96" t="str">
        <f>IF(ISERROR(VLOOKUP(B18,'KAYIT LİSTESİ'!$B$4:$N$10047,13,0)),"",(VLOOKUP(B18,'KAYIT LİSTESİ'!$B$4:$N$10047,13,0)))</f>
        <v>B1</v>
      </c>
      <c r="F18" s="192" t="str">
        <f>IF(ISERROR(VLOOKUP(B18,'KAYIT LİSTESİ'!$B$4:$H$1047,5,0)),"",(VLOOKUP(B18,'KAYIT LİSTESİ'!$B$4:$H$1047,5,0)))</f>
        <v>MUSTAFA AVCI</v>
      </c>
      <c r="G18" s="192" t="str">
        <f>IF(ISERROR(VLOOKUP(B18,'KAYIT LİSTESİ'!$B$4:$H$1047,6,0)),"",(VLOOKUP(B18,'KAYIT LİSTESİ'!$B$4:$H$1047,6,0)))</f>
        <v>DİYARBAKIR-DİYARBAKIR GÖR.SPOR KULUBÜ</v>
      </c>
      <c r="H18" s="183">
        <v>508</v>
      </c>
      <c r="I18" s="183">
        <v>461</v>
      </c>
      <c r="J18" s="183">
        <v>514</v>
      </c>
      <c r="K18" s="229">
        <f t="shared" si="0"/>
        <v>514</v>
      </c>
      <c r="L18" s="230"/>
      <c r="M18" s="230"/>
      <c r="N18" s="230"/>
      <c r="O18" s="229">
        <f t="shared" si="1"/>
        <v>514</v>
      </c>
      <c r="P18" s="97"/>
    </row>
    <row r="19" spans="1:17" s="80" customFormat="1" ht="29.25" customHeight="1" x14ac:dyDescent="0.2">
      <c r="A19" s="93">
        <v>12</v>
      </c>
      <c r="B19" s="94" t="s">
        <v>144</v>
      </c>
      <c r="C19" s="95">
        <f>IF(ISERROR(VLOOKUP(B19,'KAYIT LİSTESİ'!$B$4:$H$1047,2,0)),"",(VLOOKUP(B19,'KAYIT LİSTESİ'!$B$4:$H$1047,2,0)))</f>
        <v>136</v>
      </c>
      <c r="D19" s="96">
        <f>IF(ISERROR(VLOOKUP(B19,'KAYIT LİSTESİ'!$B$4:$H$1047,4,0)),"",(VLOOKUP(B19,'KAYIT LİSTESİ'!$B$4:$H$1047,4,0)))</f>
        <v>27695</v>
      </c>
      <c r="E19" s="96" t="str">
        <f>IF(ISERROR(VLOOKUP(B19,'KAYIT LİSTESİ'!$B$4:$N$10047,13,0)),"",(VLOOKUP(B19,'KAYIT LİSTESİ'!$B$4:$N$10047,13,0)))</f>
        <v>B1</v>
      </c>
      <c r="F19" s="192" t="str">
        <f>IF(ISERROR(VLOOKUP(B19,'KAYIT LİSTESİ'!$B$4:$H$1047,5,0)),"",(VLOOKUP(B19,'KAYIT LİSTESİ'!$B$4:$H$1047,5,0)))</f>
        <v>MAHMUT SELÇUK</v>
      </c>
      <c r="G19" s="192" t="str">
        <f>IF(ISERROR(VLOOKUP(B19,'KAYIT LİSTESİ'!$B$4:$H$1047,6,0)),"",(VLOOKUP(B19,'KAYIT LİSTESİ'!$B$4:$H$1047,6,0)))</f>
        <v>KAYSERİ-KAYSERİ GENÇLİK HİZMETLERİ GÖRMEYENLER SPOR KULÜBÜ</v>
      </c>
      <c r="H19" s="183">
        <v>480</v>
      </c>
      <c r="I19" s="183">
        <v>451</v>
      </c>
      <c r="J19" s="183">
        <v>478</v>
      </c>
      <c r="K19" s="229">
        <f t="shared" si="0"/>
        <v>480</v>
      </c>
      <c r="L19" s="230"/>
      <c r="M19" s="230"/>
      <c r="N19" s="230"/>
      <c r="O19" s="229">
        <f t="shared" si="1"/>
        <v>480</v>
      </c>
      <c r="P19" s="97"/>
      <c r="Q19" s="81"/>
    </row>
    <row r="20" spans="1:17" s="80" customFormat="1" ht="29.25" customHeight="1" x14ac:dyDescent="0.2">
      <c r="A20" s="93">
        <v>13</v>
      </c>
      <c r="B20" s="94" t="s">
        <v>131</v>
      </c>
      <c r="C20" s="95">
        <f>IF(ISERROR(VLOOKUP(B20,'KAYIT LİSTESİ'!$B$4:$H$1047,2,0)),"",(VLOOKUP(B20,'KAYIT LİSTESİ'!$B$4:$H$1047,2,0)))</f>
        <v>22</v>
      </c>
      <c r="D20" s="96">
        <f>IF(ISERROR(VLOOKUP(B20,'KAYIT LİSTESİ'!$B$4:$H$1047,4,0)),"",(VLOOKUP(B20,'KAYIT LİSTESİ'!$B$4:$H$1047,4,0)))</f>
        <v>21971</v>
      </c>
      <c r="E20" s="96" t="str">
        <f>IF(ISERROR(VLOOKUP(B20,'KAYIT LİSTESİ'!$B$4:$N$10047,13,0)),"",(VLOOKUP(B20,'KAYIT LİSTESİ'!$B$4:$N$10047,13,0)))</f>
        <v>B1</v>
      </c>
      <c r="F20" s="192" t="str">
        <f>IF(ISERROR(VLOOKUP(B20,'KAYIT LİSTESİ'!$B$4:$H$1047,5,0)),"",(VLOOKUP(B20,'KAYIT LİSTESİ'!$B$4:$H$1047,5,0)))</f>
        <v>ÖMER YÜKSEL</v>
      </c>
      <c r="G20" s="192" t="str">
        <f>IF(ISERROR(VLOOKUP(B20,'KAYIT LİSTESİ'!$B$4:$H$1047,6,0)),"",(VLOOKUP(B20,'KAYIT LİSTESİ'!$B$4:$H$1047,6,0)))</f>
        <v>ANKARA-ANKARA YILDIZ GÖR.ENG.SPOR KUL.</v>
      </c>
      <c r="H20" s="183">
        <v>426</v>
      </c>
      <c r="I20" s="183">
        <v>400</v>
      </c>
      <c r="J20" s="183">
        <v>373</v>
      </c>
      <c r="K20" s="229">
        <f t="shared" si="0"/>
        <v>426</v>
      </c>
      <c r="L20" s="230"/>
      <c r="M20" s="230"/>
      <c r="N20" s="230"/>
      <c r="O20" s="229">
        <f t="shared" si="1"/>
        <v>426</v>
      </c>
      <c r="P20" s="97"/>
      <c r="Q20" s="81"/>
    </row>
    <row r="21" spans="1:17" s="80" customFormat="1" ht="29.25" customHeight="1" x14ac:dyDescent="0.2">
      <c r="A21" s="93">
        <v>14</v>
      </c>
      <c r="B21" s="94" t="s">
        <v>148</v>
      </c>
      <c r="C21" s="95">
        <f>IF(ISERROR(VLOOKUP(B21,'KAYIT LİSTESİ'!$B$4:$H$1047,2,0)),"",(VLOOKUP(B21,'KAYIT LİSTESİ'!$B$4:$H$1047,2,0)))</f>
        <v>73</v>
      </c>
      <c r="D21" s="96">
        <f>IF(ISERROR(VLOOKUP(B21,'KAYIT LİSTESİ'!$B$4:$H$1047,4,0)),"",(VLOOKUP(B21,'KAYIT LİSTESİ'!$B$4:$H$1047,4,0)))</f>
        <v>36421</v>
      </c>
      <c r="E21" s="96" t="str">
        <f>IF(ISERROR(VLOOKUP(B21,'KAYIT LİSTESİ'!$B$4:$N$10047,13,0)),"",(VLOOKUP(B21,'KAYIT LİSTESİ'!$B$4:$N$10047,13,0)))</f>
        <v>B1</v>
      </c>
      <c r="F21" s="192" t="str">
        <f>IF(ISERROR(VLOOKUP(B21,'KAYIT LİSTESİ'!$B$4:$H$1047,5,0)),"",(VLOOKUP(B21,'KAYIT LİSTESİ'!$B$4:$H$1047,5,0)))</f>
        <v>ŞEMSETTİN İSTER</v>
      </c>
      <c r="G21" s="192" t="str">
        <f>IF(ISERROR(VLOOKUP(B21,'KAYIT LİSTESİ'!$B$4:$H$1047,6,0)),"",(VLOOKUP(B21,'KAYIT LİSTESİ'!$B$4:$H$1047,6,0)))</f>
        <v>BURSA-NİLÜFER BELEDİYESİ GÖRME ENGELLİLER SPOR KULÜBÜ</v>
      </c>
      <c r="H21" s="183" t="s">
        <v>868</v>
      </c>
      <c r="I21" s="183">
        <v>380</v>
      </c>
      <c r="J21" s="183" t="s">
        <v>872</v>
      </c>
      <c r="K21" s="229">
        <f t="shared" si="0"/>
        <v>380</v>
      </c>
      <c r="L21" s="230"/>
      <c r="M21" s="230"/>
      <c r="N21" s="230"/>
      <c r="O21" s="229">
        <f t="shared" si="1"/>
        <v>380</v>
      </c>
      <c r="P21" s="97"/>
      <c r="Q21" s="81"/>
    </row>
    <row r="22" spans="1:17" s="80" customFormat="1" ht="29.25" customHeight="1" x14ac:dyDescent="0.2">
      <c r="A22" s="93">
        <v>15</v>
      </c>
      <c r="B22" s="94" t="s">
        <v>134</v>
      </c>
      <c r="C22" s="95">
        <f>IF(ISERROR(VLOOKUP(B22,'KAYIT LİSTESİ'!$B$4:$H$1047,2,0)),"",(VLOOKUP(B22,'KAYIT LİSTESİ'!$B$4:$H$1047,2,0)))</f>
        <v>111</v>
      </c>
      <c r="D22" s="96">
        <f>IF(ISERROR(VLOOKUP(B22,'KAYIT LİSTESİ'!$B$4:$H$1047,4,0)),"",(VLOOKUP(B22,'KAYIT LİSTESİ'!$B$4:$H$1047,4,0)))</f>
        <v>29527</v>
      </c>
      <c r="E22" s="96" t="str">
        <f>IF(ISERROR(VLOOKUP(B22,'KAYIT LİSTESİ'!$B$4:$N$10047,13,0)),"",(VLOOKUP(B22,'KAYIT LİSTESİ'!$B$4:$N$10047,13,0)))</f>
        <v>B1</v>
      </c>
      <c r="F22" s="192" t="str">
        <f>IF(ISERROR(VLOOKUP(B22,'KAYIT LİSTESİ'!$B$4:$H$1047,5,0)),"",(VLOOKUP(B22,'KAYIT LİSTESİ'!$B$4:$H$1047,5,0)))</f>
        <v>MEHMET YILDIRIM</v>
      </c>
      <c r="G22" s="192" t="str">
        <f>IF(ISERROR(VLOOKUP(B22,'KAYIT LİSTESİ'!$B$4:$H$1047,6,0)),"",(VLOOKUP(B22,'KAYIT LİSTESİ'!$B$4:$H$1047,6,0)))</f>
        <v>GAZİANTEP-GAZİANTEP ENGELLİLER SPOR KULÜBÜ</v>
      </c>
      <c r="H22" s="183">
        <v>333</v>
      </c>
      <c r="I22" s="183" t="s">
        <v>868</v>
      </c>
      <c r="J22" s="183">
        <v>354</v>
      </c>
      <c r="K22" s="229">
        <f t="shared" si="0"/>
        <v>354</v>
      </c>
      <c r="L22" s="230"/>
      <c r="M22" s="230"/>
      <c r="N22" s="230"/>
      <c r="O22" s="229">
        <f t="shared" si="1"/>
        <v>354</v>
      </c>
      <c r="P22" s="97"/>
      <c r="Q22" s="81"/>
    </row>
    <row r="23" spans="1:17" s="80" customFormat="1" ht="29.25" customHeight="1" x14ac:dyDescent="0.2">
      <c r="A23" s="93">
        <v>16</v>
      </c>
      <c r="B23" s="94" t="s">
        <v>135</v>
      </c>
      <c r="C23" s="95">
        <f>IF(ISERROR(VLOOKUP(B23,'KAYIT LİSTESİ'!$B$4:$H$1047,2,0)),"",(VLOOKUP(B23,'KAYIT LİSTESİ'!$B$4:$H$1047,2,0)))</f>
        <v>123</v>
      </c>
      <c r="D23" s="96">
        <f>IF(ISERROR(VLOOKUP(B23,'KAYIT LİSTESİ'!$B$4:$H$1047,4,0)),"",(VLOOKUP(B23,'KAYIT LİSTESİ'!$B$4:$H$1047,4,0)))</f>
        <v>31413</v>
      </c>
      <c r="E23" s="96" t="str">
        <f>IF(ISERROR(VLOOKUP(B23,'KAYIT LİSTESİ'!$B$4:$N$10047,13,0)),"",(VLOOKUP(B23,'KAYIT LİSTESİ'!$B$4:$N$10047,13,0)))</f>
        <v>B1</v>
      </c>
      <c r="F23" s="192" t="str">
        <f>IF(ISERROR(VLOOKUP(B23,'KAYIT LİSTESİ'!$B$4:$H$1047,5,0)),"",(VLOOKUP(B23,'KAYIT LİSTESİ'!$B$4:$H$1047,5,0)))</f>
        <v>İZZET AKBAŞ</v>
      </c>
      <c r="G23" s="192" t="str">
        <f>IF(ISERROR(VLOOKUP(B23,'KAYIT LİSTESİ'!$B$4:$H$1047,6,0)),"",(VLOOKUP(B23,'KAYIT LİSTESİ'!$B$4:$H$1047,6,0)))</f>
        <v>İZMİR-AVRASYA GÖR.ENG.SPOR KUL.DER.</v>
      </c>
      <c r="H23" s="183">
        <v>312</v>
      </c>
      <c r="I23" s="183">
        <v>312</v>
      </c>
      <c r="J23" s="183">
        <v>312</v>
      </c>
      <c r="K23" s="229">
        <f t="shared" si="0"/>
        <v>312</v>
      </c>
      <c r="L23" s="230"/>
      <c r="M23" s="230"/>
      <c r="N23" s="230"/>
      <c r="O23" s="229">
        <f t="shared" si="1"/>
        <v>312</v>
      </c>
      <c r="P23" s="97"/>
      <c r="Q23" s="81"/>
    </row>
    <row r="24" spans="1:17" s="80" customFormat="1" ht="29.25" customHeight="1" x14ac:dyDescent="0.2">
      <c r="A24" s="93">
        <v>17</v>
      </c>
      <c r="B24" s="94" t="s">
        <v>143</v>
      </c>
      <c r="C24" s="95">
        <f>IF(ISERROR(VLOOKUP(B24,'KAYIT LİSTESİ'!$B$4:$H$1047,2,0)),"",(VLOOKUP(B24,'KAYIT LİSTESİ'!$B$4:$H$1047,2,0)))</f>
        <v>124</v>
      </c>
      <c r="D24" s="96">
        <f>IF(ISERROR(VLOOKUP(B24,'KAYIT LİSTESİ'!$B$4:$H$1047,4,0)),"",(VLOOKUP(B24,'KAYIT LİSTESİ'!$B$4:$H$1047,4,0)))</f>
        <v>33863</v>
      </c>
      <c r="E24" s="96" t="str">
        <f>IF(ISERROR(VLOOKUP(B24,'KAYIT LİSTESİ'!$B$4:$N$10047,13,0)),"",(VLOOKUP(B24,'KAYIT LİSTESİ'!$B$4:$N$10047,13,0)))</f>
        <v>B1</v>
      </c>
      <c r="F24" s="192" t="str">
        <f>IF(ISERROR(VLOOKUP(B24,'KAYIT LİSTESİ'!$B$4:$H$1047,5,0)),"",(VLOOKUP(B24,'KAYIT LİSTESİ'!$B$4:$H$1047,5,0)))</f>
        <v>YAVUZ TAN</v>
      </c>
      <c r="G24" s="192" t="str">
        <f>IF(ISERROR(VLOOKUP(B24,'KAYIT LİSTESİ'!$B$4:$H$1047,6,0)),"",(VLOOKUP(B24,'KAYIT LİSTESİ'!$B$4:$H$1047,6,0)))</f>
        <v>İZMİR-AVRASYA GÖR.ENG.SPOR KUL.DER.</v>
      </c>
      <c r="H24" s="183">
        <v>310</v>
      </c>
      <c r="I24" s="183">
        <v>296</v>
      </c>
      <c r="J24" s="183">
        <v>306</v>
      </c>
      <c r="K24" s="229">
        <f t="shared" si="0"/>
        <v>310</v>
      </c>
      <c r="L24" s="230"/>
      <c r="M24" s="230"/>
      <c r="N24" s="230"/>
      <c r="O24" s="229">
        <f t="shared" si="1"/>
        <v>310</v>
      </c>
      <c r="P24" s="97"/>
      <c r="Q24" s="81"/>
    </row>
    <row r="25" spans="1:17" s="80" customFormat="1" ht="29.25" customHeight="1" x14ac:dyDescent="0.2">
      <c r="A25" s="93">
        <v>18</v>
      </c>
      <c r="B25" s="94" t="s">
        <v>149</v>
      </c>
      <c r="C25" s="95">
        <f>IF(ISERROR(VLOOKUP(B25,'KAYIT LİSTESİ'!$B$4:$H$1047,2,0)),"",(VLOOKUP(B25,'KAYIT LİSTESİ'!$B$4:$H$1047,2,0)))</f>
        <v>78</v>
      </c>
      <c r="D25" s="96">
        <f>IF(ISERROR(VLOOKUP(B25,'KAYIT LİSTESİ'!$B$4:$H$1047,4,0)),"",(VLOOKUP(B25,'KAYIT LİSTESİ'!$B$4:$H$1047,4,0)))</f>
        <v>35355</v>
      </c>
      <c r="E25" s="96" t="str">
        <f>IF(ISERROR(VLOOKUP(B25,'KAYIT LİSTESİ'!$B$4:$N$10047,13,0)),"",(VLOOKUP(B25,'KAYIT LİSTESİ'!$B$4:$N$10047,13,0)))</f>
        <v>B1</v>
      </c>
      <c r="F25" s="192" t="str">
        <f>IF(ISERROR(VLOOKUP(B25,'KAYIT LİSTESİ'!$B$4:$H$1047,5,0)),"",(VLOOKUP(B25,'KAYIT LİSTESİ'!$B$4:$H$1047,5,0)))</f>
        <v>Samet Boztepe</v>
      </c>
      <c r="G25" s="192" t="str">
        <f>IF(ISERROR(VLOOKUP(B25,'KAYIT LİSTESİ'!$B$4:$H$1047,6,0)),"",(VLOOKUP(B25,'KAYIT LİSTESİ'!$B$4:$H$1047,6,0)))</f>
        <v>ÇANAKKALE-1915 Ç.Kale Sp.Klb.Der</v>
      </c>
      <c r="H25" s="183">
        <v>235</v>
      </c>
      <c r="I25" s="183">
        <v>248</v>
      </c>
      <c r="J25" s="183" t="s">
        <v>868</v>
      </c>
      <c r="K25" s="229">
        <f t="shared" si="0"/>
        <v>248</v>
      </c>
      <c r="L25" s="230"/>
      <c r="M25" s="230"/>
      <c r="N25" s="230"/>
      <c r="O25" s="229">
        <f t="shared" si="1"/>
        <v>248</v>
      </c>
      <c r="P25" s="97"/>
    </row>
    <row r="26" spans="1:17" s="80" customFormat="1" ht="29.25" customHeight="1" x14ac:dyDescent="0.2">
      <c r="A26" s="93" t="s">
        <v>870</v>
      </c>
      <c r="B26" s="94" t="s">
        <v>138</v>
      </c>
      <c r="C26" s="95">
        <f>IF(ISERROR(VLOOKUP(B26,'KAYIT LİSTESİ'!$B$4:$H$1047,2,0)),"",(VLOOKUP(B26,'KAYIT LİSTESİ'!$B$4:$H$1047,2,0)))</f>
        <v>24</v>
      </c>
      <c r="D26" s="96">
        <f>IF(ISERROR(VLOOKUP(B26,'KAYIT LİSTESİ'!$B$4:$H$1047,4,0)),"",(VLOOKUP(B26,'KAYIT LİSTESİ'!$B$4:$H$1047,4,0)))</f>
        <v>29011</v>
      </c>
      <c r="E26" s="96" t="str">
        <f>IF(ISERROR(VLOOKUP(B26,'KAYIT LİSTESİ'!$B$4:$N$10047,13,0)),"",(VLOOKUP(B26,'KAYIT LİSTESİ'!$B$4:$N$10047,13,0)))</f>
        <v>B1</v>
      </c>
      <c r="F26" s="192" t="str">
        <f>IF(ISERROR(VLOOKUP(B26,'KAYIT LİSTESİ'!$B$4:$H$1047,5,0)),"",(VLOOKUP(B26,'KAYIT LİSTESİ'!$B$4:$H$1047,5,0)))</f>
        <v>AHMET KORU KESER</v>
      </c>
      <c r="G26" s="192" t="str">
        <f>IF(ISERROR(VLOOKUP(B26,'KAYIT LİSTESİ'!$B$4:$H$1047,6,0)),"",(VLOOKUP(B26,'KAYIT LİSTESİ'!$B$4:$H$1047,6,0)))</f>
        <v>ANKARA-ÇANKAYA BEL.GÖR.ENG.SPOR KUL.</v>
      </c>
      <c r="H26" s="183"/>
      <c r="I26" s="183"/>
      <c r="J26" s="183"/>
      <c r="K26" s="229" t="str">
        <f t="shared" si="0"/>
        <v/>
      </c>
      <c r="L26" s="230"/>
      <c r="M26" s="230"/>
      <c r="N26" s="230"/>
      <c r="O26" s="229" t="s">
        <v>869</v>
      </c>
      <c r="P26" s="97"/>
    </row>
    <row r="27" spans="1:17" s="80" customFormat="1" ht="29.25" customHeight="1" x14ac:dyDescent="0.2">
      <c r="A27" s="93" t="s">
        <v>870</v>
      </c>
      <c r="B27" s="94" t="s">
        <v>147</v>
      </c>
      <c r="C27" s="95">
        <f>IF(ISERROR(VLOOKUP(B27,'KAYIT LİSTESİ'!$B$4:$H$1047,2,0)),"",(VLOOKUP(B27,'KAYIT LİSTESİ'!$B$4:$H$1047,2,0)))</f>
        <v>50</v>
      </c>
      <c r="D27" s="96">
        <f>IF(ISERROR(VLOOKUP(B27,'KAYIT LİSTESİ'!$B$4:$H$1047,4,0)),"",(VLOOKUP(B27,'KAYIT LİSTESİ'!$B$4:$H$1047,4,0)))</f>
        <v>27382</v>
      </c>
      <c r="E27" s="96" t="str">
        <f>IF(ISERROR(VLOOKUP(B27,'KAYIT LİSTESİ'!$B$4:$N$10047,13,0)),"",(VLOOKUP(B27,'KAYIT LİSTESİ'!$B$4:$N$10047,13,0)))</f>
        <v>B1</v>
      </c>
      <c r="F27" s="192" t="str">
        <f>IF(ISERROR(VLOOKUP(B27,'KAYIT LİSTESİ'!$B$4:$H$1047,5,0)),"",(VLOOKUP(B27,'KAYIT LİSTESİ'!$B$4:$H$1047,5,0)))</f>
        <v>ABDULLAH AKSOY</v>
      </c>
      <c r="G27" s="192" t="str">
        <f>IF(ISERROR(VLOOKUP(B27,'KAYIT LİSTESİ'!$B$4:$H$1047,6,0)),"",(VLOOKUP(B27,'KAYIT LİSTESİ'!$B$4:$H$1047,6,0)))</f>
        <v>ANTALYA-ENGEL TAN.SPOR KULUBÜ</v>
      </c>
      <c r="H27" s="183"/>
      <c r="I27" s="183"/>
      <c r="J27" s="183"/>
      <c r="K27" s="229" t="str">
        <f t="shared" si="0"/>
        <v/>
      </c>
      <c r="L27" s="230"/>
      <c r="M27" s="230"/>
      <c r="N27" s="230"/>
      <c r="O27" s="229" t="s">
        <v>869</v>
      </c>
      <c r="P27" s="97"/>
    </row>
    <row r="28" spans="1:17" s="80" customFormat="1" ht="29.25" customHeight="1" x14ac:dyDescent="0.2">
      <c r="A28" s="93"/>
      <c r="B28" s="94" t="s">
        <v>151</v>
      </c>
      <c r="C28" s="95" t="str">
        <f>IF(ISERROR(VLOOKUP(B28,'KAYIT LİSTESİ'!$B$4:$H$1047,2,0)),"",(VLOOKUP(B28,'KAYIT LİSTESİ'!$B$4:$H$1047,2,0)))</f>
        <v/>
      </c>
      <c r="D28" s="96" t="str">
        <f>IF(ISERROR(VLOOKUP(B28,'KAYIT LİSTESİ'!$B$4:$H$1047,4,0)),"",(VLOOKUP(B28,'KAYIT LİSTESİ'!$B$4:$H$1047,4,0)))</f>
        <v/>
      </c>
      <c r="E28" s="96" t="str">
        <f>IF(ISERROR(VLOOKUP(B28,'KAYIT LİSTESİ'!$B$4:$N$10047,13,0)),"",(VLOOKUP(B28,'KAYIT LİSTESİ'!$B$4:$N$10047,13,0)))</f>
        <v/>
      </c>
      <c r="F28" s="192" t="str">
        <f>IF(ISERROR(VLOOKUP(B28,'KAYIT LİSTESİ'!$B$4:$H$1047,5,0)),"",(VLOOKUP(B28,'KAYIT LİSTESİ'!$B$4:$H$1047,5,0)))</f>
        <v/>
      </c>
      <c r="G28" s="192" t="str">
        <f>IF(ISERROR(VLOOKUP(B28,'KAYIT LİSTESİ'!$B$4:$H$1047,6,0)),"",(VLOOKUP(B28,'KAYIT LİSTESİ'!$B$4:$H$1047,6,0)))</f>
        <v/>
      </c>
      <c r="H28" s="183"/>
      <c r="I28" s="183"/>
      <c r="J28" s="183"/>
      <c r="K28" s="229" t="str">
        <f t="shared" ref="K28:K30" si="2">IF(COUNT(H28:J28)=0,"",MAX(H28:J28))</f>
        <v/>
      </c>
      <c r="L28" s="230"/>
      <c r="M28" s="230"/>
      <c r="N28" s="230"/>
      <c r="O28" s="229" t="str">
        <f t="shared" ref="O28:O30" si="3">IF(COUNT(H28:N28)=0,"",MAX(H28:N28))</f>
        <v/>
      </c>
      <c r="P28" s="97"/>
    </row>
    <row r="29" spans="1:17" s="80" customFormat="1" ht="29.25" customHeight="1" x14ac:dyDescent="0.2">
      <c r="A29" s="93"/>
      <c r="B29" s="94" t="s">
        <v>152</v>
      </c>
      <c r="C29" s="95" t="str">
        <f>IF(ISERROR(VLOOKUP(B29,'KAYIT LİSTESİ'!$B$4:$H$1047,2,0)),"",(VLOOKUP(B29,'KAYIT LİSTESİ'!$B$4:$H$1047,2,0)))</f>
        <v/>
      </c>
      <c r="D29" s="96" t="str">
        <f>IF(ISERROR(VLOOKUP(B29,'KAYIT LİSTESİ'!$B$4:$H$1047,4,0)),"",(VLOOKUP(B29,'KAYIT LİSTESİ'!$B$4:$H$1047,4,0)))</f>
        <v/>
      </c>
      <c r="E29" s="96" t="str">
        <f>IF(ISERROR(VLOOKUP(B29,'KAYIT LİSTESİ'!$B$4:$N$10047,13,0)),"",(VLOOKUP(B29,'KAYIT LİSTESİ'!$B$4:$N$10047,13,0)))</f>
        <v/>
      </c>
      <c r="F29" s="192" t="str">
        <f>IF(ISERROR(VLOOKUP(B29,'KAYIT LİSTESİ'!$B$4:$H$1047,5,0)),"",(VLOOKUP(B29,'KAYIT LİSTESİ'!$B$4:$H$1047,5,0)))</f>
        <v/>
      </c>
      <c r="G29" s="192" t="str">
        <f>IF(ISERROR(VLOOKUP(B29,'KAYIT LİSTESİ'!$B$4:$H$1047,6,0)),"",(VLOOKUP(B29,'KAYIT LİSTESİ'!$B$4:$H$1047,6,0)))</f>
        <v/>
      </c>
      <c r="H29" s="183"/>
      <c r="I29" s="183"/>
      <c r="J29" s="183"/>
      <c r="K29" s="229" t="str">
        <f t="shared" si="2"/>
        <v/>
      </c>
      <c r="L29" s="230"/>
      <c r="M29" s="230"/>
      <c r="N29" s="230"/>
      <c r="O29" s="229" t="str">
        <f t="shared" si="3"/>
        <v/>
      </c>
      <c r="P29" s="97"/>
    </row>
    <row r="30" spans="1:17" s="80" customFormat="1" ht="29.25" customHeight="1" x14ac:dyDescent="0.2">
      <c r="A30" s="93"/>
      <c r="B30" s="94" t="s">
        <v>153</v>
      </c>
      <c r="C30" s="95" t="str">
        <f>IF(ISERROR(VLOOKUP(B30,'KAYIT LİSTESİ'!$B$4:$H$1047,2,0)),"",(VLOOKUP(B30,'KAYIT LİSTESİ'!$B$4:$H$1047,2,0)))</f>
        <v/>
      </c>
      <c r="D30" s="96" t="str">
        <f>IF(ISERROR(VLOOKUP(B30,'KAYIT LİSTESİ'!$B$4:$H$1047,4,0)),"",(VLOOKUP(B30,'KAYIT LİSTESİ'!$B$4:$H$1047,4,0)))</f>
        <v/>
      </c>
      <c r="E30" s="96" t="str">
        <f>IF(ISERROR(VLOOKUP(B30,'KAYIT LİSTESİ'!$B$4:$N$10047,13,0)),"",(VLOOKUP(B30,'KAYIT LİSTESİ'!$B$4:$N$10047,13,0)))</f>
        <v/>
      </c>
      <c r="F30" s="192" t="str">
        <f>IF(ISERROR(VLOOKUP(B30,'KAYIT LİSTESİ'!$B$4:$H$1047,5,0)),"",(VLOOKUP(B30,'KAYIT LİSTESİ'!$B$4:$H$1047,5,0)))</f>
        <v/>
      </c>
      <c r="G30" s="192" t="str">
        <f>IF(ISERROR(VLOOKUP(B30,'KAYIT LİSTESİ'!$B$4:$H$1047,6,0)),"",(VLOOKUP(B30,'KAYIT LİSTESİ'!$B$4:$H$1047,6,0)))</f>
        <v/>
      </c>
      <c r="H30" s="183"/>
      <c r="I30" s="183"/>
      <c r="J30" s="183"/>
      <c r="K30" s="229" t="str">
        <f t="shared" si="2"/>
        <v/>
      </c>
      <c r="L30" s="230"/>
      <c r="M30" s="230"/>
      <c r="N30" s="230"/>
      <c r="O30" s="229" t="str">
        <f t="shared" si="3"/>
        <v/>
      </c>
      <c r="P30" s="97"/>
    </row>
    <row r="31" spans="1:17" ht="29.25" customHeight="1" x14ac:dyDescent="0.2">
      <c r="A31" s="407" t="s">
        <v>6</v>
      </c>
      <c r="B31" s="407"/>
      <c r="C31" s="410" t="s">
        <v>111</v>
      </c>
      <c r="D31" s="410" t="s">
        <v>130</v>
      </c>
      <c r="E31" s="411" t="s">
        <v>327</v>
      </c>
      <c r="F31" s="407" t="s">
        <v>7</v>
      </c>
      <c r="G31" s="407" t="s">
        <v>45</v>
      </c>
      <c r="H31" s="413" t="s">
        <v>408</v>
      </c>
      <c r="I31" s="413"/>
      <c r="J31" s="413"/>
      <c r="K31" s="413"/>
      <c r="L31" s="413"/>
      <c r="M31" s="413"/>
      <c r="N31" s="413"/>
      <c r="O31" s="408" t="s">
        <v>8</v>
      </c>
      <c r="P31" s="408" t="s">
        <v>207</v>
      </c>
    </row>
    <row r="32" spans="1:17" ht="29.25" customHeight="1" x14ac:dyDescent="0.2">
      <c r="A32" s="407"/>
      <c r="B32" s="407"/>
      <c r="C32" s="410"/>
      <c r="D32" s="410"/>
      <c r="E32" s="412"/>
      <c r="F32" s="407"/>
      <c r="G32" s="407"/>
      <c r="H32" s="243">
        <v>1</v>
      </c>
      <c r="I32" s="243">
        <v>2</v>
      </c>
      <c r="J32" s="243">
        <v>3</v>
      </c>
      <c r="K32" s="228" t="s">
        <v>208</v>
      </c>
      <c r="L32" s="243">
        <v>4</v>
      </c>
      <c r="M32" s="243">
        <v>5</v>
      </c>
      <c r="N32" s="243">
        <v>6</v>
      </c>
      <c r="O32" s="409"/>
      <c r="P32" s="409"/>
    </row>
    <row r="33" spans="1:17" s="80" customFormat="1" ht="29.25" customHeight="1" x14ac:dyDescent="0.2">
      <c r="A33" s="93">
        <v>1</v>
      </c>
      <c r="B33" s="94" t="s">
        <v>392</v>
      </c>
      <c r="C33" s="95">
        <f>IF(ISERROR(VLOOKUP(B33,'KAYIT LİSTESİ'!$B$4:$H$1047,2,0)),"",(VLOOKUP(B33,'KAYIT LİSTESİ'!$B$4:$H$1047,2,0)))</f>
        <v>25</v>
      </c>
      <c r="D33" s="96">
        <f>IF(ISERROR(VLOOKUP(B33,'KAYIT LİSTESİ'!$B$4:$H$1047,4,0)),"",(VLOOKUP(B33,'KAYIT LİSTESİ'!$B$4:$H$1047,4,0)))</f>
        <v>28449</v>
      </c>
      <c r="E33" s="96" t="str">
        <f>IF(ISERROR(VLOOKUP(B33,'KAYIT LİSTESİ'!$B$4:$N$10047,13,0)),"",(VLOOKUP(B33,'KAYIT LİSTESİ'!$B$4:$N$10047,13,0)))</f>
        <v>B2</v>
      </c>
      <c r="F33" s="192" t="str">
        <f>IF(ISERROR(VLOOKUP(B33,'KAYIT LİSTESİ'!$B$4:$H$1047,5,0)),"",(VLOOKUP(B33,'KAYIT LİSTESİ'!$B$4:$H$1047,5,0)))</f>
        <v>AYHAN GÜRSOY</v>
      </c>
      <c r="G33" s="192" t="str">
        <f>IF(ISERROR(VLOOKUP(B33,'KAYIT LİSTESİ'!$B$4:$H$1047,6,0)),"",(VLOOKUP(B33,'KAYIT LİSTESİ'!$B$4:$H$1047,6,0)))</f>
        <v>ANKARA-ÇANKAYA BEL.GÖR.ENG.SPOR KUL.</v>
      </c>
      <c r="H33" s="183">
        <v>779</v>
      </c>
      <c r="I33" s="183">
        <v>800</v>
      </c>
      <c r="J33" s="183">
        <v>789</v>
      </c>
      <c r="K33" s="229">
        <f t="shared" ref="K33:K51" si="4">IF(COUNT(H33:J33)=0,"",MAX(H33:J33))</f>
        <v>800</v>
      </c>
      <c r="L33" s="230">
        <v>763</v>
      </c>
      <c r="M33" s="230">
        <v>799</v>
      </c>
      <c r="N33" s="230">
        <v>917</v>
      </c>
      <c r="O33" s="229">
        <f t="shared" ref="O33:O46" si="5">IF(COUNT(H33:N33)=0,"",MAX(H33:N33))</f>
        <v>917</v>
      </c>
      <c r="P33" s="97"/>
    </row>
    <row r="34" spans="1:17" s="80" customFormat="1" ht="29.25" customHeight="1" x14ac:dyDescent="0.2">
      <c r="A34" s="93">
        <v>2</v>
      </c>
      <c r="B34" s="94" t="s">
        <v>397</v>
      </c>
      <c r="C34" s="95">
        <f>IF(ISERROR(VLOOKUP(B34,'KAYIT LİSTESİ'!$B$4:$H$1047,2,0)),"",(VLOOKUP(B34,'KAYIT LİSTESİ'!$B$4:$H$1047,2,0)))</f>
        <v>126</v>
      </c>
      <c r="D34" s="96">
        <f>IF(ISERROR(VLOOKUP(B34,'KAYIT LİSTESİ'!$B$4:$H$1047,4,0)),"",(VLOOKUP(B34,'KAYIT LİSTESİ'!$B$4:$H$1047,4,0)))</f>
        <v>33534</v>
      </c>
      <c r="E34" s="96" t="str">
        <f>IF(ISERROR(VLOOKUP(B34,'KAYIT LİSTESİ'!$B$4:$N$10047,13,0)),"",(VLOOKUP(B34,'KAYIT LİSTESİ'!$B$4:$N$10047,13,0)))</f>
        <v>B2</v>
      </c>
      <c r="F34" s="192" t="str">
        <f>IF(ISERROR(VLOOKUP(B34,'KAYIT LİSTESİ'!$B$4:$H$1047,5,0)),"",(VLOOKUP(B34,'KAYIT LİSTESİ'!$B$4:$H$1047,5,0)))</f>
        <v>ONUR TAŞTAN</v>
      </c>
      <c r="G34" s="192" t="str">
        <f>IF(ISERROR(VLOOKUP(B34,'KAYIT LİSTESİ'!$B$4:$H$1047,6,0)),"",(VLOOKUP(B34,'KAYIT LİSTESİ'!$B$4:$H$1047,6,0)))</f>
        <v>İZMİR-İZMİR BÜYÜKŞEHİR BELEDİYESİ GENÇLİK VE SPOR KULÜBÜ</v>
      </c>
      <c r="H34" s="183">
        <v>787</v>
      </c>
      <c r="I34" s="183">
        <v>858</v>
      </c>
      <c r="J34" s="183">
        <v>793</v>
      </c>
      <c r="K34" s="229">
        <f t="shared" si="4"/>
        <v>858</v>
      </c>
      <c r="L34" s="230">
        <v>833</v>
      </c>
      <c r="M34" s="230">
        <v>846</v>
      </c>
      <c r="N34" s="230" t="s">
        <v>868</v>
      </c>
      <c r="O34" s="229">
        <f t="shared" si="5"/>
        <v>858</v>
      </c>
      <c r="P34" s="97"/>
    </row>
    <row r="35" spans="1:17" s="80" customFormat="1" ht="29.25" customHeight="1" x14ac:dyDescent="0.2">
      <c r="A35" s="93">
        <v>3</v>
      </c>
      <c r="B35" s="94" t="s">
        <v>396</v>
      </c>
      <c r="C35" s="95">
        <f>IF(ISERROR(VLOOKUP(B35,'KAYIT LİSTESİ'!$B$4:$H$1047,2,0)),"",(VLOOKUP(B35,'KAYIT LİSTESİ'!$B$4:$H$1047,2,0)))</f>
        <v>76</v>
      </c>
      <c r="D35" s="96">
        <f>IF(ISERROR(VLOOKUP(B35,'KAYIT LİSTESİ'!$B$4:$H$1047,4,0)),"",(VLOOKUP(B35,'KAYIT LİSTESİ'!$B$4:$H$1047,4,0)))</f>
        <v>34732</v>
      </c>
      <c r="E35" s="96" t="str">
        <f>IF(ISERROR(VLOOKUP(B35,'KAYIT LİSTESİ'!$B$4:$N$10047,13,0)),"",(VLOOKUP(B35,'KAYIT LİSTESİ'!$B$4:$N$10047,13,0)))</f>
        <v>B2</v>
      </c>
      <c r="F35" s="192" t="str">
        <f>IF(ISERROR(VLOOKUP(B35,'KAYIT LİSTESİ'!$B$4:$H$1047,5,0)),"",(VLOOKUP(B35,'KAYIT LİSTESİ'!$B$4:$H$1047,5,0)))</f>
        <v>MURAT MALGAZ</v>
      </c>
      <c r="G35" s="192" t="str">
        <f>IF(ISERROR(VLOOKUP(B35,'KAYIT LİSTESİ'!$B$4:$H$1047,6,0)),"",(VLOOKUP(B35,'KAYIT LİSTESİ'!$B$4:$H$1047,6,0)))</f>
        <v>BURSA-TİMSAHLAR GÖR.ENG.GENÇ.VE SPOR KUL.DER</v>
      </c>
      <c r="H35" s="183">
        <v>759</v>
      </c>
      <c r="I35" s="183">
        <v>773</v>
      </c>
      <c r="J35" s="183">
        <v>783</v>
      </c>
      <c r="K35" s="229">
        <f t="shared" si="4"/>
        <v>783</v>
      </c>
      <c r="L35" s="230">
        <v>769</v>
      </c>
      <c r="M35" s="230">
        <v>785</v>
      </c>
      <c r="N35" s="230">
        <v>752</v>
      </c>
      <c r="O35" s="229">
        <f t="shared" si="5"/>
        <v>785</v>
      </c>
      <c r="P35" s="97"/>
    </row>
    <row r="36" spans="1:17" s="80" customFormat="1" ht="29.25" customHeight="1" x14ac:dyDescent="0.2">
      <c r="A36" s="93">
        <v>4</v>
      </c>
      <c r="B36" s="94" t="s">
        <v>391</v>
      </c>
      <c r="C36" s="95">
        <f>IF(ISERROR(VLOOKUP(B36,'KAYIT LİSTESİ'!$B$4:$H$1047,2,0)),"",(VLOOKUP(B36,'KAYIT LİSTESİ'!$B$4:$H$1047,2,0)))</f>
        <v>19</v>
      </c>
      <c r="D36" s="96">
        <f>IF(ISERROR(VLOOKUP(B36,'KAYIT LİSTESİ'!$B$4:$H$1047,4,0)),"",(VLOOKUP(B36,'KAYIT LİSTESİ'!$B$4:$H$1047,4,0)))</f>
        <v>34951</v>
      </c>
      <c r="E36" s="96" t="str">
        <f>IF(ISERROR(VLOOKUP(B36,'KAYIT LİSTESİ'!$B$4:$N$10047,13,0)),"",(VLOOKUP(B36,'KAYIT LİSTESİ'!$B$4:$N$10047,13,0)))</f>
        <v>B2</v>
      </c>
      <c r="F36" s="192" t="str">
        <f>IF(ISERROR(VLOOKUP(B36,'KAYIT LİSTESİ'!$B$4:$H$1047,5,0)),"",(VLOOKUP(B36,'KAYIT LİSTESİ'!$B$4:$H$1047,5,0)))</f>
        <v>HÜSEYİN CİHAT UYANIKOĞLU</v>
      </c>
      <c r="G36" s="192" t="str">
        <f>IF(ISERROR(VLOOKUP(B36,'KAYIT LİSTESİ'!$B$4:$H$1047,6,0)),"",(VLOOKUP(B36,'KAYIT LİSTESİ'!$B$4:$H$1047,6,0)))</f>
        <v>ANKARA-ANKARA AKTİF GENÇ SP.KULU</v>
      </c>
      <c r="H36" s="183">
        <v>754</v>
      </c>
      <c r="I36" s="183">
        <v>736</v>
      </c>
      <c r="J36" s="183">
        <v>724</v>
      </c>
      <c r="K36" s="229">
        <f t="shared" si="4"/>
        <v>754</v>
      </c>
      <c r="L36" s="230" t="s">
        <v>868</v>
      </c>
      <c r="M36" s="230">
        <v>740</v>
      </c>
      <c r="N36" s="230">
        <v>729</v>
      </c>
      <c r="O36" s="229">
        <f t="shared" si="5"/>
        <v>754</v>
      </c>
      <c r="P36" s="97"/>
    </row>
    <row r="37" spans="1:17" s="80" customFormat="1" ht="29.25" customHeight="1" x14ac:dyDescent="0.2">
      <c r="A37" s="93">
        <v>5</v>
      </c>
      <c r="B37" s="94" t="s">
        <v>841</v>
      </c>
      <c r="C37" s="95">
        <f>IF(ISERROR(VLOOKUP(B37,'KAYIT LİSTESİ'!$B$4:$H$1047,2,0)),"",(VLOOKUP(B37,'KAYIT LİSTESİ'!$B$4:$H$1047,2,0)))</f>
        <v>158</v>
      </c>
      <c r="D37" s="96">
        <f>IF(ISERROR(VLOOKUP(B37,'KAYIT LİSTESİ'!$B$4:$H$1047,4,0)),"",(VLOOKUP(B37,'KAYIT LİSTESİ'!$B$4:$H$1047,4,0)))</f>
        <v>33846</v>
      </c>
      <c r="E37" s="96" t="str">
        <f>IF(ISERROR(VLOOKUP(B37,'KAYIT LİSTESİ'!$B$4:$N$10047,13,0)),"",(VLOOKUP(B37,'KAYIT LİSTESİ'!$B$4:$N$10047,13,0)))</f>
        <v>B2</v>
      </c>
      <c r="F37" s="192" t="str">
        <f>IF(ISERROR(VLOOKUP(B37,'KAYIT LİSTESİ'!$B$4:$H$1047,5,0)),"",(VLOOKUP(B37,'KAYIT LİSTESİ'!$B$4:$H$1047,5,0)))</f>
        <v>RECEP NURETTİN BAŞYİĞİT</v>
      </c>
      <c r="G37" s="192" t="str">
        <f>IF(ISERROR(VLOOKUP(B37,'KAYIT LİSTESİ'!$B$4:$H$1047,6,0)),"",(VLOOKUP(B37,'KAYIT LİSTESİ'!$B$4:$H$1047,6,0)))</f>
        <v>MANİSA-MANİSA SPİL ENGELLİLER SPOR KULÜBÜ</v>
      </c>
      <c r="H37" s="183">
        <v>705</v>
      </c>
      <c r="I37" s="183">
        <v>727</v>
      </c>
      <c r="J37" s="183">
        <v>688</v>
      </c>
      <c r="K37" s="229">
        <f t="shared" si="4"/>
        <v>727</v>
      </c>
      <c r="L37" s="230">
        <v>698</v>
      </c>
      <c r="M37" s="230">
        <v>734</v>
      </c>
      <c r="N37" s="230">
        <v>733</v>
      </c>
      <c r="O37" s="229">
        <f t="shared" si="5"/>
        <v>734</v>
      </c>
      <c r="P37" s="97"/>
    </row>
    <row r="38" spans="1:17" s="80" customFormat="1" ht="29.25" customHeight="1" x14ac:dyDescent="0.2">
      <c r="A38" s="93">
        <v>6</v>
      </c>
      <c r="B38" s="94" t="s">
        <v>395</v>
      </c>
      <c r="C38" s="95">
        <f>IF(ISERROR(VLOOKUP(B38,'KAYIT LİSTESİ'!$B$4:$H$1047,2,0)),"",(VLOOKUP(B38,'KAYIT LİSTESİ'!$B$4:$H$1047,2,0)))</f>
        <v>74</v>
      </c>
      <c r="D38" s="96">
        <f>IF(ISERROR(VLOOKUP(B38,'KAYIT LİSTESİ'!$B$4:$H$1047,4,0)),"",(VLOOKUP(B38,'KAYIT LİSTESİ'!$B$4:$H$1047,4,0)))</f>
        <v>25416</v>
      </c>
      <c r="E38" s="96" t="str">
        <f>IF(ISERROR(VLOOKUP(B38,'KAYIT LİSTESİ'!$B$4:$N$10047,13,0)),"",(VLOOKUP(B38,'KAYIT LİSTESİ'!$B$4:$N$10047,13,0)))</f>
        <v>B2</v>
      </c>
      <c r="F38" s="192" t="str">
        <f>IF(ISERROR(VLOOKUP(B38,'KAYIT LİSTESİ'!$B$4:$H$1047,5,0)),"",(VLOOKUP(B38,'KAYIT LİSTESİ'!$B$4:$H$1047,5,0)))</f>
        <v>MEHMET ŞİMŞEK</v>
      </c>
      <c r="G38" s="192" t="str">
        <f>IF(ISERROR(VLOOKUP(B38,'KAYIT LİSTESİ'!$B$4:$H$1047,6,0)),"",(VLOOKUP(B38,'KAYIT LİSTESİ'!$B$4:$H$1047,6,0)))</f>
        <v>BURSA-TİMSAHLAR GÖR.ENG.GENÇ.VE SPOR KUL.DER</v>
      </c>
      <c r="H38" s="183">
        <v>695</v>
      </c>
      <c r="I38" s="183">
        <v>649</v>
      </c>
      <c r="J38" s="183">
        <v>722</v>
      </c>
      <c r="K38" s="229">
        <f t="shared" si="4"/>
        <v>722</v>
      </c>
      <c r="L38" s="230">
        <v>707</v>
      </c>
      <c r="M38" s="230">
        <v>702</v>
      </c>
      <c r="N38" s="230">
        <v>677</v>
      </c>
      <c r="O38" s="229">
        <f t="shared" si="5"/>
        <v>722</v>
      </c>
      <c r="P38" s="97"/>
    </row>
    <row r="39" spans="1:17" s="80" customFormat="1" ht="29.25" customHeight="1" x14ac:dyDescent="0.2">
      <c r="A39" s="93">
        <v>7</v>
      </c>
      <c r="B39" s="94" t="s">
        <v>389</v>
      </c>
      <c r="C39" s="95">
        <f>IF(ISERROR(VLOOKUP(B39,'KAYIT LİSTESİ'!$B$4:$H$1047,2,0)),"",(VLOOKUP(B39,'KAYIT LİSTESİ'!$B$4:$H$1047,2,0)))</f>
        <v>168</v>
      </c>
      <c r="D39" s="96">
        <f>IF(ISERROR(VLOOKUP(B39,'KAYIT LİSTESİ'!$B$4:$H$1047,4,0)),"",(VLOOKUP(B39,'KAYIT LİSTESİ'!$B$4:$H$1047,4,0)))</f>
        <v>32769</v>
      </c>
      <c r="E39" s="96" t="str">
        <f>IF(ISERROR(VLOOKUP(B39,'KAYIT LİSTESİ'!$B$4:$N$10047,13,0)),"",(VLOOKUP(B39,'KAYIT LİSTESİ'!$B$4:$N$10047,13,0)))</f>
        <v>B2</v>
      </c>
      <c r="F39" s="192" t="str">
        <f>IF(ISERROR(VLOOKUP(B39,'KAYIT LİSTESİ'!$B$4:$H$1047,5,0)),"",(VLOOKUP(B39,'KAYIT LİSTESİ'!$B$4:$H$1047,5,0)))</f>
        <v>YASİN ÇINAR</v>
      </c>
      <c r="G39" s="192" t="str">
        <f>IF(ISERROR(VLOOKUP(B39,'KAYIT LİSTESİ'!$B$4:$H$1047,6,0)),"",(VLOOKUP(B39,'KAYIT LİSTESİ'!$B$4:$H$1047,6,0)))</f>
        <v>SAMSUN-SAMSUN GÖRME ENG.ENG.SPOR KUL</v>
      </c>
      <c r="H39" s="183">
        <v>624</v>
      </c>
      <c r="I39" s="183">
        <v>676</v>
      </c>
      <c r="J39" s="183">
        <v>657</v>
      </c>
      <c r="K39" s="229">
        <f t="shared" si="4"/>
        <v>676</v>
      </c>
      <c r="L39" s="230">
        <v>605</v>
      </c>
      <c r="M39" s="230">
        <v>711</v>
      </c>
      <c r="N39" s="230">
        <v>663</v>
      </c>
      <c r="O39" s="229">
        <f t="shared" si="5"/>
        <v>711</v>
      </c>
      <c r="P39" s="97"/>
      <c r="Q39" s="81"/>
    </row>
    <row r="40" spans="1:17" s="80" customFormat="1" ht="29.25" customHeight="1" x14ac:dyDescent="0.2">
      <c r="A40" s="93">
        <v>8</v>
      </c>
      <c r="B40" s="94" t="s">
        <v>846</v>
      </c>
      <c r="C40" s="95">
        <f>IF(ISERROR(VLOOKUP(B40,'KAYIT LİSTESİ'!$B$4:$H$1047,2,0)),"",(VLOOKUP(B40,'KAYIT LİSTESİ'!$B$4:$H$1047,2,0)))</f>
        <v>179</v>
      </c>
      <c r="D40" s="96">
        <f>IF(ISERROR(VLOOKUP(B40,'KAYIT LİSTESİ'!$B$4:$H$1047,4,0)),"",(VLOOKUP(B40,'KAYIT LİSTESİ'!$B$4:$H$1047,4,0)))</f>
        <v>32874</v>
      </c>
      <c r="E40" s="96" t="str">
        <f>IF(ISERROR(VLOOKUP(B40,'KAYIT LİSTESİ'!$B$4:$N$10047,13,0)),"",(VLOOKUP(B40,'KAYIT LİSTESİ'!$B$4:$N$10047,13,0)))</f>
        <v>B2</v>
      </c>
      <c r="F40" s="192" t="str">
        <f>IF(ISERROR(VLOOKUP(B40,'KAYIT LİSTESİ'!$B$4:$H$1047,5,0)),"",(VLOOKUP(B40,'KAYIT LİSTESİ'!$B$4:$H$1047,5,0)))</f>
        <v>ABDULVAHAP ARPACI</v>
      </c>
      <c r="G40" s="192" t="str">
        <f>IF(ISERROR(VLOOKUP(B40,'KAYIT LİSTESİ'!$B$4:$H$1047,6,0)),"",(VLOOKUP(B40,'KAYIT LİSTESİ'!$B$4:$H$1047,6,0)))</f>
        <v>MALATYA</v>
      </c>
      <c r="H40" s="183">
        <v>633</v>
      </c>
      <c r="I40" s="183">
        <v>611</v>
      </c>
      <c r="J40" s="183">
        <v>687</v>
      </c>
      <c r="K40" s="229">
        <f t="shared" si="4"/>
        <v>687</v>
      </c>
      <c r="L40" s="230" t="s">
        <v>872</v>
      </c>
      <c r="M40" s="230"/>
      <c r="N40" s="230"/>
      <c r="O40" s="229">
        <f t="shared" si="5"/>
        <v>687</v>
      </c>
      <c r="P40" s="97"/>
    </row>
    <row r="41" spans="1:17" s="80" customFormat="1" ht="29.25" customHeight="1" x14ac:dyDescent="0.2">
      <c r="A41" s="93">
        <v>9</v>
      </c>
      <c r="B41" s="94" t="s">
        <v>845</v>
      </c>
      <c r="C41" s="95">
        <f>IF(ISERROR(VLOOKUP(B41,'KAYIT LİSTESİ'!$B$4:$H$1047,2,0)),"",(VLOOKUP(B41,'KAYIT LİSTESİ'!$B$4:$H$1047,2,0)))</f>
        <v>165</v>
      </c>
      <c r="D41" s="96">
        <f>IF(ISERROR(VLOOKUP(B41,'KAYIT LİSTESİ'!$B$4:$H$1047,4,0)),"",(VLOOKUP(B41,'KAYIT LİSTESİ'!$B$4:$H$1047,4,0)))</f>
        <v>30442</v>
      </c>
      <c r="E41" s="96" t="str">
        <f>IF(ISERROR(VLOOKUP(B41,'KAYIT LİSTESİ'!$B$4:$N$10047,13,0)),"",(VLOOKUP(B41,'KAYIT LİSTESİ'!$B$4:$N$10047,13,0)))</f>
        <v>B2</v>
      </c>
      <c r="F41" s="192" t="str">
        <f>IF(ISERROR(VLOOKUP(B41,'KAYIT LİSTESİ'!$B$4:$H$1047,5,0)),"",(VLOOKUP(B41,'KAYIT LİSTESİ'!$B$4:$H$1047,5,0)))</f>
        <v>SEDAR KOÇ</v>
      </c>
      <c r="G41" s="192" t="str">
        <f>IF(ISERROR(VLOOKUP(B41,'KAYIT LİSTESİ'!$B$4:$H$1047,6,0)),"",(VLOOKUP(B41,'KAYIT LİSTESİ'!$B$4:$H$1047,6,0)))</f>
        <v>SAMSUN-SAMSUN 1919 GÖR.ENG.GENÇLİK VE SPOR KUL</v>
      </c>
      <c r="H41" s="183">
        <v>655</v>
      </c>
      <c r="I41" s="183">
        <v>603</v>
      </c>
      <c r="J41" s="183">
        <v>573</v>
      </c>
      <c r="K41" s="229">
        <f t="shared" si="4"/>
        <v>655</v>
      </c>
      <c r="L41" s="230"/>
      <c r="M41" s="230"/>
      <c r="N41" s="230"/>
      <c r="O41" s="229">
        <f t="shared" si="5"/>
        <v>655</v>
      </c>
      <c r="P41" s="97"/>
    </row>
    <row r="42" spans="1:17" s="80" customFormat="1" ht="29.25" customHeight="1" x14ac:dyDescent="0.2">
      <c r="A42" s="93">
        <v>10</v>
      </c>
      <c r="B42" s="94" t="s">
        <v>390</v>
      </c>
      <c r="C42" s="95">
        <f>IF(ISERROR(VLOOKUP(B42,'KAYIT LİSTESİ'!$B$4:$H$1047,2,0)),"",(VLOOKUP(B42,'KAYIT LİSTESİ'!$B$4:$H$1047,2,0)))</f>
        <v>12</v>
      </c>
      <c r="D42" s="96">
        <f>IF(ISERROR(VLOOKUP(B42,'KAYIT LİSTESİ'!$B$4:$H$1047,4,0)),"",(VLOOKUP(B42,'KAYIT LİSTESİ'!$B$4:$H$1047,4,0)))</f>
        <v>30227</v>
      </c>
      <c r="E42" s="96" t="str">
        <f>IF(ISERROR(VLOOKUP(B42,'KAYIT LİSTESİ'!$B$4:$N$10047,13,0)),"",(VLOOKUP(B42,'KAYIT LİSTESİ'!$B$4:$N$10047,13,0)))</f>
        <v>B2</v>
      </c>
      <c r="F42" s="192" t="str">
        <f>IF(ISERROR(VLOOKUP(B42,'KAYIT LİSTESİ'!$B$4:$H$1047,5,0)),"",(VLOOKUP(B42,'KAYIT LİSTESİ'!$B$4:$H$1047,5,0)))</f>
        <v>ÇETİN SARIGÜL</v>
      </c>
      <c r="G42" s="192" t="str">
        <f>IF(ISERROR(VLOOKUP(B42,'KAYIT LİSTESİ'!$B$4:$H$1047,6,0)),"",(VLOOKUP(B42,'KAYIT LİSTESİ'!$B$4:$H$1047,6,0)))</f>
        <v>AFYONKARAHİSAR-AFYONK.ENG.GENÇLİK VE SPOR KUL.</v>
      </c>
      <c r="H42" s="183">
        <v>627</v>
      </c>
      <c r="I42" s="183">
        <v>633</v>
      </c>
      <c r="J42" s="183">
        <v>651</v>
      </c>
      <c r="K42" s="229">
        <f t="shared" si="4"/>
        <v>651</v>
      </c>
      <c r="L42" s="230"/>
      <c r="M42" s="230"/>
      <c r="N42" s="230"/>
      <c r="O42" s="229">
        <f t="shared" si="5"/>
        <v>651</v>
      </c>
      <c r="P42" s="97"/>
    </row>
    <row r="43" spans="1:17" s="80" customFormat="1" ht="29.25" customHeight="1" x14ac:dyDescent="0.2">
      <c r="A43" s="93">
        <v>11</v>
      </c>
      <c r="B43" s="94" t="s">
        <v>393</v>
      </c>
      <c r="C43" s="95">
        <f>IF(ISERROR(VLOOKUP(B43,'KAYIT LİSTESİ'!$B$4:$H$1047,2,0)),"",(VLOOKUP(B43,'KAYIT LİSTESİ'!$B$4:$H$1047,2,0)))</f>
        <v>32</v>
      </c>
      <c r="D43" s="96">
        <f>IF(ISERROR(VLOOKUP(B43,'KAYIT LİSTESİ'!$B$4:$H$1047,4,0)),"",(VLOOKUP(B43,'KAYIT LİSTESİ'!$B$4:$H$1047,4,0)))</f>
        <v>32832</v>
      </c>
      <c r="E43" s="96" t="str">
        <f>IF(ISERROR(VLOOKUP(B43,'KAYIT LİSTESİ'!$B$4:$N$10047,13,0)),"",(VLOOKUP(B43,'KAYIT LİSTESİ'!$B$4:$N$10047,13,0)))</f>
        <v>B2</v>
      </c>
      <c r="F43" s="192" t="str">
        <f>IF(ISERROR(VLOOKUP(B43,'KAYIT LİSTESİ'!$B$4:$H$1047,5,0)),"",(VLOOKUP(B43,'KAYIT LİSTESİ'!$B$4:$H$1047,5,0)))</f>
        <v>GÖKHAN TERLETME</v>
      </c>
      <c r="G43" s="192" t="str">
        <f>IF(ISERROR(VLOOKUP(B43,'KAYIT LİSTESİ'!$B$4:$H$1047,6,0)),"",(VLOOKUP(B43,'KAYIT LİSTESİ'!$B$4:$H$1047,6,0)))</f>
        <v>ANKARA-GALİP ENGELLİLER SPOR KULÜBÜ</v>
      </c>
      <c r="H43" s="183" t="s">
        <v>868</v>
      </c>
      <c r="I43" s="183">
        <v>585</v>
      </c>
      <c r="J43" s="183">
        <v>646</v>
      </c>
      <c r="K43" s="229">
        <f t="shared" si="4"/>
        <v>646</v>
      </c>
      <c r="L43" s="230"/>
      <c r="M43" s="230"/>
      <c r="N43" s="230"/>
      <c r="O43" s="229">
        <f t="shared" si="5"/>
        <v>646</v>
      </c>
      <c r="P43" s="97"/>
    </row>
    <row r="44" spans="1:17" s="80" customFormat="1" ht="29.25" customHeight="1" x14ac:dyDescent="0.2">
      <c r="A44" s="93">
        <v>12</v>
      </c>
      <c r="B44" s="94" t="s">
        <v>840</v>
      </c>
      <c r="C44" s="95">
        <f>IF(ISERROR(VLOOKUP(B44,'KAYIT LİSTESİ'!$B$4:$H$1047,2,0)),"",(VLOOKUP(B44,'KAYIT LİSTESİ'!$B$4:$H$1047,2,0)))</f>
        <v>139</v>
      </c>
      <c r="D44" s="96">
        <f>IF(ISERROR(VLOOKUP(B44,'KAYIT LİSTESİ'!$B$4:$H$1047,4,0)),"",(VLOOKUP(B44,'KAYIT LİSTESİ'!$B$4:$H$1047,4,0)))</f>
        <v>31756</v>
      </c>
      <c r="E44" s="96" t="str">
        <f>IF(ISERROR(VLOOKUP(B44,'KAYIT LİSTESİ'!$B$4:$N$10047,13,0)),"",(VLOOKUP(B44,'KAYIT LİSTESİ'!$B$4:$N$10047,13,0)))</f>
        <v>B2</v>
      </c>
      <c r="F44" s="192" t="str">
        <f>IF(ISERROR(VLOOKUP(B44,'KAYIT LİSTESİ'!$B$4:$H$1047,5,0)),"",(VLOOKUP(B44,'KAYIT LİSTESİ'!$B$4:$H$1047,5,0)))</f>
        <v>HAMİT YILMAZ</v>
      </c>
      <c r="G44" s="192" t="str">
        <f>IF(ISERROR(VLOOKUP(B44,'KAYIT LİSTESİ'!$B$4:$H$1047,6,0)),"",(VLOOKUP(B44,'KAYIT LİSTESİ'!$B$4:$H$1047,6,0)))</f>
        <v>KAYSERİ-KAYSERİ GÖRME ENGELLİLER SPOR KULÜBÜ</v>
      </c>
      <c r="H44" s="183">
        <v>601</v>
      </c>
      <c r="I44" s="183">
        <v>574</v>
      </c>
      <c r="J44" s="183">
        <v>509</v>
      </c>
      <c r="K44" s="229">
        <f t="shared" si="4"/>
        <v>601</v>
      </c>
      <c r="L44" s="230"/>
      <c r="M44" s="230"/>
      <c r="N44" s="230"/>
      <c r="O44" s="229">
        <f t="shared" si="5"/>
        <v>601</v>
      </c>
      <c r="P44" s="97"/>
    </row>
    <row r="45" spans="1:17" s="80" customFormat="1" ht="29.25" customHeight="1" x14ac:dyDescent="0.2">
      <c r="A45" s="93">
        <v>13</v>
      </c>
      <c r="B45" s="94" t="s">
        <v>844</v>
      </c>
      <c r="C45" s="95">
        <f>IF(ISERROR(VLOOKUP(B45,'KAYIT LİSTESİ'!$B$4:$H$1047,2,0)),"",(VLOOKUP(B45,'KAYIT LİSTESİ'!$B$4:$H$1047,2,0)))</f>
        <v>79</v>
      </c>
      <c r="D45" s="96">
        <f>IF(ISERROR(VLOOKUP(B45,'KAYIT LİSTESİ'!$B$4:$H$1047,4,0)),"",(VLOOKUP(B45,'KAYIT LİSTESİ'!$B$4:$H$1047,4,0)))</f>
        <v>32469</v>
      </c>
      <c r="E45" s="96" t="str">
        <f>IF(ISERROR(VLOOKUP(B45,'KAYIT LİSTESİ'!$B$4:$N$10047,13,0)),"",(VLOOKUP(B45,'KAYIT LİSTESİ'!$B$4:$N$10047,13,0)))</f>
        <v>B2</v>
      </c>
      <c r="F45" s="192" t="str">
        <f>IF(ISERROR(VLOOKUP(B45,'KAYIT LİSTESİ'!$B$4:$H$1047,5,0)),"",(VLOOKUP(B45,'KAYIT LİSTESİ'!$B$4:$H$1047,5,0)))</f>
        <v>selçuk KOZAK</v>
      </c>
      <c r="G45" s="192" t="str">
        <f>IF(ISERROR(VLOOKUP(B45,'KAYIT LİSTESİ'!$B$4:$H$1047,6,0)),"",(VLOOKUP(B45,'KAYIT LİSTESİ'!$B$4:$H$1047,6,0)))</f>
        <v>ÇANAKKALE-1915 Ç.Kale Sp.Klb.Der</v>
      </c>
      <c r="H45" s="183">
        <v>514</v>
      </c>
      <c r="I45" s="183">
        <v>508</v>
      </c>
      <c r="J45" s="183" t="s">
        <v>868</v>
      </c>
      <c r="K45" s="229">
        <f t="shared" si="4"/>
        <v>514</v>
      </c>
      <c r="L45" s="230"/>
      <c r="M45" s="230"/>
      <c r="N45" s="230"/>
      <c r="O45" s="229">
        <f t="shared" si="5"/>
        <v>514</v>
      </c>
      <c r="P45" s="97"/>
    </row>
    <row r="46" spans="1:17" s="80" customFormat="1" ht="29.25" customHeight="1" x14ac:dyDescent="0.2">
      <c r="A46" s="93">
        <v>14</v>
      </c>
      <c r="B46" s="94" t="s">
        <v>398</v>
      </c>
      <c r="C46" s="95">
        <f>IF(ISERROR(VLOOKUP(B46,'KAYIT LİSTESİ'!$B$4:$H$1047,2,0)),"",(VLOOKUP(B46,'KAYIT LİSTESİ'!$B$4:$H$1047,2,0)))</f>
        <v>134</v>
      </c>
      <c r="D46" s="96">
        <f>IF(ISERROR(VLOOKUP(B46,'KAYIT LİSTESİ'!$B$4:$H$1047,4,0)),"",(VLOOKUP(B46,'KAYIT LİSTESİ'!$B$4:$H$1047,4,0)))</f>
        <v>27093</v>
      </c>
      <c r="E46" s="96" t="str">
        <f>IF(ISERROR(VLOOKUP(B46,'KAYIT LİSTESİ'!$B$4:$N$10047,13,0)),"",(VLOOKUP(B46,'KAYIT LİSTESİ'!$B$4:$N$10047,13,0)))</f>
        <v>B2</v>
      </c>
      <c r="F46" s="192" t="str">
        <f>IF(ISERROR(VLOOKUP(B46,'KAYIT LİSTESİ'!$B$4:$H$1047,5,0)),"",(VLOOKUP(B46,'KAYIT LİSTESİ'!$B$4:$H$1047,5,0)))</f>
        <v>ERGÜN POYRAZ</v>
      </c>
      <c r="G46" s="192" t="str">
        <f>IF(ISERROR(VLOOKUP(B46,'KAYIT LİSTESİ'!$B$4:$H$1047,6,0)),"",(VLOOKUP(B46,'KAYIT LİSTESİ'!$B$4:$H$1047,6,0)))</f>
        <v>KAYSERİ-KAYSERİ GENÇ GÖRME ENGELLİLER SPOR KULÜBÜ</v>
      </c>
      <c r="H46" s="183">
        <v>377</v>
      </c>
      <c r="I46" s="183">
        <v>376</v>
      </c>
      <c r="J46" s="183">
        <v>269</v>
      </c>
      <c r="K46" s="229">
        <f t="shared" si="4"/>
        <v>377</v>
      </c>
      <c r="L46" s="230"/>
      <c r="M46" s="230"/>
      <c r="N46" s="230"/>
      <c r="O46" s="229">
        <f t="shared" si="5"/>
        <v>377</v>
      </c>
      <c r="P46" s="97"/>
    </row>
    <row r="47" spans="1:17" s="80" customFormat="1" ht="29.25" customHeight="1" x14ac:dyDescent="0.2">
      <c r="A47" s="93" t="s">
        <v>870</v>
      </c>
      <c r="B47" s="94" t="s">
        <v>387</v>
      </c>
      <c r="C47" s="95">
        <f>IF(ISERROR(VLOOKUP(B47,'KAYIT LİSTESİ'!$B$4:$H$1047,2,0)),"",(VLOOKUP(B47,'KAYIT LİSTESİ'!$B$4:$H$1047,2,0)))</f>
        <v>8</v>
      </c>
      <c r="D47" s="96">
        <f>IF(ISERROR(VLOOKUP(B47,'KAYIT LİSTESİ'!$B$4:$H$1047,4,0)),"",(VLOOKUP(B47,'KAYIT LİSTESİ'!$B$4:$H$1047,4,0)))</f>
        <v>31787</v>
      </c>
      <c r="E47" s="96" t="str">
        <f>IF(ISERROR(VLOOKUP(B47,'KAYIT LİSTESİ'!$B$4:$N$10047,13,0)),"",(VLOOKUP(B47,'KAYIT LİSTESİ'!$B$4:$N$10047,13,0)))</f>
        <v>B2</v>
      </c>
      <c r="F47" s="192" t="str">
        <f>IF(ISERROR(VLOOKUP(B47,'KAYIT LİSTESİ'!$B$4:$H$1047,5,0)),"",(VLOOKUP(B47,'KAYIT LİSTESİ'!$B$4:$H$1047,5,0)))</f>
        <v>MUSTAFA KARAKUŞ</v>
      </c>
      <c r="G47" s="192" t="str">
        <f>IF(ISERROR(VLOOKUP(B47,'KAYIT LİSTESİ'!$B$4:$H$1047,6,0)),"",(VLOOKUP(B47,'KAYIT LİSTESİ'!$B$4:$H$1047,6,0)))</f>
        <v>ADIYAMAN-ADANA GÖR.EN.SPOR KUL.DER</v>
      </c>
      <c r="H47" s="183"/>
      <c r="I47" s="183"/>
      <c r="J47" s="183"/>
      <c r="K47" s="229" t="str">
        <f t="shared" si="4"/>
        <v/>
      </c>
      <c r="L47" s="230"/>
      <c r="M47" s="230"/>
      <c r="N47" s="230"/>
      <c r="O47" s="229" t="s">
        <v>869</v>
      </c>
      <c r="P47" s="97"/>
    </row>
    <row r="48" spans="1:17" s="80" customFormat="1" ht="29.25" customHeight="1" x14ac:dyDescent="0.2">
      <c r="A48" s="93" t="s">
        <v>870</v>
      </c>
      <c r="B48" s="94" t="s">
        <v>388</v>
      </c>
      <c r="C48" s="95">
        <f>IF(ISERROR(VLOOKUP(B48,'KAYIT LİSTESİ'!$B$4:$H$1047,2,0)),"",(VLOOKUP(B48,'KAYIT LİSTESİ'!$B$4:$H$1047,2,0)))</f>
        <v>17</v>
      </c>
      <c r="D48" s="96">
        <f>IF(ISERROR(VLOOKUP(B48,'KAYIT LİSTESİ'!$B$4:$H$1047,4,0)),"",(VLOOKUP(B48,'KAYIT LİSTESİ'!$B$4:$H$1047,4,0)))</f>
        <v>24643</v>
      </c>
      <c r="E48" s="96" t="str">
        <f>IF(ISERROR(VLOOKUP(B48,'KAYIT LİSTESİ'!$B$4:$N$10047,13,0)),"",(VLOOKUP(B48,'KAYIT LİSTESİ'!$B$4:$N$10047,13,0)))</f>
        <v>B2</v>
      </c>
      <c r="F48" s="192" t="str">
        <f>IF(ISERROR(VLOOKUP(B48,'KAYIT LİSTESİ'!$B$4:$H$1047,5,0)),"",(VLOOKUP(B48,'KAYIT LİSTESİ'!$B$4:$H$1047,5,0)))</f>
        <v>AYHAN KÖSE</v>
      </c>
      <c r="G48" s="192" t="str">
        <f>IF(ISERROR(VLOOKUP(B48,'KAYIT LİSTESİ'!$B$4:$H$1047,6,0)),"",(VLOOKUP(B48,'KAYIT LİSTESİ'!$B$4:$H$1047,6,0)))</f>
        <v>AMASYA-AMASYA ENG.SPOR KULUBÜ</v>
      </c>
      <c r="H48" s="183"/>
      <c r="I48" s="183"/>
      <c r="J48" s="183"/>
      <c r="K48" s="229" t="str">
        <f t="shared" si="4"/>
        <v/>
      </c>
      <c r="L48" s="230"/>
      <c r="M48" s="230"/>
      <c r="N48" s="230"/>
      <c r="O48" s="229" t="s">
        <v>869</v>
      </c>
      <c r="P48" s="97"/>
    </row>
    <row r="49" spans="1:17" s="80" customFormat="1" ht="29.25" customHeight="1" x14ac:dyDescent="0.2">
      <c r="A49" s="93" t="s">
        <v>870</v>
      </c>
      <c r="B49" s="94" t="s">
        <v>394</v>
      </c>
      <c r="C49" s="95">
        <f>IF(ISERROR(VLOOKUP(B49,'KAYIT LİSTESİ'!$B$4:$H$1047,2,0)),"",(VLOOKUP(B49,'KAYIT LİSTESİ'!$B$4:$H$1047,2,0)))</f>
        <v>51</v>
      </c>
      <c r="D49" s="96">
        <f>IF(ISERROR(VLOOKUP(B49,'KAYIT LİSTESİ'!$B$4:$H$1047,4,0)),"",(VLOOKUP(B49,'KAYIT LİSTESİ'!$B$4:$H$1047,4,0)))</f>
        <v>28840</v>
      </c>
      <c r="E49" s="96" t="str">
        <f>IF(ISERROR(VLOOKUP(B49,'KAYIT LİSTESİ'!$B$4:$N$10047,13,0)),"",(VLOOKUP(B49,'KAYIT LİSTESİ'!$B$4:$N$10047,13,0)))</f>
        <v>B2</v>
      </c>
      <c r="F49" s="192" t="str">
        <f>IF(ISERROR(VLOOKUP(B49,'KAYIT LİSTESİ'!$B$4:$H$1047,5,0)),"",(VLOOKUP(B49,'KAYIT LİSTESİ'!$B$4:$H$1047,5,0)))</f>
        <v>AHMET OKTAY</v>
      </c>
      <c r="G49" s="192" t="str">
        <f>IF(ISERROR(VLOOKUP(B49,'KAYIT LİSTESİ'!$B$4:$H$1047,6,0)),"",(VLOOKUP(B49,'KAYIT LİSTESİ'!$B$4:$H$1047,6,0)))</f>
        <v>ANTALYA-ENGEL TAN.SPOR KULUBÜ</v>
      </c>
      <c r="H49" s="183"/>
      <c r="I49" s="183"/>
      <c r="J49" s="183"/>
      <c r="K49" s="229" t="str">
        <f t="shared" si="4"/>
        <v/>
      </c>
      <c r="L49" s="230"/>
      <c r="M49" s="230"/>
      <c r="N49" s="230"/>
      <c r="O49" s="229" t="s">
        <v>869</v>
      </c>
      <c r="P49" s="97"/>
    </row>
    <row r="50" spans="1:17" s="80" customFormat="1" ht="29.25" customHeight="1" x14ac:dyDescent="0.2">
      <c r="A50" s="93" t="s">
        <v>870</v>
      </c>
      <c r="B50" s="94" t="s">
        <v>842</v>
      </c>
      <c r="C50" s="95">
        <f>IF(ISERROR(VLOOKUP(B50,'KAYIT LİSTESİ'!$B$4:$H$1047,2,0)),"",(VLOOKUP(B50,'KAYIT LİSTESİ'!$B$4:$H$1047,2,0)))</f>
        <v>33</v>
      </c>
      <c r="D50" s="96">
        <f>IF(ISERROR(VLOOKUP(B50,'KAYIT LİSTESİ'!$B$4:$H$1047,4,0)),"",(VLOOKUP(B50,'KAYIT LİSTESİ'!$B$4:$H$1047,4,0)))</f>
        <v>33831</v>
      </c>
      <c r="E50" s="96" t="str">
        <f>IF(ISERROR(VLOOKUP(B50,'KAYIT LİSTESİ'!$B$4:$N$10047,13,0)),"",(VLOOKUP(B50,'KAYIT LİSTESİ'!$B$4:$N$10047,13,0)))</f>
        <v>B2</v>
      </c>
      <c r="F50" s="192" t="str">
        <f>IF(ISERROR(VLOOKUP(B50,'KAYIT LİSTESİ'!$B$4:$H$1047,5,0)),"",(VLOOKUP(B50,'KAYIT LİSTESİ'!$B$4:$H$1047,5,0)))</f>
        <v>HALİL KIRATLI</v>
      </c>
      <c r="G50" s="192" t="str">
        <f>IF(ISERROR(VLOOKUP(B50,'KAYIT LİSTESİ'!$B$4:$H$1047,6,0)),"",(VLOOKUP(B50,'KAYIT LİSTESİ'!$B$4:$H$1047,6,0)))</f>
        <v>ANKARA-GÖREN KALPLER TANDEM GENÇLİK EĞİTİM GESK</v>
      </c>
      <c r="H50" s="183"/>
      <c r="I50" s="183"/>
      <c r="J50" s="183"/>
      <c r="K50" s="229" t="str">
        <f t="shared" si="4"/>
        <v/>
      </c>
      <c r="L50" s="230"/>
      <c r="M50" s="230"/>
      <c r="N50" s="230"/>
      <c r="O50" s="229" t="s">
        <v>869</v>
      </c>
      <c r="P50" s="97"/>
    </row>
    <row r="51" spans="1:17" s="80" customFormat="1" ht="29.25" customHeight="1" x14ac:dyDescent="0.2">
      <c r="A51" s="93" t="s">
        <v>870</v>
      </c>
      <c r="B51" s="94" t="s">
        <v>843</v>
      </c>
      <c r="C51" s="95">
        <f>IF(ISERROR(VLOOKUP(B51,'KAYIT LİSTESİ'!$B$4:$H$1047,2,0)),"",(VLOOKUP(B51,'KAYIT LİSTESİ'!$B$4:$H$1047,2,0)))</f>
        <v>52</v>
      </c>
      <c r="D51" s="96">
        <f>IF(ISERROR(VLOOKUP(B51,'KAYIT LİSTESİ'!$B$4:$H$1047,4,0)),"",(VLOOKUP(B51,'KAYIT LİSTESİ'!$B$4:$H$1047,4,0)))</f>
        <v>33686</v>
      </c>
      <c r="E51" s="96" t="str">
        <f>IF(ISERROR(VLOOKUP(B51,'KAYIT LİSTESİ'!$B$4:$N$10047,13,0)),"",(VLOOKUP(B51,'KAYIT LİSTESİ'!$B$4:$N$10047,13,0)))</f>
        <v>B2</v>
      </c>
      <c r="F51" s="192" t="str">
        <f>IF(ISERROR(VLOOKUP(B51,'KAYIT LİSTESİ'!$B$4:$H$1047,5,0)),"",(VLOOKUP(B51,'KAYIT LİSTESİ'!$B$4:$H$1047,5,0)))</f>
        <v>ALİ DEMİRCİ</v>
      </c>
      <c r="G51" s="192" t="str">
        <f>IF(ISERROR(VLOOKUP(B51,'KAYIT LİSTESİ'!$B$4:$H$1047,6,0)),"",(VLOOKUP(B51,'KAYIT LİSTESİ'!$B$4:$H$1047,6,0)))</f>
        <v>ANTALYA-ENGEL TAN.SPOR KULUBÜ</v>
      </c>
      <c r="H51" s="183"/>
      <c r="I51" s="183"/>
      <c r="J51" s="183"/>
      <c r="K51" s="229" t="str">
        <f t="shared" si="4"/>
        <v/>
      </c>
      <c r="L51" s="230"/>
      <c r="M51" s="230"/>
      <c r="N51" s="230"/>
      <c r="O51" s="229" t="s">
        <v>869</v>
      </c>
      <c r="P51" s="97"/>
    </row>
    <row r="52" spans="1:17" s="80" customFormat="1" ht="29.25" customHeight="1" x14ac:dyDescent="0.2">
      <c r="A52" s="93"/>
      <c r="B52" s="94" t="s">
        <v>847</v>
      </c>
      <c r="C52" s="95" t="str">
        <f>IF(ISERROR(VLOOKUP(B52,'KAYIT LİSTESİ'!$B$4:$H$1047,2,0)),"",(VLOOKUP(B52,'KAYIT LİSTESİ'!$B$4:$H$1047,2,0)))</f>
        <v/>
      </c>
      <c r="D52" s="96" t="str">
        <f>IF(ISERROR(VLOOKUP(B52,'KAYIT LİSTESİ'!$B$4:$H$1047,4,0)),"",(VLOOKUP(B52,'KAYIT LİSTESİ'!$B$4:$H$1047,4,0)))</f>
        <v/>
      </c>
      <c r="E52" s="96" t="str">
        <f>IF(ISERROR(VLOOKUP(B52,'KAYIT LİSTESİ'!$B$4:$N$10047,13,0)),"",(VLOOKUP(B52,'KAYIT LİSTESİ'!$B$4:$N$10047,13,0)))</f>
        <v/>
      </c>
      <c r="F52" s="192" t="str">
        <f>IF(ISERROR(VLOOKUP(B52,'KAYIT LİSTESİ'!$B$4:$H$1047,5,0)),"",(VLOOKUP(B52,'KAYIT LİSTESİ'!$B$4:$H$1047,5,0)))</f>
        <v/>
      </c>
      <c r="G52" s="192" t="str">
        <f>IF(ISERROR(VLOOKUP(B52,'KAYIT LİSTESİ'!$B$4:$H$1047,6,0)),"",(VLOOKUP(B52,'KAYIT LİSTESİ'!$B$4:$H$1047,6,0)))</f>
        <v/>
      </c>
      <c r="H52" s="183"/>
      <c r="I52" s="183"/>
      <c r="J52" s="183"/>
      <c r="K52" s="229" t="str">
        <f t="shared" ref="K52:K53" si="6">IF(COUNT(H52:J52)=0,"",MAX(H52:J52))</f>
        <v/>
      </c>
      <c r="L52" s="230"/>
      <c r="M52" s="230"/>
      <c r="N52" s="230"/>
      <c r="O52" s="229" t="str">
        <f t="shared" ref="O52:O53" si="7">IF(COUNT(H52:N52)=0,"",MAX(H52:N52))</f>
        <v/>
      </c>
      <c r="P52" s="97"/>
    </row>
    <row r="53" spans="1:17" s="80" customFormat="1" ht="29.25" customHeight="1" x14ac:dyDescent="0.2">
      <c r="A53" s="93"/>
      <c r="B53" s="94" t="s">
        <v>848</v>
      </c>
      <c r="C53" s="95" t="str">
        <f>IF(ISERROR(VLOOKUP(B53,'KAYIT LİSTESİ'!$B$4:$H$1047,2,0)),"",(VLOOKUP(B53,'KAYIT LİSTESİ'!$B$4:$H$1047,2,0)))</f>
        <v/>
      </c>
      <c r="D53" s="96" t="str">
        <f>IF(ISERROR(VLOOKUP(B53,'KAYIT LİSTESİ'!$B$4:$H$1047,4,0)),"",(VLOOKUP(B53,'KAYIT LİSTESİ'!$B$4:$H$1047,4,0)))</f>
        <v/>
      </c>
      <c r="E53" s="96" t="str">
        <f>IF(ISERROR(VLOOKUP(B53,'KAYIT LİSTESİ'!$B$4:$N$10047,13,0)),"",(VLOOKUP(B53,'KAYIT LİSTESİ'!$B$4:$N$10047,13,0)))</f>
        <v/>
      </c>
      <c r="F53" s="192" t="str">
        <f>IF(ISERROR(VLOOKUP(B53,'KAYIT LİSTESİ'!$B$4:$H$1047,5,0)),"",(VLOOKUP(B53,'KAYIT LİSTESİ'!$B$4:$H$1047,5,0)))</f>
        <v/>
      </c>
      <c r="G53" s="192" t="str">
        <f>IF(ISERROR(VLOOKUP(B53,'KAYIT LİSTESİ'!$B$4:$H$1047,6,0)),"",(VLOOKUP(B53,'KAYIT LİSTESİ'!$B$4:$H$1047,6,0)))</f>
        <v/>
      </c>
      <c r="H53" s="183"/>
      <c r="I53" s="183"/>
      <c r="J53" s="183"/>
      <c r="K53" s="229" t="str">
        <f t="shared" si="6"/>
        <v/>
      </c>
      <c r="L53" s="230"/>
      <c r="M53" s="230"/>
      <c r="N53" s="230"/>
      <c r="O53" s="229" t="str">
        <f t="shared" si="7"/>
        <v/>
      </c>
      <c r="P53" s="97"/>
      <c r="Q53" s="81"/>
    </row>
    <row r="54" spans="1:17" s="84" customFormat="1" ht="9" customHeight="1" x14ac:dyDescent="0.2">
      <c r="A54" s="82"/>
      <c r="B54" s="82"/>
      <c r="C54" s="82"/>
      <c r="D54" s="83"/>
      <c r="E54" s="83"/>
      <c r="F54" s="82"/>
      <c r="O54" s="85"/>
      <c r="P54" s="82"/>
    </row>
    <row r="55" spans="1:17" s="84" customFormat="1" ht="25.5" customHeight="1" x14ac:dyDescent="0.2">
      <c r="A55" s="405" t="s">
        <v>4</v>
      </c>
      <c r="B55" s="405"/>
      <c r="C55" s="405"/>
      <c r="D55" s="405"/>
      <c r="E55" s="240"/>
      <c r="F55" s="86" t="s">
        <v>0</v>
      </c>
      <c r="G55" s="86" t="s">
        <v>1</v>
      </c>
      <c r="H55" s="406" t="s">
        <v>2</v>
      </c>
      <c r="I55" s="406"/>
      <c r="J55" s="406"/>
      <c r="K55" s="406"/>
      <c r="L55" s="406"/>
      <c r="M55" s="406"/>
      <c r="N55" s="406"/>
      <c r="O55" s="406" t="s">
        <v>3</v>
      </c>
      <c r="P55" s="406"/>
    </row>
  </sheetData>
  <sortState ref="A33:O46">
    <sortCondition descending="1" ref="O33:O46"/>
  </sortState>
  <mergeCells count="34">
    <mergeCell ref="B31:B32"/>
    <mergeCell ref="C31:C32"/>
    <mergeCell ref="D31:D32"/>
    <mergeCell ref="E31:E32"/>
    <mergeCell ref="A4:C4"/>
    <mergeCell ref="D4:F4"/>
    <mergeCell ref="P6:P7"/>
    <mergeCell ref="G6:G7"/>
    <mergeCell ref="H6:N6"/>
    <mergeCell ref="L4:M4"/>
    <mergeCell ref="I4:J4"/>
    <mergeCell ref="N4:O4"/>
    <mergeCell ref="A1:P1"/>
    <mergeCell ref="A2:P2"/>
    <mergeCell ref="A3:C3"/>
    <mergeCell ref="D3:F3"/>
    <mergeCell ref="N3:P3"/>
    <mergeCell ref="H3:J3"/>
    <mergeCell ref="A55:D55"/>
    <mergeCell ref="H55:N55"/>
    <mergeCell ref="O55:P55"/>
    <mergeCell ref="A6:A7"/>
    <mergeCell ref="O6:O7"/>
    <mergeCell ref="B6:B7"/>
    <mergeCell ref="D6:D7"/>
    <mergeCell ref="F6:F7"/>
    <mergeCell ref="C6:C7"/>
    <mergeCell ref="E6:E7"/>
    <mergeCell ref="F31:F32"/>
    <mergeCell ref="G31:G32"/>
    <mergeCell ref="H31:N31"/>
    <mergeCell ref="O31:O32"/>
    <mergeCell ref="P31:P32"/>
    <mergeCell ref="A31:A32"/>
  </mergeCells>
  <conditionalFormatting sqref="O8:O30 O33:O53">
    <cfRule type="cellIs" dxfId="6" priority="2" operator="equal">
      <formula>0</formula>
    </cfRule>
  </conditionalFormatting>
  <conditionalFormatting sqref="O8:O25">
    <cfRule type="duplicateValues" dxfId="5" priority="1"/>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100M SERİ</vt:lpstr>
      <vt:lpstr>100M SONUÇ</vt:lpstr>
      <vt:lpstr>400M</vt:lpstr>
      <vt:lpstr>1500M B1</vt:lpstr>
      <vt:lpstr>1500M B2-B3</vt:lpstr>
      <vt:lpstr>Gülle</vt:lpstr>
      <vt:lpstr>YÜKSEK</vt:lpstr>
      <vt:lpstr>UzunB1-B2</vt:lpstr>
      <vt:lpstr>UzunB3</vt:lpstr>
      <vt:lpstr>200M SERİ</vt:lpstr>
      <vt:lpstr>200M SONUÇ</vt:lpstr>
      <vt:lpstr>800M</vt:lpstr>
      <vt:lpstr>5000M B1</vt:lpstr>
      <vt:lpstr>5000M B2-B3</vt:lpstr>
      <vt:lpstr>Disk B1-B2</vt:lpstr>
      <vt:lpstr>Cirit</vt:lpstr>
      <vt:lpstr>4X100 BAYRAK</vt:lpstr>
      <vt:lpstr>ALMANAK TOPLU SONUÇ</vt:lpstr>
      <vt:lpstr>'100M SERİ'!Yazdırma_Alanı</vt:lpstr>
      <vt:lpstr>'100M SONUÇ'!Yazdırma_Alanı</vt:lpstr>
      <vt:lpstr>'1500M B1'!Yazdırma_Alanı</vt:lpstr>
      <vt:lpstr>'1500M B2-B3'!Yazdırma_Alanı</vt:lpstr>
      <vt:lpstr>'200M SERİ'!Yazdırma_Alanı</vt:lpstr>
      <vt:lpstr>'200M SONUÇ'!Yazdırma_Alanı</vt:lpstr>
      <vt:lpstr>'400M'!Yazdırma_Alanı</vt:lpstr>
      <vt:lpstr>'4X100 BAYRAK'!Yazdırma_Alanı</vt:lpstr>
      <vt:lpstr>'5000M B1'!Yazdırma_Alanı</vt:lpstr>
      <vt:lpstr>'5000M B2-B3'!Yazdırma_Alanı</vt:lpstr>
      <vt:lpstr>'800M'!Yazdırma_Alanı</vt:lpstr>
      <vt:lpstr>Cirit!Yazdırma_Alanı</vt:lpstr>
      <vt:lpstr>'Disk B1-B2'!Yazdırma_Alanı</vt:lpstr>
      <vt:lpstr>Gülle!Yazdırma_Alanı</vt:lpstr>
      <vt:lpstr>'KAYIT LİSTESİ'!Yazdırma_Alanı</vt:lpstr>
      <vt:lpstr>'UzunB1-B2'!Yazdırma_Alanı</vt:lpstr>
      <vt:lpstr>UzunB3!Yazdırma_Alanı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BİLAL</cp:lastModifiedBy>
  <cp:lastPrinted>2017-04-06T11:51:59Z</cp:lastPrinted>
  <dcterms:created xsi:type="dcterms:W3CDTF">2004-05-10T13:01:28Z</dcterms:created>
  <dcterms:modified xsi:type="dcterms:W3CDTF">2017-04-11T08:10:09Z</dcterms:modified>
</cp:coreProperties>
</file>