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8800" windowHeight="12375" tabRatio="939" activeTab="16"/>
  </bookViews>
  <sheets>
    <sheet name="YARIŞMA BİLGİLERİ" sheetId="68" r:id="rId1"/>
    <sheet name="YARIŞMA PROGRAMI" sheetId="150" state="hidden" r:id="rId2"/>
    <sheet name="100M Kız" sheetId="310" r:id="rId3"/>
    <sheet name="100M Erkek" sheetId="236" r:id="rId4"/>
    <sheet name="400M Kız" sheetId="307" r:id="rId5"/>
    <sheet name="400M Erkek" sheetId="311" r:id="rId6"/>
    <sheet name="1500M Erkek" sheetId="315" r:id="rId7"/>
    <sheet name="1500M Kız B1" sheetId="320" r:id="rId8"/>
    <sheet name="1500M Kız B2-B3" sheetId="325" r:id="rId9"/>
    <sheet name="Gülle Erkek" sheetId="319" r:id="rId10"/>
    <sheet name="Gülle Kız" sheetId="324" r:id="rId11"/>
    <sheet name="KAYIT LİSTESİ" sheetId="262" state="hidden" r:id="rId12"/>
    <sheet name="Uzun Erkek" sheetId="314" r:id="rId13"/>
    <sheet name="Uzun Kız" sheetId="309" r:id="rId14"/>
    <sheet name="800M Erkek" sheetId="316" r:id="rId15"/>
    <sheet name="800M Kız" sheetId="321" r:id="rId16"/>
    <sheet name="Cirit Erkek" sheetId="317" r:id="rId17"/>
    <sheet name="Cirit Kız" sheetId="322" r:id="rId18"/>
    <sheet name="Disk Erkek" sheetId="318" r:id="rId19"/>
    <sheet name="Disk Kız" sheetId="323" r:id="rId20"/>
    <sheet name="200M Erkek" sheetId="313" r:id="rId21"/>
    <sheet name="200M Kız" sheetId="312" r:id="rId22"/>
    <sheet name="ALMANAK TOPLU SONUÇ" sheetId="268" state="hidden" r:id="rId23"/>
  </sheets>
  <definedNames>
    <definedName name="_xlnm._FilterDatabase" localSheetId="16" hidden="1">'Cirit Erkek'!$B$6:$P$7</definedName>
    <definedName name="_xlnm._FilterDatabase" localSheetId="17" hidden="1">'Cirit Kız'!$B$6:$P$7</definedName>
    <definedName name="_xlnm._FilterDatabase" localSheetId="18" hidden="1">'Disk Erkek'!$B$6:$P$7</definedName>
    <definedName name="_xlnm._FilterDatabase" localSheetId="19" hidden="1">'Disk Kız'!$B$6:$P$7</definedName>
    <definedName name="_xlnm._FilterDatabase" localSheetId="9" hidden="1">'Gülle Erkek'!$B$6:$P$7</definedName>
    <definedName name="_xlnm._FilterDatabase" localSheetId="10" hidden="1">'Gülle Kız'!$B$6:$P$7</definedName>
    <definedName name="_xlnm._FilterDatabase" localSheetId="11" hidden="1">'KAYIT LİSTESİ'!$A$3:$M$423</definedName>
    <definedName name="_xlnm._FilterDatabase" localSheetId="12" hidden="1">'Uzun Erkek'!$B$6:$P$7</definedName>
    <definedName name="_xlnm._FilterDatabase" localSheetId="13" hidden="1">'Uzun Kız'!$B$6:$P$7</definedName>
    <definedName name="Excel_BuiltIn__FilterDatabase_3" localSheetId="2">#REF!</definedName>
    <definedName name="Excel_BuiltIn__FilterDatabase_3" localSheetId="6">#REF!</definedName>
    <definedName name="Excel_BuiltIn__FilterDatabase_3" localSheetId="7">#REF!</definedName>
    <definedName name="Excel_BuiltIn__FilterDatabase_3" localSheetId="8">#REF!</definedName>
    <definedName name="Excel_BuiltIn__FilterDatabase_3" localSheetId="20">#REF!</definedName>
    <definedName name="Excel_BuiltIn__FilterDatabase_3" localSheetId="21">#REF!</definedName>
    <definedName name="Excel_BuiltIn__FilterDatabase_3" localSheetId="5">#REF!</definedName>
    <definedName name="Excel_BuiltIn__FilterDatabase_3" localSheetId="4">#REF!</definedName>
    <definedName name="Excel_BuiltIn__FilterDatabase_3" localSheetId="14">#REF!</definedName>
    <definedName name="Excel_BuiltIn__FilterDatabase_3" localSheetId="15">#REF!</definedName>
    <definedName name="Excel_BuiltIn__FilterDatabase_3" localSheetId="16">#REF!</definedName>
    <definedName name="Excel_BuiltIn__FilterDatabase_3" localSheetId="17">#REF!</definedName>
    <definedName name="Excel_BuiltIn__FilterDatabase_3" localSheetId="18">#REF!</definedName>
    <definedName name="Excel_BuiltIn__FilterDatabase_3" localSheetId="19">#REF!</definedName>
    <definedName name="Excel_BuiltIn__FilterDatabase_3" localSheetId="9">#REF!</definedName>
    <definedName name="Excel_BuiltIn__FilterDatabase_3" localSheetId="10">#REF!</definedName>
    <definedName name="Excel_BuiltIn__FilterDatabase_3" localSheetId="11">#REF!</definedName>
    <definedName name="Excel_BuiltIn__FilterDatabase_3" localSheetId="12">#REF!</definedName>
    <definedName name="Excel_BuiltIn__FilterDatabase_3" localSheetId="13">#REF!</definedName>
    <definedName name="Excel_BuiltIn__FilterDatabase_3">#REF!</definedName>
    <definedName name="_xlnm.Print_Area" localSheetId="3">'100M Erkek'!$A$1:$Q$39</definedName>
    <definedName name="_xlnm.Print_Area" localSheetId="2">'100M Kız'!$A$1:$Q$38</definedName>
    <definedName name="_xlnm.Print_Area" localSheetId="6">'1500M Erkek'!$A$1:$Q$32</definedName>
    <definedName name="_xlnm.Print_Area" localSheetId="7">'1500M Kız B1'!$A$1:$Q$32</definedName>
    <definedName name="_xlnm.Print_Area" localSheetId="8">'1500M Kız B2-B3'!$A$1:$Q$32</definedName>
    <definedName name="_xlnm.Print_Area" localSheetId="20">'200M Erkek'!$A$1:$Q$39</definedName>
    <definedName name="_xlnm.Print_Area" localSheetId="21">'200M Kız'!$A$1:$Q$32</definedName>
    <definedName name="_xlnm.Print_Area" localSheetId="5">'400M Erkek'!$A$1:$Q$34</definedName>
    <definedName name="_xlnm.Print_Area" localSheetId="4">'400M Kız'!$A$1:$Q$32</definedName>
    <definedName name="_xlnm.Print_Area" localSheetId="14">'800M Erkek'!$A$1:$Q$28</definedName>
    <definedName name="_xlnm.Print_Area" localSheetId="15">'800M Kız'!$A$1:$Q$26</definedName>
    <definedName name="_xlnm.Print_Area" localSheetId="16">'Cirit Erkek'!$A$1:$P$24</definedName>
    <definedName name="_xlnm.Print_Area" localSheetId="17">'Cirit Kız'!$A$1:$P$24</definedName>
    <definedName name="_xlnm.Print_Area" localSheetId="18">'Disk Erkek'!$A$1:$P$24</definedName>
    <definedName name="_xlnm.Print_Area" localSheetId="19">'Disk Kız'!$A$1:$P$24</definedName>
    <definedName name="_xlnm.Print_Area" localSheetId="9">'Gülle Erkek'!$A$1:$P$18</definedName>
    <definedName name="_xlnm.Print_Area" localSheetId="10">'Gülle Kız'!$A$1:$P$17</definedName>
    <definedName name="_xlnm.Print_Area" localSheetId="11">'KAYIT LİSTESİ'!$A$1:$N$423</definedName>
    <definedName name="_xlnm.Print_Area" localSheetId="12">'Uzun Erkek'!$A$1:$P$28</definedName>
    <definedName name="_xlnm.Print_Area" localSheetId="13">'Uzun Kız'!$A$1:$P$20</definedName>
    <definedName name="_xlnm.Print_Titles" localSheetId="11">'KAYIT LİSTESİ'!$1:$3</definedName>
  </definedNames>
  <calcPr calcId="145621"/>
</workbook>
</file>

<file path=xl/calcChain.xml><?xml version="1.0" encoding="utf-8"?>
<calcChain xmlns="http://schemas.openxmlformats.org/spreadsheetml/2006/main">
  <c r="Q5" i="325" l="1"/>
  <c r="P5" i="325"/>
  <c r="O5" i="325"/>
  <c r="A2" i="325"/>
  <c r="A1" i="325"/>
  <c r="O15" i="324"/>
  <c r="O14" i="324"/>
  <c r="O13" i="324"/>
  <c r="O10" i="324"/>
  <c r="O9" i="324"/>
  <c r="O8" i="324"/>
  <c r="O5" i="324"/>
  <c r="A2" i="324"/>
  <c r="A1" i="324"/>
  <c r="O22" i="323"/>
  <c r="O21" i="323"/>
  <c r="O20" i="323"/>
  <c r="O19" i="323"/>
  <c r="O16" i="323"/>
  <c r="O15" i="323"/>
  <c r="O14" i="323"/>
  <c r="O13" i="323"/>
  <c r="O10" i="323"/>
  <c r="O8" i="323"/>
  <c r="O9" i="323"/>
  <c r="O5" i="323"/>
  <c r="A2" i="323"/>
  <c r="A1" i="323"/>
  <c r="O22" i="322"/>
  <c r="O21" i="322"/>
  <c r="O20" i="322"/>
  <c r="O19" i="322"/>
  <c r="O16" i="322"/>
  <c r="O15" i="322"/>
  <c r="O14" i="322"/>
  <c r="O13" i="322"/>
  <c r="O10" i="322"/>
  <c r="O8" i="322"/>
  <c r="O9" i="322"/>
  <c r="O5" i="322"/>
  <c r="A2" i="322"/>
  <c r="A1" i="322"/>
  <c r="Q5" i="321"/>
  <c r="P5" i="321"/>
  <c r="O5" i="321"/>
  <c r="A2" i="321"/>
  <c r="A1" i="321"/>
  <c r="B83" i="262"/>
  <c r="B84" i="262"/>
  <c r="B85" i="262"/>
  <c r="B86" i="262"/>
  <c r="B87" i="262"/>
  <c r="B88" i="262"/>
  <c r="Q5" i="320"/>
  <c r="P5" i="320"/>
  <c r="O5" i="320"/>
  <c r="A2" i="320"/>
  <c r="A1" i="320"/>
  <c r="O24" i="314"/>
  <c r="O25" i="314"/>
  <c r="O16" i="319"/>
  <c r="O14" i="319"/>
  <c r="O13" i="319"/>
  <c r="O15" i="319"/>
  <c r="O10" i="319"/>
  <c r="O9" i="319"/>
  <c r="O8" i="319"/>
  <c r="O5" i="319"/>
  <c r="A2" i="319"/>
  <c r="A1" i="319"/>
  <c r="O22" i="318"/>
  <c r="O21" i="318"/>
  <c r="O20" i="318"/>
  <c r="O19" i="318"/>
  <c r="O16" i="318"/>
  <c r="O15" i="318"/>
  <c r="O14" i="318"/>
  <c r="O13" i="318"/>
  <c r="O10" i="318"/>
  <c r="O9" i="318"/>
  <c r="O8" i="318"/>
  <c r="O5" i="318"/>
  <c r="A2" i="318"/>
  <c r="A1" i="318"/>
  <c r="O22" i="317"/>
  <c r="O21" i="317"/>
  <c r="O20" i="317"/>
  <c r="O19" i="317"/>
  <c r="O16" i="317"/>
  <c r="O15" i="317"/>
  <c r="O13" i="317"/>
  <c r="O10" i="317"/>
  <c r="O9" i="317"/>
  <c r="O8" i="317"/>
  <c r="O5" i="317"/>
  <c r="A2" i="317"/>
  <c r="A1" i="317"/>
  <c r="B310" i="262"/>
  <c r="B309" i="262"/>
  <c r="B308" i="262"/>
  <c r="B307" i="262"/>
  <c r="B306" i="262"/>
  <c r="B305" i="262"/>
  <c r="B304" i="262"/>
  <c r="B303" i="262"/>
  <c r="B302" i="262"/>
  <c r="B301" i="262"/>
  <c r="B300" i="262"/>
  <c r="B299" i="262"/>
  <c r="B298" i="262"/>
  <c r="B297" i="262"/>
  <c r="B296" i="262"/>
  <c r="B295" i="262"/>
  <c r="B294" i="262"/>
  <c r="B293" i="262"/>
  <c r="B292" i="262"/>
  <c r="B291" i="262"/>
  <c r="B290" i="262"/>
  <c r="B289" i="262"/>
  <c r="B288" i="262"/>
  <c r="B287" i="262"/>
  <c r="B286" i="262"/>
  <c r="B285" i="262"/>
  <c r="B284" i="262"/>
  <c r="B283" i="262"/>
  <c r="B282" i="262"/>
  <c r="B281" i="262"/>
  <c r="B280" i="262"/>
  <c r="B279" i="262"/>
  <c r="B278" i="262"/>
  <c r="B277" i="262"/>
  <c r="B276" i="262"/>
  <c r="B275" i="262"/>
  <c r="B274" i="262"/>
  <c r="B273" i="262"/>
  <c r="B272" i="262"/>
  <c r="B271" i="262"/>
  <c r="B270" i="262"/>
  <c r="B269" i="262"/>
  <c r="B268" i="262"/>
  <c r="B267" i="262"/>
  <c r="B266" i="262"/>
  <c r="B265" i="262"/>
  <c r="B264" i="262"/>
  <c r="B263" i="262"/>
  <c r="B262" i="262"/>
  <c r="B261" i="262"/>
  <c r="B260" i="262"/>
  <c r="B259" i="262"/>
  <c r="B258" i="262"/>
  <c r="B257" i="262"/>
  <c r="B256" i="262"/>
  <c r="B255" i="262"/>
  <c r="B254" i="262"/>
  <c r="B253" i="262"/>
  <c r="B252" i="262"/>
  <c r="B251" i="262"/>
  <c r="B250" i="262"/>
  <c r="B249" i="262"/>
  <c r="B248" i="262"/>
  <c r="B247" i="262"/>
  <c r="B246" i="262"/>
  <c r="B245" i="262"/>
  <c r="Q5" i="316"/>
  <c r="P5" i="316"/>
  <c r="O5" i="316"/>
  <c r="A2" i="316"/>
  <c r="A1" i="316"/>
  <c r="Q5" i="315"/>
  <c r="P5" i="315"/>
  <c r="O5" i="315"/>
  <c r="A2" i="315"/>
  <c r="A1" i="315"/>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185" i="262"/>
  <c r="O21" i="314" l="1"/>
  <c r="K19" i="314"/>
  <c r="O19" i="314" s="1"/>
  <c r="O22" i="314"/>
  <c r="O20" i="314"/>
  <c r="O23" i="314"/>
  <c r="O14" i="314"/>
  <c r="O16" i="314"/>
  <c r="O13" i="314"/>
  <c r="O15" i="314"/>
  <c r="K10" i="314"/>
  <c r="O10" i="314" s="1"/>
  <c r="O8" i="314"/>
  <c r="O9" i="314"/>
  <c r="O5" i="314"/>
  <c r="A2" i="314"/>
  <c r="A1" i="314"/>
  <c r="Q5" i="313"/>
  <c r="P5" i="313"/>
  <c r="O5" i="313"/>
  <c r="A2" i="313"/>
  <c r="A1" i="313"/>
  <c r="Q5" i="312"/>
  <c r="P5" i="312"/>
  <c r="O5" i="312"/>
  <c r="A2" i="312"/>
  <c r="A1" i="312"/>
  <c r="B73" i="262" l="1"/>
  <c r="B74" i="262"/>
  <c r="B75" i="262"/>
  <c r="B76" i="262"/>
  <c r="B77" i="262"/>
  <c r="B78" i="262"/>
  <c r="Q5" i="311"/>
  <c r="P5" i="311"/>
  <c r="O5" i="311"/>
  <c r="A2" i="311"/>
  <c r="A1" i="311"/>
  <c r="B43" i="262"/>
  <c r="B44" i="262"/>
  <c r="B45" i="262"/>
  <c r="B46" i="262"/>
  <c r="B47" i="262"/>
  <c r="B48" i="262"/>
  <c r="B49" i="262"/>
  <c r="B50" i="262"/>
  <c r="B51" i="262"/>
  <c r="Q5" i="310"/>
  <c r="P5" i="310"/>
  <c r="O5" i="310"/>
  <c r="A2" i="310"/>
  <c r="A1" i="310"/>
  <c r="K18" i="309" l="1"/>
  <c r="O18" i="309" s="1"/>
  <c r="K17" i="309"/>
  <c r="O17" i="309" s="1"/>
  <c r="K16" i="309"/>
  <c r="O16" i="309" s="1"/>
  <c r="K15" i="309"/>
  <c r="O15" i="309" s="1"/>
  <c r="K14" i="309"/>
  <c r="O14" i="309" s="1"/>
  <c r="O13" i="309"/>
  <c r="K10" i="309"/>
  <c r="O10" i="309" s="1"/>
  <c r="O8" i="309"/>
  <c r="O9" i="309"/>
  <c r="O5" i="309"/>
  <c r="A2" i="309"/>
  <c r="A1" i="309"/>
  <c r="Q5" i="236" l="1"/>
  <c r="P5" i="236"/>
  <c r="O5" i="236"/>
  <c r="Q5" i="307"/>
  <c r="P5" i="307"/>
  <c r="O5" i="307"/>
  <c r="A2" i="307" l="1"/>
  <c r="A1" i="307"/>
  <c r="A2" i="236"/>
  <c r="A1" i="236"/>
  <c r="A14" i="68"/>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52" i="262"/>
  <c r="B53" i="262"/>
  <c r="B54" i="262"/>
  <c r="B55" i="262"/>
  <c r="B56" i="262"/>
  <c r="B57" i="262"/>
  <c r="B58" i="262"/>
  <c r="B59" i="262"/>
  <c r="B60" i="262"/>
  <c r="B61" i="262"/>
  <c r="B62" i="262"/>
  <c r="B63" i="262"/>
  <c r="B64" i="262"/>
  <c r="B65" i="262"/>
  <c r="B66" i="262"/>
  <c r="B67" i="262"/>
  <c r="B68" i="262"/>
  <c r="B69" i="262"/>
  <c r="B129" i="262" l="1"/>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311" i="262" l="1"/>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5" i="262"/>
  <c r="B6" i="262"/>
  <c r="B7" i="262"/>
  <c r="B8" i="262"/>
  <c r="B9" i="262"/>
  <c r="B10" i="262"/>
  <c r="B11" i="262"/>
  <c r="B12" i="262"/>
  <c r="B13" i="262"/>
  <c r="B14" i="262"/>
  <c r="B15" i="262"/>
  <c r="B16" i="262"/>
  <c r="B70" i="262"/>
  <c r="B71" i="262"/>
  <c r="B72" i="262"/>
  <c r="B79" i="262"/>
  <c r="B80" i="262"/>
  <c r="B81" i="262"/>
  <c r="B82"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F469" i="268"/>
  <c r="F470" i="268"/>
  <c r="F471" i="268"/>
  <c r="F472" i="268"/>
  <c r="F473" i="268"/>
  <c r="F474" i="268"/>
  <c r="F475" i="268"/>
  <c r="F476" i="268"/>
  <c r="F477"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1" i="268"/>
  <c r="F502" i="268"/>
  <c r="F503" i="268"/>
  <c r="F505" i="268"/>
  <c r="F506" i="268"/>
  <c r="F467" i="268"/>
  <c r="F111" i="268"/>
  <c r="F113" i="268"/>
  <c r="F114" i="268"/>
  <c r="F116" i="268"/>
  <c r="F117"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4" i="268"/>
  <c r="F155" i="268"/>
  <c r="F156" i="268"/>
  <c r="F158" i="268"/>
  <c r="F160" i="268"/>
  <c r="F161" i="268"/>
  <c r="F162" i="268"/>
  <c r="F163" i="268"/>
  <c r="F164" i="268"/>
  <c r="F168" i="268"/>
  <c r="F169" i="268"/>
  <c r="F172" i="268"/>
  <c r="F174" i="268"/>
  <c r="F175" i="268"/>
  <c r="F176"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189" i="268"/>
  <c r="F181" i="268"/>
  <c r="F173" i="268"/>
  <c r="F165" i="268"/>
  <c r="F148" i="268"/>
  <c r="A1" i="268"/>
  <c r="K454" i="268" s="1"/>
  <c r="F141" i="268"/>
  <c r="F145" i="268"/>
  <c r="B14" i="150"/>
  <c r="B5" i="150"/>
  <c r="A2" i="262"/>
  <c r="A1" i="262"/>
  <c r="B2" i="15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682" i="268"/>
  <c r="K587" i="268"/>
  <c r="L532" i="268"/>
  <c r="L69" i="268"/>
  <c r="D13" i="324" l="1"/>
  <c r="E8" i="324"/>
  <c r="K10" i="321"/>
  <c r="F8" i="322"/>
  <c r="C13" i="322"/>
  <c r="F9" i="322"/>
  <c r="L8" i="321"/>
  <c r="G9" i="324"/>
  <c r="E15" i="324"/>
  <c r="F15" i="324"/>
  <c r="C9" i="322"/>
  <c r="D14" i="324"/>
  <c r="D8" i="323"/>
  <c r="C9" i="323"/>
  <c r="D13" i="322"/>
  <c r="O10" i="321"/>
  <c r="D15" i="324"/>
  <c r="N8" i="321"/>
  <c r="O8" i="321"/>
  <c r="E8" i="322"/>
  <c r="C14" i="324"/>
  <c r="D9" i="324"/>
  <c r="E8" i="323"/>
  <c r="D9" i="323"/>
  <c r="G9" i="322"/>
  <c r="M8" i="321"/>
  <c r="C8" i="322"/>
  <c r="D8" i="322"/>
  <c r="G10" i="322"/>
  <c r="G8" i="322"/>
  <c r="E13" i="324"/>
  <c r="C8" i="324"/>
  <c r="F8" i="323"/>
  <c r="C10" i="322"/>
  <c r="D10" i="322"/>
  <c r="E10" i="322"/>
  <c r="F10" i="322"/>
  <c r="C8" i="323"/>
  <c r="C15" i="324"/>
  <c r="G14" i="324"/>
  <c r="E9" i="324"/>
  <c r="D8" i="324"/>
  <c r="E13" i="322"/>
  <c r="F13" i="322"/>
  <c r="G13" i="322"/>
  <c r="C13" i="324"/>
  <c r="C9" i="324"/>
  <c r="D9" i="322"/>
  <c r="N10" i="321"/>
  <c r="M10" i="321"/>
  <c r="F13" i="324"/>
  <c r="F9" i="324"/>
  <c r="E9" i="323"/>
  <c r="F9" i="323"/>
  <c r="G9" i="323"/>
  <c r="E14" i="324"/>
  <c r="O8" i="325"/>
  <c r="M26" i="236"/>
  <c r="O24" i="236"/>
  <c r="L23" i="236"/>
  <c r="N21" i="236"/>
  <c r="K20" i="236"/>
  <c r="L16" i="310"/>
  <c r="L20" i="236"/>
  <c r="N8" i="325"/>
  <c r="L27" i="236"/>
  <c r="L26" i="236"/>
  <c r="N24" i="236"/>
  <c r="K23" i="236"/>
  <c r="M21" i="236"/>
  <c r="K25" i="236"/>
  <c r="M8" i="325"/>
  <c r="M27" i="236"/>
  <c r="K26" i="236"/>
  <c r="M24" i="236"/>
  <c r="O22" i="236"/>
  <c r="L21" i="236"/>
  <c r="O21" i="236"/>
  <c r="L8" i="325"/>
  <c r="O27" i="236"/>
  <c r="O25" i="236"/>
  <c r="L24" i="236"/>
  <c r="N22" i="236"/>
  <c r="K21" i="236"/>
  <c r="M20" i="236"/>
  <c r="N26" i="236"/>
  <c r="K8" i="325"/>
  <c r="N27" i="236"/>
  <c r="N25" i="236"/>
  <c r="K24" i="236"/>
  <c r="M22" i="236"/>
  <c r="O20" i="236"/>
  <c r="N20" i="236"/>
  <c r="M23" i="236"/>
  <c r="K27" i="236"/>
  <c r="M25" i="236"/>
  <c r="O23" i="236"/>
  <c r="L22" i="236"/>
  <c r="O26" i="236"/>
  <c r="L25" i="236"/>
  <c r="N23" i="236"/>
  <c r="K22" i="236"/>
  <c r="O31" i="325"/>
  <c r="M22" i="325"/>
  <c r="N12" i="325"/>
  <c r="M27" i="325"/>
  <c r="N17" i="325"/>
  <c r="O9" i="325"/>
  <c r="N24" i="325"/>
  <c r="O14" i="325"/>
  <c r="N29" i="325"/>
  <c r="O19" i="325"/>
  <c r="K12" i="325"/>
  <c r="O26" i="325"/>
  <c r="M15" i="325"/>
  <c r="L30" i="325"/>
  <c r="L9" i="325"/>
  <c r="K24" i="325"/>
  <c r="L14" i="325"/>
  <c r="K29" i="325"/>
  <c r="L19" i="325"/>
  <c r="M11" i="325"/>
  <c r="L26" i="325"/>
  <c r="M16" i="325"/>
  <c r="L31" i="325"/>
  <c r="M23" i="325"/>
  <c r="N13" i="325"/>
  <c r="M28" i="325"/>
  <c r="K17" i="325"/>
  <c r="O13" i="325"/>
  <c r="O10" i="325"/>
  <c r="N25" i="325"/>
  <c r="O15" i="325"/>
  <c r="N30" i="325"/>
  <c r="O22" i="325"/>
  <c r="K13" i="325"/>
  <c r="O27" i="325"/>
  <c r="K18" i="325"/>
  <c r="L10" i="325"/>
  <c r="K25" i="325"/>
  <c r="L15" i="325"/>
  <c r="K30" i="325"/>
  <c r="N18" i="325"/>
  <c r="L25" i="325"/>
  <c r="M12" i="325"/>
  <c r="L27" i="325"/>
  <c r="M17" i="325"/>
  <c r="N9" i="325"/>
  <c r="M24" i="325"/>
  <c r="N14" i="325"/>
  <c r="M29" i="325"/>
  <c r="N19" i="325"/>
  <c r="O11" i="325"/>
  <c r="N26" i="325"/>
  <c r="O16" i="325"/>
  <c r="N31" i="325"/>
  <c r="L22" i="325"/>
  <c r="O25" i="325"/>
  <c r="L13" i="325"/>
  <c r="N28" i="325"/>
  <c r="K14" i="325"/>
  <c r="O28" i="325"/>
  <c r="K19" i="325"/>
  <c r="L11" i="325"/>
  <c r="K26" i="325"/>
  <c r="L16" i="325"/>
  <c r="K31" i="325"/>
  <c r="L23" i="325"/>
  <c r="M13" i="325"/>
  <c r="L28" i="325"/>
  <c r="M18" i="325"/>
  <c r="K9" i="325"/>
  <c r="O23" i="325"/>
  <c r="N10" i="325"/>
  <c r="K16" i="325"/>
  <c r="L18" i="325"/>
  <c r="N15" i="325"/>
  <c r="M30" i="325"/>
  <c r="N22" i="325"/>
  <c r="O12" i="325"/>
  <c r="N27" i="325"/>
  <c r="O17" i="325"/>
  <c r="K10" i="325"/>
  <c r="O24" i="325"/>
  <c r="K15" i="325"/>
  <c r="O29" i="325"/>
  <c r="K22" i="325"/>
  <c r="M25" i="325"/>
  <c r="K11" i="325"/>
  <c r="K23" i="325"/>
  <c r="M10" i="325"/>
  <c r="L17" i="325"/>
  <c r="M9" i="325"/>
  <c r="L24" i="325"/>
  <c r="M14" i="325"/>
  <c r="L29" i="325"/>
  <c r="M19" i="325"/>
  <c r="N11" i="325"/>
  <c r="M26" i="325"/>
  <c r="N16" i="325"/>
  <c r="M31" i="325"/>
  <c r="N23" i="325"/>
  <c r="L12" i="325"/>
  <c r="K27" i="325"/>
  <c r="O18" i="325"/>
  <c r="O30" i="325"/>
  <c r="K28" i="325"/>
  <c r="L10" i="321"/>
  <c r="E9" i="322"/>
  <c r="K8" i="321"/>
  <c r="G13" i="324"/>
  <c r="G8" i="323"/>
  <c r="F8" i="324"/>
  <c r="G8" i="324"/>
  <c r="G15" i="324"/>
  <c r="F14" i="324"/>
  <c r="E22" i="323"/>
  <c r="C21" i="323"/>
  <c r="G19" i="323"/>
  <c r="E16" i="323"/>
  <c r="C15" i="323"/>
  <c r="G13" i="323"/>
  <c r="E10" i="323"/>
  <c r="G10" i="324"/>
  <c r="D22" i="323"/>
  <c r="F19" i="323"/>
  <c r="D16" i="323"/>
  <c r="F13" i="323"/>
  <c r="D10" i="323"/>
  <c r="F10" i="324"/>
  <c r="C22" i="323"/>
  <c r="G20" i="323"/>
  <c r="E19" i="323"/>
  <c r="C16" i="323"/>
  <c r="G14" i="323"/>
  <c r="E13" i="323"/>
  <c r="C10" i="323"/>
  <c r="E10" i="324"/>
  <c r="F20" i="323"/>
  <c r="D19" i="323"/>
  <c r="F14" i="323"/>
  <c r="D13" i="323"/>
  <c r="D10" i="324"/>
  <c r="G21" i="323"/>
  <c r="E20" i="323"/>
  <c r="C19" i="323"/>
  <c r="G15" i="323"/>
  <c r="E14" i="323"/>
  <c r="C13" i="323"/>
  <c r="C10" i="324"/>
  <c r="F21" i="323"/>
  <c r="D20" i="323"/>
  <c r="F15" i="323"/>
  <c r="D14" i="323"/>
  <c r="G22" i="323"/>
  <c r="E21" i="323"/>
  <c r="C20" i="323"/>
  <c r="G16" i="323"/>
  <c r="E15" i="323"/>
  <c r="C14" i="323"/>
  <c r="G10" i="323"/>
  <c r="F22" i="323"/>
  <c r="D21" i="323"/>
  <c r="F16" i="323"/>
  <c r="D15" i="323"/>
  <c r="F10" i="323"/>
  <c r="K12" i="321"/>
  <c r="D19" i="322"/>
  <c r="F19" i="322"/>
  <c r="F16" i="322"/>
  <c r="G22" i="322"/>
  <c r="K22" i="321"/>
  <c r="N20" i="321"/>
  <c r="O20" i="321"/>
  <c r="K21" i="321"/>
  <c r="L21" i="321"/>
  <c r="O19" i="321"/>
  <c r="M18" i="321"/>
  <c r="M9" i="321"/>
  <c r="N13" i="321"/>
  <c r="F21" i="322"/>
  <c r="F20" i="322"/>
  <c r="D22" i="322"/>
  <c r="D21" i="322"/>
  <c r="D14" i="322"/>
  <c r="N23" i="321"/>
  <c r="L22" i="321"/>
  <c r="M22" i="321"/>
  <c r="N22" i="321"/>
  <c r="O22" i="321"/>
  <c r="M21" i="321"/>
  <c r="K20" i="321"/>
  <c r="K11" i="321"/>
  <c r="E14" i="322"/>
  <c r="G14" i="322"/>
  <c r="C15" i="322"/>
  <c r="F22" i="322"/>
  <c r="F15" i="322"/>
  <c r="L25" i="321"/>
  <c r="O23" i="321"/>
  <c r="K24" i="321"/>
  <c r="L24" i="321"/>
  <c r="M24" i="321"/>
  <c r="K23" i="321"/>
  <c r="N21" i="321"/>
  <c r="N18" i="321"/>
  <c r="G15" i="322"/>
  <c r="C16" i="322"/>
  <c r="E16" i="322"/>
  <c r="C14" i="322"/>
  <c r="D20" i="322"/>
  <c r="K15" i="321"/>
  <c r="M25" i="321"/>
  <c r="N25" i="321"/>
  <c r="O25" i="321"/>
  <c r="O15" i="321"/>
  <c r="N24" i="321"/>
  <c r="L23" i="321"/>
  <c r="L20" i="321"/>
  <c r="C19" i="322"/>
  <c r="E19" i="322"/>
  <c r="G19" i="322"/>
  <c r="E15" i="322"/>
  <c r="N9" i="321"/>
  <c r="M13" i="321"/>
  <c r="O14" i="321"/>
  <c r="N14" i="321"/>
  <c r="M14" i="321"/>
  <c r="L14" i="321"/>
  <c r="N15" i="321"/>
  <c r="O24" i="321"/>
  <c r="O21" i="321"/>
  <c r="E20" i="322"/>
  <c r="G20" i="322"/>
  <c r="C21" i="322"/>
  <c r="G16" i="322"/>
  <c r="L11" i="321"/>
  <c r="O9" i="321"/>
  <c r="L13" i="321"/>
  <c r="K13" i="321"/>
  <c r="O12" i="321"/>
  <c r="N12" i="321"/>
  <c r="K14" i="321"/>
  <c r="M15" i="321"/>
  <c r="M23" i="321"/>
  <c r="G21" i="322"/>
  <c r="C22" i="322"/>
  <c r="E22" i="322"/>
  <c r="C20" i="322"/>
  <c r="O18" i="321"/>
  <c r="M11" i="321"/>
  <c r="N11" i="321"/>
  <c r="O11" i="321"/>
  <c r="K18" i="321"/>
  <c r="K9" i="321"/>
  <c r="M12" i="321"/>
  <c r="O13" i="321"/>
  <c r="K25" i="321"/>
  <c r="F14" i="322"/>
  <c r="D16" i="322"/>
  <c r="D15" i="322"/>
  <c r="E21" i="322"/>
  <c r="M20" i="321"/>
  <c r="K19" i="321"/>
  <c r="L19" i="321"/>
  <c r="M19" i="321"/>
  <c r="N19" i="321"/>
  <c r="L18" i="321"/>
  <c r="L9" i="321"/>
  <c r="L12" i="321"/>
  <c r="L15" i="321"/>
  <c r="O22" i="316"/>
  <c r="M20" i="316"/>
  <c r="L21" i="316"/>
  <c r="M17" i="316"/>
  <c r="L20" i="316"/>
  <c r="M22" i="316"/>
  <c r="L16" i="316"/>
  <c r="N15" i="316"/>
  <c r="M9" i="316"/>
  <c r="F8" i="317"/>
  <c r="D9" i="318"/>
  <c r="L15" i="316"/>
  <c r="E8" i="318"/>
  <c r="K14" i="316"/>
  <c r="K23" i="316"/>
  <c r="N20" i="316"/>
  <c r="N22" i="316"/>
  <c r="L10" i="316"/>
  <c r="N23" i="316"/>
  <c r="F13" i="317"/>
  <c r="E13" i="318"/>
  <c r="C14" i="317"/>
  <c r="G9" i="318"/>
  <c r="O21" i="316"/>
  <c r="K16" i="316"/>
  <c r="M10" i="316"/>
  <c r="L17" i="316"/>
  <c r="L9" i="316"/>
  <c r="E8" i="317"/>
  <c r="C9" i="318"/>
  <c r="M8" i="316"/>
  <c r="D8" i="318"/>
  <c r="K9" i="316"/>
  <c r="O14" i="316"/>
  <c r="N10" i="316"/>
  <c r="O17" i="316"/>
  <c r="M15" i="316"/>
  <c r="K22" i="316"/>
  <c r="E13" i="317"/>
  <c r="D13" i="318"/>
  <c r="K10" i="316"/>
  <c r="F9" i="318"/>
  <c r="O31" i="320"/>
  <c r="L30" i="320"/>
  <c r="N28" i="320"/>
  <c r="K27" i="320"/>
  <c r="M25" i="320"/>
  <c r="O23" i="320"/>
  <c r="L22" i="320"/>
  <c r="N18" i="320"/>
  <c r="K17" i="320"/>
  <c r="M15" i="320"/>
  <c r="O13" i="320"/>
  <c r="L12" i="320"/>
  <c r="N10" i="320"/>
  <c r="K9" i="320"/>
  <c r="N31" i="320"/>
  <c r="K30" i="320"/>
  <c r="M28" i="320"/>
  <c r="O26" i="320"/>
  <c r="L25" i="320"/>
  <c r="N23" i="320"/>
  <c r="K22" i="320"/>
  <c r="M18" i="320"/>
  <c r="O16" i="320"/>
  <c r="L15" i="320"/>
  <c r="N13" i="320"/>
  <c r="K12" i="320"/>
  <c r="M10" i="320"/>
  <c r="O8" i="320"/>
  <c r="M31" i="320"/>
  <c r="O29" i="320"/>
  <c r="L28" i="320"/>
  <c r="N26" i="320"/>
  <c r="K25" i="320"/>
  <c r="M23" i="320"/>
  <c r="O19" i="320"/>
  <c r="L18" i="320"/>
  <c r="N16" i="320"/>
  <c r="K15" i="320"/>
  <c r="M13" i="320"/>
  <c r="O11" i="320"/>
  <c r="L10" i="320"/>
  <c r="N8" i="320"/>
  <c r="L31" i="320"/>
  <c r="N29" i="320"/>
  <c r="K28" i="320"/>
  <c r="M26" i="320"/>
  <c r="O24" i="320"/>
  <c r="L23" i="320"/>
  <c r="N19" i="320"/>
  <c r="K18" i="320"/>
  <c r="M16" i="320"/>
  <c r="O14" i="320"/>
  <c r="L13" i="320"/>
  <c r="N11" i="320"/>
  <c r="K10" i="320"/>
  <c r="M8" i="320"/>
  <c r="K31" i="320"/>
  <c r="M29" i="320"/>
  <c r="O27" i="320"/>
  <c r="L26" i="320"/>
  <c r="N24" i="320"/>
  <c r="K23" i="320"/>
  <c r="M19" i="320"/>
  <c r="O17" i="320"/>
  <c r="L16" i="320"/>
  <c r="N14" i="320"/>
  <c r="K13" i="320"/>
  <c r="M11" i="320"/>
  <c r="O9" i="320"/>
  <c r="L8" i="320"/>
  <c r="O30" i="320"/>
  <c r="L29" i="320"/>
  <c r="N27" i="320"/>
  <c r="K26" i="320"/>
  <c r="M24" i="320"/>
  <c r="O22" i="320"/>
  <c r="L19" i="320"/>
  <c r="N17" i="320"/>
  <c r="K16" i="320"/>
  <c r="M14" i="320"/>
  <c r="O12" i="320"/>
  <c r="L11" i="320"/>
  <c r="N9" i="320"/>
  <c r="K8" i="320"/>
  <c r="N30" i="320"/>
  <c r="K29" i="320"/>
  <c r="M27" i="320"/>
  <c r="O25" i="320"/>
  <c r="L24" i="320"/>
  <c r="N22" i="320"/>
  <c r="K19" i="320"/>
  <c r="M17" i="320"/>
  <c r="O15" i="320"/>
  <c r="L14" i="320"/>
  <c r="N12" i="320"/>
  <c r="K11" i="320"/>
  <c r="M9" i="320"/>
  <c r="M30" i="320"/>
  <c r="O28" i="320"/>
  <c r="L27" i="320"/>
  <c r="N25" i="320"/>
  <c r="K24" i="320"/>
  <c r="M22" i="320"/>
  <c r="O18" i="320"/>
  <c r="L17" i="320"/>
  <c r="N15" i="320"/>
  <c r="K14" i="320"/>
  <c r="M12" i="320"/>
  <c r="O10" i="320"/>
  <c r="L9" i="320"/>
  <c r="L23" i="316"/>
  <c r="N17" i="316"/>
  <c r="L22" i="316"/>
  <c r="O10" i="316"/>
  <c r="M23" i="316"/>
  <c r="D8" i="317"/>
  <c r="G14" i="317"/>
  <c r="L8" i="316"/>
  <c r="C8" i="318"/>
  <c r="G13" i="318"/>
  <c r="C8" i="317"/>
  <c r="N14" i="316"/>
  <c r="L14" i="316"/>
  <c r="N16" i="316"/>
  <c r="O20" i="316"/>
  <c r="K15" i="316"/>
  <c r="D13" i="317"/>
  <c r="C13" i="318"/>
  <c r="O9" i="316"/>
  <c r="E9" i="318"/>
  <c r="O8" i="316"/>
  <c r="C13" i="317"/>
  <c r="K20" i="316"/>
  <c r="O23" i="316"/>
  <c r="M21" i="316"/>
  <c r="K17" i="316"/>
  <c r="N21" i="316"/>
  <c r="F14" i="317"/>
  <c r="K8" i="316"/>
  <c r="G8" i="317"/>
  <c r="F13" i="318"/>
  <c r="O16" i="316"/>
  <c r="E14" i="317"/>
  <c r="M16" i="316"/>
  <c r="M14" i="316"/>
  <c r="O15" i="316"/>
  <c r="K21" i="316"/>
  <c r="G8" i="318"/>
  <c r="N9" i="316"/>
  <c r="G13" i="317"/>
  <c r="N8" i="316"/>
  <c r="D14" i="317"/>
  <c r="F8" i="318"/>
  <c r="F14" i="319"/>
  <c r="D13" i="319"/>
  <c r="F9" i="319"/>
  <c r="D8" i="319"/>
  <c r="G16" i="319"/>
  <c r="E14" i="319"/>
  <c r="C13" i="319"/>
  <c r="G10" i="319"/>
  <c r="E9" i="319"/>
  <c r="C8" i="319"/>
  <c r="F16" i="319"/>
  <c r="D14" i="319"/>
  <c r="F10" i="319"/>
  <c r="D9" i="319"/>
  <c r="E16" i="319"/>
  <c r="C14" i="319"/>
  <c r="G15" i="319"/>
  <c r="E10" i="319"/>
  <c r="C9" i="319"/>
  <c r="D16" i="319"/>
  <c r="F15" i="319"/>
  <c r="D10" i="319"/>
  <c r="C16" i="319"/>
  <c r="G13" i="319"/>
  <c r="E15" i="319"/>
  <c r="C10" i="319"/>
  <c r="G8" i="319"/>
  <c r="F13" i="319"/>
  <c r="D15" i="319"/>
  <c r="F8" i="319"/>
  <c r="G14" i="319"/>
  <c r="E13" i="319"/>
  <c r="C15" i="319"/>
  <c r="G9" i="319"/>
  <c r="E8" i="319"/>
  <c r="F21" i="318"/>
  <c r="D20" i="318"/>
  <c r="F15" i="318"/>
  <c r="D14" i="318"/>
  <c r="G22" i="318"/>
  <c r="E21" i="318"/>
  <c r="C20" i="318"/>
  <c r="G16" i="318"/>
  <c r="E15" i="318"/>
  <c r="C14" i="318"/>
  <c r="G10" i="318"/>
  <c r="F22" i="318"/>
  <c r="D21" i="318"/>
  <c r="F16" i="318"/>
  <c r="D15" i="318"/>
  <c r="F10" i="318"/>
  <c r="E22" i="318"/>
  <c r="C21" i="318"/>
  <c r="G19" i="318"/>
  <c r="E16" i="318"/>
  <c r="C15" i="318"/>
  <c r="E10" i="318"/>
  <c r="D22" i="318"/>
  <c r="F19" i="318"/>
  <c r="D16" i="318"/>
  <c r="D10" i="318"/>
  <c r="C22" i="318"/>
  <c r="G20" i="318"/>
  <c r="E19" i="318"/>
  <c r="C16" i="318"/>
  <c r="G14" i="318"/>
  <c r="C10" i="318"/>
  <c r="F20" i="318"/>
  <c r="D19" i="318"/>
  <c r="F14" i="318"/>
  <c r="G21" i="318"/>
  <c r="E20" i="318"/>
  <c r="C19" i="318"/>
  <c r="G15" i="318"/>
  <c r="E14" i="318"/>
  <c r="G9" i="317"/>
  <c r="E9" i="317"/>
  <c r="G20" i="317"/>
  <c r="G19" i="317"/>
  <c r="F22" i="317"/>
  <c r="D20" i="317"/>
  <c r="K11" i="316"/>
  <c r="O27" i="316"/>
  <c r="E10" i="317"/>
  <c r="C19" i="317"/>
  <c r="C22" i="317"/>
  <c r="C21" i="317"/>
  <c r="E15" i="317"/>
  <c r="N26" i="316"/>
  <c r="L11" i="316"/>
  <c r="M11" i="316"/>
  <c r="C10" i="317"/>
  <c r="E20" i="317"/>
  <c r="D10" i="317"/>
  <c r="E22" i="317"/>
  <c r="G16" i="317"/>
  <c r="L25" i="316"/>
  <c r="G15" i="317"/>
  <c r="G21" i="317"/>
  <c r="D16" i="317"/>
  <c r="D9" i="317"/>
  <c r="C20" i="317"/>
  <c r="O26" i="316"/>
  <c r="M25" i="316"/>
  <c r="K24" i="316"/>
  <c r="G10" i="317"/>
  <c r="D19" i="317"/>
  <c r="F19" i="317"/>
  <c r="F10" i="317"/>
  <c r="E21" i="317"/>
  <c r="K27" i="316"/>
  <c r="N25" i="316"/>
  <c r="L24" i="316"/>
  <c r="N11" i="316"/>
  <c r="F20" i="317"/>
  <c r="D22" i="317"/>
  <c r="D15" i="317"/>
  <c r="G22" i="317"/>
  <c r="O11" i="316"/>
  <c r="L27" i="316"/>
  <c r="O25" i="316"/>
  <c r="M24" i="316"/>
  <c r="C9" i="317"/>
  <c r="C16" i="317"/>
  <c r="C15" i="317"/>
  <c r="F16" i="317"/>
  <c r="F9" i="317"/>
  <c r="M27" i="316"/>
  <c r="K26" i="316"/>
  <c r="N24" i="316"/>
  <c r="F21" i="317"/>
  <c r="E19" i="317"/>
  <c r="E16" i="317"/>
  <c r="D21" i="317"/>
  <c r="F15" i="317"/>
  <c r="N27" i="316"/>
  <c r="L26" i="316"/>
  <c r="O24" i="316"/>
  <c r="K25" i="316"/>
  <c r="M26" i="316"/>
  <c r="K17" i="311"/>
  <c r="L17" i="311"/>
  <c r="M17" i="311"/>
  <c r="N17" i="311"/>
  <c r="O17" i="311"/>
  <c r="K26" i="313"/>
  <c r="L27" i="313"/>
  <c r="N27" i="313"/>
  <c r="L26" i="313"/>
  <c r="O27" i="313"/>
  <c r="M26" i="313"/>
  <c r="N26" i="313"/>
  <c r="O26" i="313"/>
  <c r="M27" i="313"/>
  <c r="K27" i="313"/>
  <c r="O31" i="315"/>
  <c r="L30" i="315"/>
  <c r="N28" i="315"/>
  <c r="K27" i="315"/>
  <c r="M25" i="315"/>
  <c r="O23" i="315"/>
  <c r="L22" i="315"/>
  <c r="N18" i="315"/>
  <c r="K17" i="315"/>
  <c r="M15" i="315"/>
  <c r="O13" i="315"/>
  <c r="L12" i="315"/>
  <c r="N10" i="315"/>
  <c r="K9" i="315"/>
  <c r="O18" i="315"/>
  <c r="N31" i="315"/>
  <c r="K30" i="315"/>
  <c r="M28" i="315"/>
  <c r="O26" i="315"/>
  <c r="L25" i="315"/>
  <c r="N23" i="315"/>
  <c r="K22" i="315"/>
  <c r="M18" i="315"/>
  <c r="O16" i="315"/>
  <c r="L15" i="315"/>
  <c r="N13" i="315"/>
  <c r="K12" i="315"/>
  <c r="M10" i="315"/>
  <c r="O8" i="315"/>
  <c r="N15" i="315"/>
  <c r="M31" i="315"/>
  <c r="O29" i="315"/>
  <c r="L28" i="315"/>
  <c r="N26" i="315"/>
  <c r="K25" i="315"/>
  <c r="M23" i="315"/>
  <c r="O19" i="315"/>
  <c r="L18" i="315"/>
  <c r="N16" i="315"/>
  <c r="K15" i="315"/>
  <c r="M13" i="315"/>
  <c r="O11" i="315"/>
  <c r="L10" i="315"/>
  <c r="N8" i="315"/>
  <c r="L17" i="315"/>
  <c r="L31" i="315"/>
  <c r="N29" i="315"/>
  <c r="K28" i="315"/>
  <c r="M26" i="315"/>
  <c r="O24" i="315"/>
  <c r="L23" i="315"/>
  <c r="N19" i="315"/>
  <c r="K18" i="315"/>
  <c r="M16" i="315"/>
  <c r="O14" i="315"/>
  <c r="L13" i="315"/>
  <c r="N11" i="315"/>
  <c r="K10" i="315"/>
  <c r="M8" i="315"/>
  <c r="M30" i="315"/>
  <c r="O28" i="315"/>
  <c r="M22" i="315"/>
  <c r="O10" i="315"/>
  <c r="K31" i="315"/>
  <c r="M29" i="315"/>
  <c r="O27" i="315"/>
  <c r="L26" i="315"/>
  <c r="N24" i="315"/>
  <c r="K23" i="315"/>
  <c r="M19" i="315"/>
  <c r="O17" i="315"/>
  <c r="L16" i="315"/>
  <c r="N14" i="315"/>
  <c r="K13" i="315"/>
  <c r="M11" i="315"/>
  <c r="O9" i="315"/>
  <c r="L8" i="315"/>
  <c r="K24" i="315"/>
  <c r="K14" i="315"/>
  <c r="O30" i="315"/>
  <c r="L29" i="315"/>
  <c r="N27" i="315"/>
  <c r="K26" i="315"/>
  <c r="M24" i="315"/>
  <c r="O22" i="315"/>
  <c r="L19" i="315"/>
  <c r="N17" i="315"/>
  <c r="K16" i="315"/>
  <c r="M14" i="315"/>
  <c r="O12" i="315"/>
  <c r="L11" i="315"/>
  <c r="N9" i="315"/>
  <c r="K8" i="315"/>
  <c r="N25" i="315"/>
  <c r="L9" i="315"/>
  <c r="N30" i="315"/>
  <c r="K29" i="315"/>
  <c r="M27" i="315"/>
  <c r="O25" i="315"/>
  <c r="L24" i="315"/>
  <c r="N22" i="315"/>
  <c r="K19" i="315"/>
  <c r="M17" i="315"/>
  <c r="O15" i="315"/>
  <c r="L14" i="315"/>
  <c r="N12" i="315"/>
  <c r="K11" i="315"/>
  <c r="M9" i="315"/>
  <c r="L27" i="315"/>
  <c r="M12" i="315"/>
  <c r="K292" i="268"/>
  <c r="K564" i="268"/>
  <c r="K555" i="268"/>
  <c r="K538" i="268"/>
  <c r="C21" i="314"/>
  <c r="E26" i="314"/>
  <c r="G25" i="314"/>
  <c r="G20" i="314"/>
  <c r="E23" i="314"/>
  <c r="C24" i="314"/>
  <c r="D21" i="314"/>
  <c r="F26" i="314"/>
  <c r="G22" i="314"/>
  <c r="F20" i="314"/>
  <c r="D23" i="314"/>
  <c r="D24" i="314"/>
  <c r="E21" i="314"/>
  <c r="G26" i="314"/>
  <c r="C19" i="314"/>
  <c r="F22" i="314"/>
  <c r="E20" i="314"/>
  <c r="C23" i="314"/>
  <c r="F21" i="314"/>
  <c r="D19" i="314"/>
  <c r="E22" i="314"/>
  <c r="D20" i="314"/>
  <c r="C20" i="314"/>
  <c r="F25" i="314"/>
  <c r="G21" i="314"/>
  <c r="C25" i="314"/>
  <c r="E19" i="314"/>
  <c r="D22" i="314"/>
  <c r="G24" i="314"/>
  <c r="F23" i="314"/>
  <c r="D25" i="314"/>
  <c r="F19" i="314"/>
  <c r="C22" i="314"/>
  <c r="F24" i="314"/>
  <c r="E24" i="314"/>
  <c r="C26" i="314"/>
  <c r="E25" i="314"/>
  <c r="G19" i="314"/>
  <c r="G23" i="314"/>
  <c r="D26" i="314"/>
  <c r="G13" i="314"/>
  <c r="C15" i="314"/>
  <c r="F9" i="314"/>
  <c r="N37" i="313"/>
  <c r="K36" i="313"/>
  <c r="M34" i="313"/>
  <c r="O32" i="313"/>
  <c r="L31" i="313"/>
  <c r="N25" i="313"/>
  <c r="K24" i="313"/>
  <c r="M22" i="313"/>
  <c r="O20" i="313"/>
  <c r="K17" i="313"/>
  <c r="M15" i="313"/>
  <c r="O11" i="313"/>
  <c r="L10" i="313"/>
  <c r="N8" i="313"/>
  <c r="M30" i="312"/>
  <c r="O28" i="312"/>
  <c r="L27" i="312"/>
  <c r="N25" i="312"/>
  <c r="K24" i="312"/>
  <c r="M20" i="312"/>
  <c r="O18" i="312"/>
  <c r="L17" i="312"/>
  <c r="N15" i="312"/>
  <c r="K14" i="312"/>
  <c r="K11" i="312"/>
  <c r="M9" i="312"/>
  <c r="L9" i="312"/>
  <c r="M36" i="313"/>
  <c r="M24" i="313"/>
  <c r="L14" i="313"/>
  <c r="N27" i="312"/>
  <c r="M14" i="312"/>
  <c r="G16" i="314"/>
  <c r="F13" i="314"/>
  <c r="G8" i="314"/>
  <c r="E9" i="314"/>
  <c r="M37" i="313"/>
  <c r="O35" i="313"/>
  <c r="L34" i="313"/>
  <c r="N32" i="313"/>
  <c r="K31" i="313"/>
  <c r="M25" i="313"/>
  <c r="O23" i="313"/>
  <c r="L22" i="313"/>
  <c r="N20" i="313"/>
  <c r="O16" i="313"/>
  <c r="L15" i="313"/>
  <c r="N11" i="313"/>
  <c r="K10" i="313"/>
  <c r="M8" i="313"/>
  <c r="O31" i="312"/>
  <c r="L30" i="312"/>
  <c r="N28" i="312"/>
  <c r="K27" i="312"/>
  <c r="M25" i="312"/>
  <c r="O21" i="312"/>
  <c r="L20" i="312"/>
  <c r="N18" i="312"/>
  <c r="K17" i="312"/>
  <c r="M15" i="312"/>
  <c r="O10" i="312"/>
  <c r="E15" i="314"/>
  <c r="M17" i="313"/>
  <c r="L29" i="312"/>
  <c r="N17" i="312"/>
  <c r="F16" i="314"/>
  <c r="E13" i="314"/>
  <c r="G10" i="314"/>
  <c r="F8" i="314"/>
  <c r="D9" i="314"/>
  <c r="L37" i="313"/>
  <c r="N35" i="313"/>
  <c r="K34" i="313"/>
  <c r="M32" i="313"/>
  <c r="O30" i="313"/>
  <c r="L25" i="313"/>
  <c r="N23" i="313"/>
  <c r="K22" i="313"/>
  <c r="M20" i="313"/>
  <c r="N16" i="313"/>
  <c r="K15" i="313"/>
  <c r="M11" i="313"/>
  <c r="O9" i="313"/>
  <c r="L8" i="313"/>
  <c r="N31" i="312"/>
  <c r="K30" i="312"/>
  <c r="M28" i="312"/>
  <c r="O26" i="312"/>
  <c r="L25" i="312"/>
  <c r="N21" i="312"/>
  <c r="K20" i="312"/>
  <c r="M18" i="312"/>
  <c r="O16" i="312"/>
  <c r="L15" i="312"/>
  <c r="N10" i="312"/>
  <c r="K9" i="312"/>
  <c r="L33" i="313"/>
  <c r="O15" i="313"/>
  <c r="M24" i="312"/>
  <c r="G14" i="314"/>
  <c r="E16" i="314"/>
  <c r="D13" i="314"/>
  <c r="F10" i="314"/>
  <c r="E8" i="314"/>
  <c r="C9" i="314"/>
  <c r="K37" i="313"/>
  <c r="M35" i="313"/>
  <c r="O33" i="313"/>
  <c r="L32" i="313"/>
  <c r="N30" i="313"/>
  <c r="K25" i="313"/>
  <c r="M23" i="313"/>
  <c r="O21" i="313"/>
  <c r="L20" i="313"/>
  <c r="M16" i="313"/>
  <c r="O14" i="313"/>
  <c r="L11" i="313"/>
  <c r="N9" i="313"/>
  <c r="K8" i="313"/>
  <c r="M31" i="312"/>
  <c r="O29" i="312"/>
  <c r="L28" i="312"/>
  <c r="N26" i="312"/>
  <c r="K25" i="312"/>
  <c r="M21" i="312"/>
  <c r="O19" i="312"/>
  <c r="L18" i="312"/>
  <c r="N16" i="312"/>
  <c r="K15" i="312"/>
  <c r="M10" i="312"/>
  <c r="O8" i="312"/>
  <c r="K30" i="313"/>
  <c r="O30" i="312"/>
  <c r="K16" i="312"/>
  <c r="L8" i="312"/>
  <c r="F14" i="314"/>
  <c r="D16" i="314"/>
  <c r="C13" i="314"/>
  <c r="G15" i="314"/>
  <c r="E10" i="314"/>
  <c r="D8" i="314"/>
  <c r="O36" i="313"/>
  <c r="L35" i="313"/>
  <c r="N33" i="313"/>
  <c r="K32" i="313"/>
  <c r="M30" i="313"/>
  <c r="O24" i="313"/>
  <c r="L23" i="313"/>
  <c r="N21" i="313"/>
  <c r="K20" i="313"/>
  <c r="O17" i="313"/>
  <c r="L16" i="313"/>
  <c r="N14" i="313"/>
  <c r="K11" i="313"/>
  <c r="M9" i="313"/>
  <c r="L31" i="312"/>
  <c r="N29" i="312"/>
  <c r="K28" i="312"/>
  <c r="M26" i="312"/>
  <c r="O24" i="312"/>
  <c r="L21" i="312"/>
  <c r="N19" i="312"/>
  <c r="K18" i="312"/>
  <c r="M16" i="312"/>
  <c r="O14" i="312"/>
  <c r="O11" i="312"/>
  <c r="L10" i="312"/>
  <c r="N8" i="312"/>
  <c r="C10" i="314"/>
  <c r="O22" i="313"/>
  <c r="N10" i="313"/>
  <c r="K26" i="312"/>
  <c r="E14" i="314"/>
  <c r="C16" i="314"/>
  <c r="F15" i="314"/>
  <c r="D10" i="314"/>
  <c r="C8" i="314"/>
  <c r="N36" i="313"/>
  <c r="K35" i="313"/>
  <c r="M33" i="313"/>
  <c r="O31" i="313"/>
  <c r="L30" i="313"/>
  <c r="N24" i="313"/>
  <c r="K23" i="313"/>
  <c r="M21" i="313"/>
  <c r="N17" i="313"/>
  <c r="K16" i="313"/>
  <c r="M14" i="313"/>
  <c r="O10" i="313"/>
  <c r="L9" i="313"/>
  <c r="K31" i="312"/>
  <c r="M29" i="312"/>
  <c r="O27" i="312"/>
  <c r="L26" i="312"/>
  <c r="N24" i="312"/>
  <c r="K21" i="312"/>
  <c r="M19" i="312"/>
  <c r="O17" i="312"/>
  <c r="L16" i="312"/>
  <c r="N14" i="312"/>
  <c r="N11" i="312"/>
  <c r="K10" i="312"/>
  <c r="M8" i="312"/>
  <c r="D14" i="314"/>
  <c r="O34" i="313"/>
  <c r="L21" i="313"/>
  <c r="K9" i="313"/>
  <c r="O20" i="312"/>
  <c r="M11" i="312"/>
  <c r="C14" i="314"/>
  <c r="D15" i="314"/>
  <c r="G9" i="314"/>
  <c r="O37" i="313"/>
  <c r="L36" i="313"/>
  <c r="N34" i="313"/>
  <c r="K33" i="313"/>
  <c r="M31" i="313"/>
  <c r="O25" i="313"/>
  <c r="L24" i="313"/>
  <c r="N22" i="313"/>
  <c r="K21" i="313"/>
  <c r="L17" i="313"/>
  <c r="N15" i="313"/>
  <c r="K14" i="313"/>
  <c r="M10" i="313"/>
  <c r="O8" i="313"/>
  <c r="N30" i="312"/>
  <c r="K29" i="312"/>
  <c r="M27" i="312"/>
  <c r="O25" i="312"/>
  <c r="L24" i="312"/>
  <c r="N20" i="312"/>
  <c r="K19" i="312"/>
  <c r="M17" i="312"/>
  <c r="O15" i="312"/>
  <c r="L14" i="312"/>
  <c r="L11" i="312"/>
  <c r="N9" i="312"/>
  <c r="K8" i="312"/>
  <c r="N31" i="313"/>
  <c r="L19" i="312"/>
  <c r="O9" i="312"/>
  <c r="L16" i="307"/>
  <c r="M16" i="307"/>
  <c r="K18" i="307"/>
  <c r="N16" i="307"/>
  <c r="L18" i="307"/>
  <c r="K17" i="307"/>
  <c r="L17" i="307"/>
  <c r="O17" i="307"/>
  <c r="M18" i="307"/>
  <c r="O16" i="307"/>
  <c r="N18" i="307"/>
  <c r="O18" i="307"/>
  <c r="M17" i="307"/>
  <c r="K16" i="307"/>
  <c r="N17" i="307"/>
  <c r="K27" i="311"/>
  <c r="N28" i="311"/>
  <c r="L21" i="311"/>
  <c r="K20" i="311"/>
  <c r="M16" i="311"/>
  <c r="K9" i="311"/>
  <c r="L27" i="311"/>
  <c r="O28" i="311"/>
  <c r="M21" i="311"/>
  <c r="K15" i="311"/>
  <c r="N16" i="311"/>
  <c r="L9" i="311"/>
  <c r="M27" i="311"/>
  <c r="O26" i="311"/>
  <c r="N21" i="311"/>
  <c r="L15" i="311"/>
  <c r="O16" i="311"/>
  <c r="M9" i="311"/>
  <c r="O21" i="311"/>
  <c r="O14" i="311"/>
  <c r="O9" i="311"/>
  <c r="K14" i="311"/>
  <c r="N27" i="311"/>
  <c r="N26" i="311"/>
  <c r="M15" i="311"/>
  <c r="N9" i="311"/>
  <c r="M28" i="311"/>
  <c r="O27" i="311"/>
  <c r="M26" i="311"/>
  <c r="O20" i="311"/>
  <c r="N15" i="311"/>
  <c r="N14" i="311"/>
  <c r="K21" i="311"/>
  <c r="K28" i="311"/>
  <c r="L26" i="311"/>
  <c r="N20" i="311"/>
  <c r="O15" i="311"/>
  <c r="M14" i="311"/>
  <c r="L16" i="311"/>
  <c r="L28" i="311"/>
  <c r="K26" i="311"/>
  <c r="M20" i="311"/>
  <c r="K16" i="311"/>
  <c r="L14" i="311"/>
  <c r="L20" i="311"/>
  <c r="L30" i="311"/>
  <c r="O31" i="311"/>
  <c r="M33" i="311"/>
  <c r="N22" i="311"/>
  <c r="M30" i="311"/>
  <c r="K32" i="311"/>
  <c r="N33" i="311"/>
  <c r="O22" i="311"/>
  <c r="N11" i="311"/>
  <c r="K29" i="311"/>
  <c r="N30" i="311"/>
  <c r="L32" i="311"/>
  <c r="O33" i="311"/>
  <c r="K23" i="311"/>
  <c r="L10" i="311"/>
  <c r="O11" i="311"/>
  <c r="O29" i="311"/>
  <c r="K11" i="311"/>
  <c r="K10" i="311"/>
  <c r="L29" i="311"/>
  <c r="O30" i="311"/>
  <c r="M32" i="311"/>
  <c r="L23" i="311"/>
  <c r="M10" i="311"/>
  <c r="M31" i="311"/>
  <c r="L22" i="311"/>
  <c r="M29" i="311"/>
  <c r="K31" i="311"/>
  <c r="N32" i="311"/>
  <c r="M23" i="311"/>
  <c r="N10" i="311"/>
  <c r="K33" i="311"/>
  <c r="O23" i="311"/>
  <c r="N29" i="311"/>
  <c r="L31" i="311"/>
  <c r="O32" i="311"/>
  <c r="K22" i="311"/>
  <c r="N23" i="311"/>
  <c r="O10" i="311"/>
  <c r="M11" i="311"/>
  <c r="K30" i="311"/>
  <c r="N31" i="311"/>
  <c r="L33" i="311"/>
  <c r="M22" i="311"/>
  <c r="L11" i="311"/>
  <c r="K17" i="310"/>
  <c r="L17" i="310"/>
  <c r="L15" i="310"/>
  <c r="M17" i="310"/>
  <c r="O15" i="310"/>
  <c r="K15" i="310"/>
  <c r="N17" i="310"/>
  <c r="O17" i="310"/>
  <c r="M15" i="310"/>
  <c r="N15" i="310"/>
  <c r="N16" i="310"/>
  <c r="O16" i="310"/>
  <c r="K16" i="310"/>
  <c r="M16" i="310"/>
  <c r="L8" i="311"/>
  <c r="O8" i="311"/>
  <c r="N8" i="311"/>
  <c r="M8" i="311"/>
  <c r="K8" i="311"/>
  <c r="O37" i="310"/>
  <c r="L36" i="310"/>
  <c r="N34" i="310"/>
  <c r="K33" i="310"/>
  <c r="M31" i="310"/>
  <c r="O27" i="310"/>
  <c r="L26" i="310"/>
  <c r="N24" i="310"/>
  <c r="K23" i="310"/>
  <c r="M21" i="310"/>
  <c r="O11" i="310"/>
  <c r="L10" i="310"/>
  <c r="N8" i="310"/>
  <c r="K10" i="310"/>
  <c r="K8" i="310"/>
  <c r="L30" i="310"/>
  <c r="L20" i="310"/>
  <c r="N37" i="310"/>
  <c r="K36" i="310"/>
  <c r="M34" i="310"/>
  <c r="O32" i="310"/>
  <c r="L31" i="310"/>
  <c r="N27" i="310"/>
  <c r="K26" i="310"/>
  <c r="M24" i="310"/>
  <c r="O22" i="310"/>
  <c r="L21" i="310"/>
  <c r="N11" i="310"/>
  <c r="N36" i="310"/>
  <c r="K25" i="310"/>
  <c r="K9" i="310"/>
  <c r="M37" i="310"/>
  <c r="O35" i="310"/>
  <c r="L34" i="310"/>
  <c r="N32" i="310"/>
  <c r="K31" i="310"/>
  <c r="M27" i="310"/>
  <c r="O25" i="310"/>
  <c r="L24" i="310"/>
  <c r="N22" i="310"/>
  <c r="K21" i="310"/>
  <c r="M11" i="310"/>
  <c r="O9" i="310"/>
  <c r="L8" i="310"/>
  <c r="O14" i="310"/>
  <c r="N9" i="310"/>
  <c r="O31" i="310"/>
  <c r="L37" i="310"/>
  <c r="N35" i="310"/>
  <c r="K34" i="310"/>
  <c r="M32" i="310"/>
  <c r="O30" i="310"/>
  <c r="L27" i="310"/>
  <c r="N25" i="310"/>
  <c r="K24" i="310"/>
  <c r="M22" i="310"/>
  <c r="O20" i="310"/>
  <c r="L11" i="310"/>
  <c r="M33" i="310"/>
  <c r="M23" i="310"/>
  <c r="N10" i="310"/>
  <c r="K37" i="310"/>
  <c r="M35" i="310"/>
  <c r="O33" i="310"/>
  <c r="L32" i="310"/>
  <c r="N30" i="310"/>
  <c r="K27" i="310"/>
  <c r="M25" i="310"/>
  <c r="O23" i="310"/>
  <c r="L22" i="310"/>
  <c r="N20" i="310"/>
  <c r="N14" i="310"/>
  <c r="K11" i="310"/>
  <c r="M9" i="310"/>
  <c r="L14" i="310"/>
  <c r="O36" i="310"/>
  <c r="L35" i="310"/>
  <c r="N33" i="310"/>
  <c r="K32" i="310"/>
  <c r="M30" i="310"/>
  <c r="O26" i="310"/>
  <c r="L25" i="310"/>
  <c r="N23" i="310"/>
  <c r="K22" i="310"/>
  <c r="M20" i="310"/>
  <c r="M14" i="310"/>
  <c r="O10" i="310"/>
  <c r="L9" i="310"/>
  <c r="O21" i="310"/>
  <c r="M36" i="310"/>
  <c r="O34" i="310"/>
  <c r="L33" i="310"/>
  <c r="N31" i="310"/>
  <c r="K30" i="310"/>
  <c r="M26" i="310"/>
  <c r="O24" i="310"/>
  <c r="L23" i="310"/>
  <c r="N21" i="310"/>
  <c r="K20" i="310"/>
  <c r="K14" i="310"/>
  <c r="M10" i="310"/>
  <c r="O8" i="310"/>
  <c r="M8" i="310"/>
  <c r="K35" i="310"/>
  <c r="N26" i="310"/>
  <c r="G16" i="309"/>
  <c r="F15" i="309"/>
  <c r="E14" i="309"/>
  <c r="D13" i="309"/>
  <c r="E10" i="309"/>
  <c r="L19" i="307"/>
  <c r="L34" i="236"/>
  <c r="L32" i="236"/>
  <c r="G17" i="309"/>
  <c r="F16" i="309"/>
  <c r="E15" i="309"/>
  <c r="D14" i="309"/>
  <c r="C13" i="309"/>
  <c r="D10" i="309"/>
  <c r="M19" i="307"/>
  <c r="O32" i="236"/>
  <c r="M34" i="236"/>
  <c r="K36" i="236"/>
  <c r="K32" i="236"/>
  <c r="O36" i="236"/>
  <c r="C18" i="309"/>
  <c r="G10" i="309"/>
  <c r="G18" i="309"/>
  <c r="F17" i="309"/>
  <c r="E16" i="309"/>
  <c r="D15" i="309"/>
  <c r="C14" i="309"/>
  <c r="C10" i="309"/>
  <c r="G9" i="309"/>
  <c r="N19" i="307"/>
  <c r="K33" i="236"/>
  <c r="N34" i="236"/>
  <c r="L36" i="236"/>
  <c r="N33" i="236"/>
  <c r="F13" i="309"/>
  <c r="E8" i="309"/>
  <c r="F18" i="309"/>
  <c r="E17" i="309"/>
  <c r="D16" i="309"/>
  <c r="C15" i="309"/>
  <c r="F9" i="309"/>
  <c r="K15" i="307"/>
  <c r="O19" i="307"/>
  <c r="L33" i="236"/>
  <c r="O34" i="236"/>
  <c r="M36" i="236"/>
  <c r="F8" i="309"/>
  <c r="G14" i="309"/>
  <c r="N15" i="307"/>
  <c r="E18" i="309"/>
  <c r="D17" i="309"/>
  <c r="C16" i="309"/>
  <c r="G8" i="309"/>
  <c r="E9" i="309"/>
  <c r="L15" i="307"/>
  <c r="K20" i="307"/>
  <c r="M33" i="236"/>
  <c r="K35" i="236"/>
  <c r="N36" i="236"/>
  <c r="M15" i="307"/>
  <c r="L35" i="236"/>
  <c r="C9" i="309"/>
  <c r="M20" i="307"/>
  <c r="D18" i="309"/>
  <c r="C17" i="309"/>
  <c r="G13" i="309"/>
  <c r="D9" i="309"/>
  <c r="L20" i="307"/>
  <c r="O33" i="236"/>
  <c r="G15" i="309"/>
  <c r="F14" i="309"/>
  <c r="E13" i="309"/>
  <c r="F10" i="309"/>
  <c r="D8" i="309"/>
  <c r="O15" i="307"/>
  <c r="K19" i="307"/>
  <c r="N20" i="307"/>
  <c r="M32" i="236"/>
  <c r="K34" i="236"/>
  <c r="N35" i="236"/>
  <c r="C8" i="309"/>
  <c r="O20" i="307"/>
  <c r="N32" i="236"/>
  <c r="O35" i="236"/>
  <c r="M35" i="236"/>
  <c r="M21" i="307"/>
  <c r="N21" i="307"/>
  <c r="O21" i="307"/>
  <c r="K21" i="307"/>
  <c r="L21" i="307"/>
  <c r="L37" i="236"/>
  <c r="L31" i="236"/>
  <c r="N37" i="236"/>
  <c r="N31" i="236"/>
  <c r="O31" i="236"/>
  <c r="K37" i="236"/>
  <c r="K31" i="236"/>
  <c r="M31" i="236"/>
  <c r="M37" i="236"/>
  <c r="O37" i="236"/>
  <c r="N30" i="236"/>
  <c r="M9" i="236"/>
  <c r="K11" i="236"/>
  <c r="N14" i="236"/>
  <c r="L16" i="236"/>
  <c r="K9" i="236"/>
  <c r="M30" i="236"/>
  <c r="N9" i="236"/>
  <c r="L11" i="236"/>
  <c r="O14" i="236"/>
  <c r="M16" i="236"/>
  <c r="N8" i="236"/>
  <c r="L30" i="236"/>
  <c r="O9" i="236"/>
  <c r="M11" i="236"/>
  <c r="K15" i="236"/>
  <c r="N16" i="236"/>
  <c r="N10" i="236"/>
  <c r="K30" i="236"/>
  <c r="K10" i="236"/>
  <c r="N11" i="236"/>
  <c r="L15" i="236"/>
  <c r="O16" i="236"/>
  <c r="L14" i="236"/>
  <c r="L10" i="236"/>
  <c r="O11" i="236"/>
  <c r="M15" i="236"/>
  <c r="M8" i="236"/>
  <c r="M10" i="236"/>
  <c r="K14" i="236"/>
  <c r="N15" i="236"/>
  <c r="O8" i="236"/>
  <c r="O15" i="236"/>
  <c r="O30" i="236"/>
  <c r="L9" i="236"/>
  <c r="O10" i="236"/>
  <c r="M14" i="236"/>
  <c r="K16" i="236"/>
  <c r="C447" i="268"/>
  <c r="E448" i="268"/>
  <c r="D453" i="268"/>
  <c r="D442" i="268"/>
  <c r="C163" i="268"/>
  <c r="E164" i="268"/>
  <c r="D169" i="268"/>
  <c r="C171" i="268"/>
  <c r="E172" i="268"/>
  <c r="D173" i="268"/>
  <c r="D162" i="268"/>
  <c r="E151" i="268"/>
  <c r="C169" i="268"/>
  <c r="C444" i="268"/>
  <c r="C452" i="268"/>
  <c r="E453" i="268"/>
  <c r="C168" i="268"/>
  <c r="E169" i="268"/>
  <c r="C449" i="268"/>
  <c r="E450" i="268"/>
  <c r="C442" i="268"/>
  <c r="C165" i="268"/>
  <c r="D171" i="268"/>
  <c r="C152" i="268"/>
  <c r="E150" i="268"/>
  <c r="C446" i="268"/>
  <c r="E447" i="268"/>
  <c r="C454" i="268"/>
  <c r="D168" i="268"/>
  <c r="E171" i="268"/>
  <c r="C174" i="268"/>
  <c r="D150" i="268"/>
  <c r="D449" i="268"/>
  <c r="C451" i="268"/>
  <c r="D165" i="268"/>
  <c r="E168" i="268"/>
  <c r="D167" i="268"/>
  <c r="C448" i="268"/>
  <c r="E449" i="268"/>
  <c r="D454" i="268"/>
  <c r="C164" i="268"/>
  <c r="E165" i="268"/>
  <c r="C172" i="268"/>
  <c r="D174" i="268"/>
  <c r="C155" i="268"/>
  <c r="C150" i="268"/>
  <c r="E174" i="268"/>
  <c r="D443" i="268"/>
  <c r="E446" i="268"/>
  <c r="D451" i="268"/>
  <c r="C453" i="268"/>
  <c r="E454" i="268"/>
  <c r="C173" i="268"/>
  <c r="D448" i="268"/>
  <c r="E451" i="268"/>
  <c r="E442" i="268"/>
  <c r="D164" i="268"/>
  <c r="C166" i="268"/>
  <c r="E167" i="268"/>
  <c r="D172" i="268"/>
  <c r="D151" i="268"/>
  <c r="C154" i="268"/>
  <c r="D155" i="268"/>
  <c r="C157" i="268"/>
  <c r="D175" i="268"/>
  <c r="E175" i="268"/>
  <c r="C175" i="268"/>
  <c r="L11" i="307"/>
  <c r="K8" i="307"/>
  <c r="O14" i="307"/>
  <c r="M30" i="307"/>
  <c r="N10" i="307"/>
  <c r="L24" i="307"/>
  <c r="L29" i="307"/>
  <c r="M9" i="307"/>
  <c r="M26" i="307"/>
  <c r="L8" i="307"/>
  <c r="M28" i="307"/>
  <c r="O31" i="307"/>
  <c r="O25" i="307"/>
  <c r="O30" i="307"/>
  <c r="K11" i="307"/>
  <c r="N24" i="307"/>
  <c r="K28" i="307"/>
  <c r="O9" i="307"/>
  <c r="M14" i="307"/>
  <c r="K30" i="307"/>
  <c r="N9" i="307"/>
  <c r="M27" i="307"/>
  <c r="L26" i="307"/>
  <c r="K14" i="307"/>
  <c r="N29" i="307"/>
  <c r="M11" i="307"/>
  <c r="K25" i="307"/>
  <c r="N31" i="307"/>
  <c r="N8" i="307"/>
  <c r="K17" i="236"/>
  <c r="L27" i="307"/>
  <c r="N11" i="307"/>
  <c r="N28" i="307"/>
  <c r="O8" i="307"/>
  <c r="K29" i="307"/>
  <c r="O27" i="307"/>
  <c r="L31" i="307"/>
  <c r="N26" i="307"/>
  <c r="L10" i="307"/>
  <c r="N17" i="236"/>
  <c r="M10" i="307"/>
  <c r="K24" i="307"/>
  <c r="N30" i="307"/>
  <c r="L9" i="307"/>
  <c r="M29" i="307"/>
  <c r="L28" i="307"/>
  <c r="M8" i="307"/>
  <c r="O11" i="307"/>
  <c r="M25" i="307"/>
  <c r="O17" i="236"/>
  <c r="N25" i="307"/>
  <c r="O10" i="307"/>
  <c r="M24" i="307"/>
  <c r="K31" i="307"/>
  <c r="L14" i="307"/>
  <c r="O29" i="307"/>
  <c r="K10" i="307"/>
  <c r="K27" i="307"/>
  <c r="M31" i="307"/>
  <c r="O28" i="307"/>
  <c r="K9" i="307"/>
  <c r="N27" i="307"/>
  <c r="O24" i="307"/>
  <c r="O26" i="307"/>
  <c r="N14" i="307"/>
  <c r="L30" i="307"/>
  <c r="L17" i="236"/>
  <c r="K26" i="307"/>
  <c r="L25" i="307"/>
  <c r="M17" i="236"/>
  <c r="K445" i="268"/>
  <c r="K376" i="268"/>
  <c r="K357" i="268"/>
  <c r="K705" i="268"/>
  <c r="K474" i="268"/>
  <c r="K646" i="268"/>
  <c r="K691" i="268"/>
  <c r="K134" i="268"/>
  <c r="K274" i="268"/>
  <c r="K116" i="268"/>
  <c r="K481" i="268"/>
  <c r="K527" i="268"/>
  <c r="L8" i="236"/>
  <c r="K8" i="236"/>
  <c r="K421" i="268"/>
  <c r="K185" i="268"/>
  <c r="K485" i="268"/>
  <c r="K41" i="268"/>
  <c r="K222" i="268"/>
  <c r="K33" i="268"/>
  <c r="K553" i="268"/>
  <c r="K213" i="268"/>
  <c r="K471" i="268"/>
  <c r="K657" i="268"/>
  <c r="K114" i="268"/>
  <c r="K650" i="268"/>
  <c r="K319" i="268"/>
  <c r="K372" i="268"/>
  <c r="K253" i="268"/>
  <c r="K56" i="268"/>
  <c r="K544" i="268"/>
  <c r="K305" i="268"/>
  <c r="K316" i="268"/>
  <c r="K4" i="268"/>
  <c r="K97" i="268"/>
  <c r="K493" i="268"/>
  <c r="K495" i="268"/>
  <c r="K722" i="268"/>
  <c r="K341" i="268"/>
  <c r="K37" i="268"/>
  <c r="K243" i="268"/>
  <c r="K726" i="268"/>
  <c r="K104" i="268"/>
  <c r="K569" i="268"/>
  <c r="K568" i="268"/>
  <c r="K110" i="268"/>
  <c r="K165" i="268"/>
  <c r="K370" i="268"/>
  <c r="K708" i="268"/>
  <c r="K55" i="268"/>
  <c r="K60" i="268"/>
  <c r="K509" i="268"/>
  <c r="K338" i="268"/>
  <c r="K611" i="268"/>
  <c r="K279" i="268"/>
  <c r="K270" i="268"/>
  <c r="K631" i="268"/>
  <c r="K518" i="268"/>
  <c r="K23" i="268"/>
  <c r="K318" i="268"/>
  <c r="K18" i="268"/>
  <c r="K161" i="268"/>
  <c r="K607" i="268"/>
  <c r="K333" i="268"/>
  <c r="K69" i="268"/>
  <c r="K533" i="268"/>
  <c r="K671" i="268"/>
  <c r="K488" i="268"/>
  <c r="K91" i="268"/>
  <c r="K248" i="268"/>
  <c r="K202" i="268"/>
  <c r="K137" i="268"/>
  <c r="K1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301" i="268"/>
  <c r="K508" i="268"/>
  <c r="K602" i="268"/>
  <c r="K102" i="268"/>
  <c r="K645" i="268"/>
  <c r="K260" i="268"/>
  <c r="K586" i="268"/>
  <c r="K64" i="268"/>
  <c r="K402" i="268"/>
  <c r="K90" i="268"/>
  <c r="K88" i="268"/>
  <c r="K309" i="268"/>
  <c r="K428" i="268"/>
  <c r="K379" i="268"/>
  <c r="K721" i="268"/>
  <c r="K67" i="268"/>
  <c r="K170" i="268"/>
  <c r="K188" i="268"/>
  <c r="K207" i="268"/>
  <c r="K616" i="268"/>
  <c r="K287" i="268"/>
  <c r="K94" i="268"/>
  <c r="K118" i="268"/>
  <c r="K449" i="268"/>
  <c r="K713" i="268"/>
  <c r="K535" i="268"/>
  <c r="K208" i="268"/>
  <c r="K706" i="268"/>
  <c r="K356" i="268"/>
  <c r="K714" i="268"/>
  <c r="K712" i="268"/>
  <c r="K154" i="268"/>
  <c r="K673" i="268"/>
  <c r="K214" i="268"/>
  <c r="K420" i="268"/>
  <c r="K652" i="268"/>
  <c r="K524" i="268"/>
  <c r="K515" i="268"/>
  <c r="K282" i="268"/>
  <c r="K444" i="268"/>
  <c r="K558" i="268"/>
  <c r="K440" i="268"/>
  <c r="K79" i="268"/>
  <c r="K212" i="268"/>
  <c r="K27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43" i="268"/>
  <c r="K692" i="268"/>
  <c r="K223" i="268"/>
  <c r="K258" i="268"/>
  <c r="K528" i="268"/>
  <c r="K469" i="268"/>
  <c r="K348" i="268"/>
  <c r="K598" i="268"/>
  <c r="K217" i="268"/>
  <c r="K159" i="268"/>
  <c r="K40" i="268"/>
  <c r="K360" i="268"/>
  <c r="K337" i="268"/>
  <c r="K540" i="268"/>
  <c r="K47" i="268"/>
  <c r="K39" i="268"/>
  <c r="K100" i="268"/>
  <c r="K513" i="268"/>
  <c r="K264" i="268"/>
  <c r="K238" i="268"/>
  <c r="K339" i="268"/>
  <c r="K281" i="268"/>
  <c r="K442" i="268"/>
  <c r="K576" i="268"/>
  <c r="K447" i="268"/>
  <c r="K27" i="268"/>
  <c r="K46" i="268"/>
  <c r="K427" i="268"/>
  <c r="K609" i="268"/>
  <c r="K403" i="268"/>
  <c r="K128" i="268"/>
  <c r="K662" i="268"/>
  <c r="K577" i="268"/>
  <c r="K141" i="268"/>
  <c r="K621" i="268"/>
  <c r="K200" i="268"/>
  <c r="K205" i="268"/>
  <c r="K246" i="268"/>
  <c r="K65" i="268"/>
  <c r="K169" i="268"/>
  <c r="K668" i="268"/>
  <c r="K640" i="268"/>
  <c r="K476" i="268"/>
  <c r="K492" i="268"/>
  <c r="K158" i="268"/>
  <c r="K459" i="268"/>
  <c r="K174" i="268"/>
  <c r="K480" i="268"/>
  <c r="K637" i="268"/>
  <c r="K117" i="268"/>
  <c r="K589" i="268"/>
  <c r="K191" i="268"/>
  <c r="K452" i="268"/>
  <c r="K392" i="268"/>
  <c r="K387" i="268"/>
  <c r="K369" i="268"/>
  <c r="K385" i="268"/>
  <c r="K327" i="268"/>
  <c r="K676" i="268"/>
  <c r="K149" i="268"/>
  <c r="K59" i="268"/>
  <c r="K240" i="268"/>
  <c r="K280" i="268"/>
  <c r="K404" i="268"/>
  <c r="K541" i="268"/>
  <c r="K463" i="268"/>
  <c r="K83" i="268"/>
  <c r="K330" i="268"/>
  <c r="K475" i="268"/>
  <c r="K365" i="268"/>
  <c r="K54" i="268"/>
  <c r="K106" i="268"/>
  <c r="F118" i="268"/>
  <c r="F115" i="268"/>
  <c r="F112" i="268"/>
  <c r="F167" i="268"/>
  <c r="F152" i="268"/>
  <c r="F171" i="268"/>
  <c r="F170" i="268"/>
  <c r="F166" i="268"/>
  <c r="F159" i="268"/>
  <c r="F157" i="268"/>
  <c r="F153" i="268"/>
  <c r="F478" i="268"/>
  <c r="F468" i="268"/>
  <c r="K147" i="268"/>
  <c r="K460" i="268"/>
  <c r="D459" i="268"/>
  <c r="C182" i="268"/>
  <c r="E131" i="268"/>
  <c r="C484" i="268"/>
  <c r="E456" i="268"/>
  <c r="D90" i="268"/>
  <c r="C183" i="268"/>
  <c r="C476" i="268"/>
  <c r="D464" i="268"/>
  <c r="C124" i="268"/>
  <c r="C185" i="268"/>
  <c r="D102" i="268"/>
  <c r="E135" i="268"/>
  <c r="C497" i="268"/>
  <c r="D131" i="268"/>
  <c r="C462" i="268"/>
  <c r="C460" i="268"/>
  <c r="D505" i="268"/>
  <c r="E463" i="268"/>
  <c r="C138" i="268"/>
  <c r="D100" i="268"/>
  <c r="D483" i="268"/>
  <c r="C109" i="268"/>
  <c r="C180" i="268"/>
  <c r="C132" i="268"/>
  <c r="E109" i="268"/>
  <c r="D506" i="268"/>
  <c r="E476" i="268"/>
  <c r="D138" i="268"/>
  <c r="D105" i="268"/>
  <c r="C131" i="268"/>
  <c r="C459" i="268"/>
  <c r="D493" i="268"/>
  <c r="D130" i="268"/>
  <c r="C113" i="268"/>
  <c r="C495" i="268"/>
  <c r="C461" i="268"/>
  <c r="C187" i="268"/>
  <c r="C146" i="268"/>
  <c r="D143" i="268"/>
  <c r="D107" i="268"/>
  <c r="E489" i="268"/>
  <c r="D93" i="268"/>
  <c r="C467" i="268"/>
  <c r="D466"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D475" i="268"/>
  <c r="E490" i="268"/>
  <c r="E176" i="268"/>
  <c r="C480" i="268"/>
  <c r="C140" i="268"/>
  <c r="E129" i="268"/>
  <c r="C488" i="268"/>
  <c r="C95" i="268"/>
  <c r="D458" i="268"/>
  <c r="E86" i="268"/>
  <c r="D488" i="268"/>
  <c r="D113" i="268"/>
  <c r="E467" i="268"/>
  <c r="C122" i="268"/>
  <c r="C101" i="268"/>
  <c r="C486" i="268"/>
  <c r="C501" i="268"/>
  <c r="D97" i="268"/>
  <c r="C473" i="268"/>
  <c r="D144" i="268"/>
  <c r="E106" i="268"/>
  <c r="C148" i="268"/>
  <c r="C181" i="268"/>
  <c r="C135" i="268"/>
  <c r="D495" i="268"/>
  <c r="E181" i="268"/>
  <c r="C464" i="268"/>
  <c r="D183" i="268"/>
  <c r="E488" i="268"/>
  <c r="E154" i="268"/>
  <c r="D499" i="268"/>
  <c r="C89" i="268"/>
  <c r="C108" i="268"/>
  <c r="E457" i="268"/>
  <c r="C149" i="268"/>
  <c r="E461" i="268"/>
  <c r="E93" i="268"/>
  <c r="E492" i="268"/>
  <c r="D494" i="268"/>
  <c r="E104" i="268"/>
  <c r="C98" i="268"/>
  <c r="D110" i="268"/>
  <c r="C463" i="268"/>
  <c r="C189" i="268"/>
  <c r="C119" i="268"/>
  <c r="C116" i="268"/>
  <c r="E480" i="268"/>
  <c r="C499" i="268"/>
  <c r="C93" i="268"/>
  <c r="C178" i="268"/>
  <c r="C489" i="268"/>
  <c r="C188" i="268"/>
  <c r="E501" i="268"/>
  <c r="E132" i="268"/>
  <c r="C96" i="268"/>
  <c r="C186" i="268"/>
  <c r="E124" i="268"/>
  <c r="C128" i="268"/>
  <c r="E92" i="268"/>
  <c r="D154" i="268"/>
  <c r="D461" i="268"/>
  <c r="D116" i="268"/>
  <c r="D108" i="268"/>
  <c r="D114" i="268"/>
  <c r="C104" i="268"/>
  <c r="E85" i="268"/>
  <c r="E125" i="268"/>
  <c r="D141" i="268"/>
  <c r="E485" i="268"/>
  <c r="E183" i="268"/>
  <c r="C466" i="268"/>
  <c r="E145" i="268"/>
  <c r="C485" i="268"/>
  <c r="E99" i="268"/>
  <c r="D106" i="268"/>
  <c r="E184" i="268"/>
  <c r="E502" i="268"/>
  <c r="C491" i="268"/>
  <c r="C496" i="268"/>
  <c r="D109" i="268"/>
  <c r="E95" i="268"/>
  <c r="C100" i="268"/>
  <c r="C474" i="268"/>
  <c r="E120" i="268"/>
  <c r="C129" i="268"/>
  <c r="C479" i="268"/>
  <c r="D95" i="268"/>
  <c r="D147" i="268"/>
  <c r="E98" i="268"/>
  <c r="D89" i="268"/>
  <c r="C102" i="268"/>
  <c r="D92" i="268"/>
  <c r="E187" i="268"/>
  <c r="C503" i="268"/>
  <c r="E185" i="268"/>
  <c r="C130" i="268"/>
  <c r="C184" i="268"/>
  <c r="D176" i="268"/>
  <c r="D98" i="268"/>
  <c r="D486" i="268"/>
  <c r="D501" i="268"/>
  <c r="D85" i="268"/>
  <c r="E107" i="268"/>
  <c r="D133" i="268"/>
  <c r="D182" i="268"/>
  <c r="C97" i="268"/>
  <c r="E462" i="268"/>
  <c r="D181" i="268"/>
  <c r="C120" i="268"/>
  <c r="E173" i="268"/>
  <c r="E155" i="268"/>
  <c r="C139" i="268"/>
  <c r="E459" i="268"/>
  <c r="C456" i="268"/>
  <c r="E134" i="268"/>
  <c r="D502" i="268"/>
  <c r="D186" i="268"/>
  <c r="C123" i="268"/>
  <c r="E465" i="268"/>
  <c r="D474" i="268"/>
  <c r="E177" i="268"/>
  <c r="D489" i="268"/>
  <c r="D456" i="268"/>
  <c r="E147" i="268"/>
  <c r="E179" i="268"/>
  <c r="D460" i="268"/>
  <c r="E149" i="268"/>
  <c r="D139" i="268"/>
  <c r="C134" i="268"/>
  <c r="D123" i="268"/>
  <c r="E137" i="268"/>
  <c r="D142" i="268"/>
  <c r="D471" i="268"/>
  <c r="E113" i="268"/>
  <c r="E121" i="268"/>
  <c r="C107" i="268"/>
  <c r="D457" i="268"/>
  <c r="D128" i="268"/>
  <c r="C99" i="268"/>
  <c r="D87" i="268"/>
  <c r="E486" i="268"/>
  <c r="E157" i="268"/>
  <c r="D99" i="268"/>
  <c r="D503" i="268"/>
  <c r="D91" i="268"/>
  <c r="D180" i="268"/>
  <c r="E101" i="268"/>
  <c r="E189" i="268"/>
  <c r="D94" i="268"/>
  <c r="E479" i="268"/>
  <c r="D101" i="268"/>
  <c r="D129" i="268"/>
  <c r="C493" i="268"/>
  <c r="E491" i="268"/>
  <c r="D136" i="268"/>
  <c r="E123" i="268"/>
  <c r="E496" i="268"/>
  <c r="D96" i="268"/>
  <c r="E141" i="268"/>
  <c r="C115" i="268"/>
  <c r="D121" i="268"/>
  <c r="D132" i="268"/>
  <c r="D485" i="268"/>
  <c r="C118" i="268"/>
  <c r="C147" i="268"/>
  <c r="E142" i="268"/>
  <c r="E493" i="268"/>
  <c r="C455" i="268"/>
  <c r="E127" i="268"/>
  <c r="C156" i="268"/>
  <c r="C121" i="268"/>
  <c r="C143" i="268"/>
  <c r="E103" i="268"/>
  <c r="C457" i="268"/>
  <c r="D484" i="268"/>
  <c r="D134" i="268"/>
  <c r="D124" i="268"/>
  <c r="C498" i="268"/>
  <c r="D496" i="268"/>
  <c r="C477" i="268"/>
  <c r="E504" i="268"/>
  <c r="D185" i="268"/>
  <c r="C105" i="268"/>
  <c r="E126" i="268"/>
  <c r="E475" i="268"/>
  <c r="C492" i="268"/>
  <c r="C472" i="268"/>
  <c r="D86" i="268"/>
  <c r="E116" i="268"/>
  <c r="D479" i="268"/>
  <c r="E100" i="268"/>
  <c r="D187" i="268"/>
  <c r="C88" i="268"/>
  <c r="D498" i="268"/>
  <c r="E114" i="268"/>
  <c r="C506" i="268"/>
  <c r="C103" i="268"/>
  <c r="E90" i="268"/>
  <c r="C86" i="268"/>
  <c r="C145" i="268"/>
  <c r="C92" i="268"/>
  <c r="E108" i="268"/>
  <c r="C133" i="268"/>
  <c r="E186" i="268"/>
  <c r="C137" i="268"/>
  <c r="D137" i="268"/>
  <c r="E97" i="268"/>
  <c r="D177" i="268"/>
  <c r="C125" i="268"/>
  <c r="D125" i="268"/>
  <c r="E119" i="268"/>
  <c r="E87" i="268"/>
  <c r="D135" i="268"/>
  <c r="D504" i="268"/>
  <c r="D120" i="268"/>
  <c r="D487" i="268"/>
  <c r="D119" i="268"/>
  <c r="E144" i="268"/>
  <c r="E472" i="268"/>
  <c r="C87" i="268"/>
  <c r="E182" i="268"/>
  <c r="E130" i="268"/>
  <c r="D480" i="268"/>
  <c r="D465" i="268"/>
  <c r="E188" i="268"/>
  <c r="D491" i="268"/>
  <c r="C144" i="268"/>
  <c r="E148" i="268"/>
  <c r="E146" i="268"/>
  <c r="C465" i="268"/>
  <c r="D179" i="268"/>
  <c r="E96" i="268"/>
  <c r="D472" i="268"/>
  <c r="C500" i="268"/>
  <c r="D149" i="268"/>
  <c r="C91" i="268"/>
  <c r="E482" i="268"/>
  <c r="C126" i="268"/>
  <c r="D118" i="268"/>
  <c r="E105" i="268"/>
  <c r="E499" i="268"/>
  <c r="D184" i="268"/>
  <c r="E180" i="268"/>
  <c r="D189" i="268"/>
  <c r="E143" i="268"/>
  <c r="E88" i="268"/>
  <c r="E138" i="268"/>
  <c r="D126" i="268"/>
  <c r="E474" i="268"/>
  <c r="E94" i="268"/>
  <c r="E455" i="268"/>
  <c r="C490" i="268"/>
  <c r="E464" i="268"/>
  <c r="E89" i="268"/>
  <c r="E484" i="268"/>
  <c r="E140" i="268"/>
  <c r="E110" i="268"/>
  <c r="C504" i="268"/>
  <c r="C502" i="268"/>
  <c r="C85" i="268"/>
  <c r="C94" i="268"/>
  <c r="E498" i="268"/>
  <c r="E128" i="268"/>
  <c r="C487" i="268"/>
  <c r="D161" i="268"/>
  <c r="D500" i="268"/>
  <c r="D112" i="268"/>
  <c r="D145" i="268"/>
  <c r="D104" i="268"/>
  <c r="D497" i="268"/>
  <c r="D103" i="268"/>
  <c r="D462" i="268"/>
  <c r="C136" i="268"/>
  <c r="E506" i="268"/>
  <c r="C112" i="268"/>
  <c r="D178" i="268"/>
  <c r="E136" i="268"/>
  <c r="E133" i="268"/>
  <c r="C142" i="268"/>
  <c r="C458" i="268"/>
  <c r="C141" i="268"/>
  <c r="E122" i="268"/>
  <c r="C177" i="268"/>
  <c r="C176" i="268"/>
  <c r="C505" i="268"/>
  <c r="C110" i="268"/>
  <c r="D140" i="268"/>
  <c r="D88" i="268"/>
  <c r="D476" i="268"/>
  <c r="E178" i="268"/>
  <c r="D490" i="268"/>
  <c r="C494" i="268"/>
  <c r="C483" i="268"/>
  <c r="E458" i="268"/>
  <c r="E139" i="268"/>
  <c r="C106" i="268"/>
  <c r="E505" i="268"/>
  <c r="E118" i="268"/>
  <c r="C90" i="268"/>
  <c r="E495" i="268"/>
  <c r="D188" i="268"/>
  <c r="E487" i="268"/>
  <c r="C127" i="268"/>
  <c r="D463" i="268"/>
  <c r="E468" i="268"/>
  <c r="E102" i="268"/>
  <c r="C475" i="268"/>
  <c r="E91" i="268"/>
  <c r="E503" i="268"/>
  <c r="D146" i="268"/>
  <c r="E500" i="268"/>
  <c r="E466" i="268"/>
  <c r="D127" i="268"/>
  <c r="D492" i="268"/>
  <c r="D455" i="268"/>
  <c r="C179" i="268"/>
  <c r="E483"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D469" i="268" l="1"/>
  <c r="E111" i="268"/>
  <c r="E117" i="268"/>
  <c r="C117" i="268"/>
  <c r="D117" i="268"/>
  <c r="C114" i="268"/>
  <c r="E115" i="268"/>
  <c r="D115" i="268"/>
  <c r="C111" i="268"/>
  <c r="D111" i="268"/>
  <c r="E112" i="268"/>
  <c r="C469" i="268"/>
  <c r="E470" i="268"/>
  <c r="D470" i="268"/>
  <c r="D478" i="268"/>
  <c r="D445" i="268"/>
  <c r="C482" i="268"/>
  <c r="E478" i="268"/>
  <c r="D450" i="268"/>
  <c r="D447" i="268"/>
  <c r="D482" i="268"/>
  <c r="C471" i="268"/>
  <c r="C158" i="268"/>
  <c r="D156" i="268"/>
  <c r="D153" i="268"/>
  <c r="E159" i="268"/>
  <c r="D158" i="268"/>
  <c r="E158" i="268"/>
  <c r="C170" i="268"/>
  <c r="E152" i="268"/>
  <c r="C153" i="268"/>
  <c r="D166" i="268"/>
  <c r="E162" i="268"/>
  <c r="E170" i="268"/>
  <c r="D170" i="268"/>
  <c r="C167" i="268"/>
  <c r="E166" i="268"/>
  <c r="C162" i="268"/>
  <c r="E163" i="268"/>
  <c r="D163" i="268"/>
  <c r="E160" i="268"/>
  <c r="C160" i="268"/>
  <c r="D157" i="268"/>
  <c r="C159" i="268"/>
  <c r="E156" i="268"/>
  <c r="E161" i="268"/>
  <c r="D160" i="268"/>
  <c r="C161" i="268"/>
  <c r="D159" i="268"/>
  <c r="E153" i="268"/>
  <c r="D152" i="268"/>
  <c r="C151" i="268"/>
  <c r="D452" i="268"/>
  <c r="E452" i="268"/>
  <c r="C450" i="268"/>
  <c r="D444" i="268"/>
  <c r="E445" i="268"/>
  <c r="C443" i="268"/>
  <c r="E444" i="268"/>
  <c r="C445" i="268"/>
  <c r="D446" i="268"/>
  <c r="E443" i="268"/>
  <c r="D481" i="268"/>
  <c r="C481" i="268"/>
  <c r="E481" i="268"/>
  <c r="C478" i="268"/>
  <c r="D477" i="268"/>
  <c r="E477" i="268"/>
  <c r="D473" i="268"/>
  <c r="E471" i="268"/>
  <c r="E473" i="268"/>
  <c r="C470" i="268"/>
  <c r="E469" i="268"/>
  <c r="C468" i="268"/>
  <c r="D468" i="268"/>
</calcChain>
</file>

<file path=xl/sharedStrings.xml><?xml version="1.0" encoding="utf-8"?>
<sst xmlns="http://schemas.openxmlformats.org/spreadsheetml/2006/main" count="4798" uniqueCount="556">
  <si>
    <t>Baş Hakem</t>
  </si>
  <si>
    <t>Lider</t>
  </si>
  <si>
    <t>Sekreter</t>
  </si>
  <si>
    <t>Hakem</t>
  </si>
  <si>
    <t>Müsabaka 
Direktörü</t>
  </si>
  <si>
    <t xml:space="preserve">Tarih-Saat </t>
  </si>
  <si>
    <t>SIRA NO</t>
  </si>
  <si>
    <t>ADI VE SOYADI</t>
  </si>
  <si>
    <t>SONUÇ</t>
  </si>
  <si>
    <t>SAAT</t>
  </si>
  <si>
    <t>BRANŞ</t>
  </si>
  <si>
    <t>Sıra No</t>
  </si>
  <si>
    <t>Doğum Tarihi</t>
  </si>
  <si>
    <t>Adı ve Soyadı</t>
  </si>
  <si>
    <t>Derece</t>
  </si>
  <si>
    <t>1. SERİ</t>
  </si>
  <si>
    <t>2. SERİ</t>
  </si>
  <si>
    <t>3.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</si>
  <si>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</si>
  <si>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</si>
  <si>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</si>
  <si>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</si>
  <si>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</si>
  <si>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</si>
  <si>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</si>
  <si>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</si>
  <si>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</si>
  <si>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</si>
  <si>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</si>
  <si>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</si>
  <si>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</si>
  <si>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</si>
  <si>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</si>
  <si>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</si>
  <si>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</si>
  <si>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</si>
  <si>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</si>
  <si>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</si>
  <si>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</si>
  <si>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</si>
  <si>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4. SERİ</t>
  </si>
  <si>
    <t>İLİ</t>
  </si>
  <si>
    <t>BARAJ DERECESİ</t>
  </si>
  <si>
    <t>EN İYİ DERECESİ</t>
  </si>
  <si>
    <t>400M-1-1</t>
  </si>
  <si>
    <t>400M-2-2</t>
  </si>
  <si>
    <t>400M-1-2</t>
  </si>
  <si>
    <t>400M-1-3</t>
  </si>
  <si>
    <t>400M-1-4</t>
  </si>
  <si>
    <t>400M-2-1</t>
  </si>
  <si>
    <t>400M-2-3</t>
  </si>
  <si>
    <t>400M-2-4</t>
  </si>
  <si>
    <t>400M-3-1</t>
  </si>
  <si>
    <t>400M-3-2</t>
  </si>
  <si>
    <t>400M-3-3</t>
  </si>
  <si>
    <t>400M-3-4</t>
  </si>
  <si>
    <t>400M-5-1</t>
  </si>
  <si>
    <t>400M-5-2</t>
  </si>
  <si>
    <t>400M-5-3</t>
  </si>
  <si>
    <t>400M-5-4</t>
  </si>
  <si>
    <t>UZUN</t>
  </si>
  <si>
    <t>YÜKSEK</t>
  </si>
  <si>
    <t>SIRIK</t>
  </si>
  <si>
    <t>GÜLLE</t>
  </si>
  <si>
    <t>Sırıkla Atlama</t>
  </si>
  <si>
    <t>400 Metre</t>
  </si>
  <si>
    <t>1500 Metre</t>
  </si>
  <si>
    <t>60 Metre Final</t>
  </si>
  <si>
    <t>Yüksek  Atlama</t>
  </si>
  <si>
    <t>Üç Adım Atlama</t>
  </si>
  <si>
    <t>800 Metre</t>
  </si>
  <si>
    <t>60 Metre Engelli Final</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</si>
  <si>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</si>
  <si>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</si>
  <si>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</si>
  <si>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</si>
  <si>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</si>
  <si>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</si>
  <si>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</si>
  <si>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</si>
  <si>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</si>
  <si>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</si>
  <si>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</si>
  <si>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</si>
  <si>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</si>
  <si>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</si>
  <si>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Yarışma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</si>
  <si>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</si>
  <si>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</si>
  <si>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</si>
  <si>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</si>
  <si>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</si>
  <si>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</si>
  <si>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</si>
  <si>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</si>
  <si>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</si>
  <si>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</si>
  <si>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</si>
  <si>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</si>
  <si>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</si>
  <si>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</si>
  <si>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</si>
  <si>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</si>
  <si>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</si>
  <si>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</si>
  <si>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</si>
  <si>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</si>
  <si>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</si>
  <si>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</si>
  <si>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</si>
  <si>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</si>
  <si>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</si>
  <si>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</si>
  <si>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</si>
  <si>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</si>
  <si>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</si>
  <si>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</si>
  <si>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</si>
  <si>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</si>
  <si>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</si>
  <si>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</si>
  <si>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</si>
  <si>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</si>
  <si>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</si>
  <si>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</si>
  <si>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</si>
  <si>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2000METRE YÜRÜYÜŞ</t>
  </si>
  <si>
    <t>2000M.YÜRÜYÜŞ</t>
  </si>
  <si>
    <t>TARİH</t>
  </si>
  <si>
    <t>SIRA</t>
  </si>
  <si>
    <t>ARA DERECE</t>
  </si>
  <si>
    <t>GTR : Türkiye Gençler Rekoru</t>
  </si>
  <si>
    <t>YTR : Türkiye Yıldızlar Rekoru</t>
  </si>
  <si>
    <t>Kulvar</t>
  </si>
  <si>
    <t>Uzun Atlama</t>
  </si>
  <si>
    <t>3000 Metre</t>
  </si>
  <si>
    <t>Halit KILIÇ  1:49.80</t>
  </si>
  <si>
    <t>7.04</t>
  </si>
  <si>
    <t>49.74</t>
  </si>
  <si>
    <t>1:55.30</t>
  </si>
  <si>
    <t>3:56.30</t>
  </si>
  <si>
    <t>8:45.30</t>
  </si>
  <si>
    <t>8.54</t>
  </si>
  <si>
    <t>22:55.00</t>
  </si>
  <si>
    <t>7.00</t>
  </si>
  <si>
    <t>15.00</t>
  </si>
  <si>
    <t>2.00</t>
  </si>
  <si>
    <t>4.40</t>
  </si>
  <si>
    <t xml:space="preserve">13.20 </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</si>
  <si>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</si>
  <si>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</si>
  <si>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</si>
  <si>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</si>
  <si>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</si>
  <si>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</si>
  <si>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</si>
  <si>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</si>
  <si>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</si>
  <si>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</si>
  <si>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1</t>
  </si>
  <si>
    <t>2</t>
  </si>
  <si>
    <t>3</t>
  </si>
  <si>
    <t>4</t>
  </si>
  <si>
    <t>5</t>
  </si>
  <si>
    <t>6</t>
  </si>
  <si>
    <t>7</t>
  </si>
  <si>
    <t>3000 Metre Yürüyüş</t>
  </si>
  <si>
    <t>200M</t>
  </si>
  <si>
    <t>200M-1-1</t>
  </si>
  <si>
    <t>200M-1-2</t>
  </si>
  <si>
    <t>200M-1-3</t>
  </si>
  <si>
    <t>200M-1-4</t>
  </si>
  <si>
    <t>200M-2-1</t>
  </si>
  <si>
    <t>200M-2-2</t>
  </si>
  <si>
    <t>200M-2-3</t>
  </si>
  <si>
    <t>200M-2-4</t>
  </si>
  <si>
    <t>200M-3-1</t>
  </si>
  <si>
    <t>200M-3-2</t>
  </si>
  <si>
    <t>200M-3-3</t>
  </si>
  <si>
    <t>200M-3-4</t>
  </si>
  <si>
    <t>200M-4-1</t>
  </si>
  <si>
    <t>200M-4-2</t>
  </si>
  <si>
    <t>200M-4-3</t>
  </si>
  <si>
    <t>200M-4-4</t>
  </si>
  <si>
    <t>200M-4-5</t>
  </si>
  <si>
    <t>200M-4-6</t>
  </si>
  <si>
    <t>200M-5-1</t>
  </si>
  <si>
    <t>200M-5-2</t>
  </si>
  <si>
    <t>200M-5-3</t>
  </si>
  <si>
    <t>200M-5-4</t>
  </si>
  <si>
    <t>200M-6-1</t>
  </si>
  <si>
    <t>200M-6-2</t>
  </si>
  <si>
    <t>200M-6-3</t>
  </si>
  <si>
    <t>200M-6-4</t>
  </si>
  <si>
    <t>200M-7-1</t>
  </si>
  <si>
    <t>200M-7-2</t>
  </si>
  <si>
    <t>200M-7-3</t>
  </si>
  <si>
    <t>200M-7-4</t>
  </si>
  <si>
    <t>200M-7-5</t>
  </si>
  <si>
    <t>200M-7-6</t>
  </si>
  <si>
    <t>200 Metre</t>
  </si>
  <si>
    <t>60 Metre Engelli</t>
  </si>
  <si>
    <t>100M</t>
  </si>
  <si>
    <t>B2</t>
  </si>
  <si>
    <t>B3</t>
  </si>
  <si>
    <t>B1</t>
  </si>
  <si>
    <t>GÖRME grubu</t>
  </si>
  <si>
    <t>100M-1-1</t>
  </si>
  <si>
    <t>100M-1-2</t>
  </si>
  <si>
    <t>100M-1-3</t>
  </si>
  <si>
    <t>100M-1-4</t>
  </si>
  <si>
    <t>100M-2-1</t>
  </si>
  <si>
    <t>100M-2-2</t>
  </si>
  <si>
    <t>100M-2-3</t>
  </si>
  <si>
    <t>100M-2-4</t>
  </si>
  <si>
    <t>Keskinlik</t>
  </si>
  <si>
    <t>100M-3-1</t>
  </si>
  <si>
    <t>100M-3-2</t>
  </si>
  <si>
    <t>100M-3-3</t>
  </si>
  <si>
    <t>100M-3-4</t>
  </si>
  <si>
    <t>100M-4-1</t>
  </si>
  <si>
    <t>100M-4-2</t>
  </si>
  <si>
    <t>100M-4-3</t>
  </si>
  <si>
    <t>100M-4-4</t>
  </si>
  <si>
    <t>100M-5-1</t>
  </si>
  <si>
    <t>100M-5-2</t>
  </si>
  <si>
    <t>100M-5-3</t>
  </si>
  <si>
    <t>100M-5-4</t>
  </si>
  <si>
    <t>100M-6-1</t>
  </si>
  <si>
    <t>100M-6-2</t>
  </si>
  <si>
    <t>100M-6-3</t>
  </si>
  <si>
    <t>100M-6-4</t>
  </si>
  <si>
    <t>100M-7-1</t>
  </si>
  <si>
    <t>100M-7-2</t>
  </si>
  <si>
    <t>100M-7-3</t>
  </si>
  <si>
    <t>100M-7-4</t>
  </si>
  <si>
    <t>100 Metre</t>
  </si>
  <si>
    <t>Görme Engelliler Türkiye Şampiyonası</t>
  </si>
  <si>
    <t>Rüzgar :</t>
  </si>
  <si>
    <t>A  T  L A M  A  L  A  R</t>
  </si>
  <si>
    <t>100M-7-5</t>
  </si>
  <si>
    <t>100M-7-6</t>
  </si>
  <si>
    <t>100M-7-7</t>
  </si>
  <si>
    <t>100M-7-8</t>
  </si>
  <si>
    <t>Uzun Atma</t>
  </si>
  <si>
    <t>Uzun-1</t>
  </si>
  <si>
    <t>Uzun-2</t>
  </si>
  <si>
    <t>Uzun-3</t>
  </si>
  <si>
    <t>Uzun-10</t>
  </si>
  <si>
    <t>Uzun-11</t>
  </si>
  <si>
    <t>Uzun-12</t>
  </si>
  <si>
    <t>400M-4-1</t>
  </si>
  <si>
    <t>400M-4-2</t>
  </si>
  <si>
    <t>400M-4-3</t>
  </si>
  <si>
    <t>400M-4-4</t>
  </si>
  <si>
    <t>400M-6-1</t>
  </si>
  <si>
    <t>400M-6-2</t>
  </si>
  <si>
    <t>400M-6-3</t>
  </si>
  <si>
    <t>400M-6-4</t>
  </si>
  <si>
    <t>100M-4-5</t>
  </si>
  <si>
    <t>100M-4-6</t>
  </si>
  <si>
    <t>100M-4-7</t>
  </si>
  <si>
    <t>100M-4-8</t>
  </si>
  <si>
    <t>400M-6-5</t>
  </si>
  <si>
    <t>400M-6-6</t>
  </si>
  <si>
    <t>400M-6-7</t>
  </si>
  <si>
    <t>400M-6-8</t>
  </si>
  <si>
    <t>8</t>
  </si>
  <si>
    <t>400M-7-1</t>
  </si>
  <si>
    <t>400M-7-2</t>
  </si>
  <si>
    <t>400M-7-3</t>
  </si>
  <si>
    <t>400M-7-4</t>
  </si>
  <si>
    <t>400M-7-5</t>
  </si>
  <si>
    <t>400M-7-6</t>
  </si>
  <si>
    <t>400M-7-7</t>
  </si>
  <si>
    <t>400M-7-8</t>
  </si>
  <si>
    <t>200M-4-7</t>
  </si>
  <si>
    <t>200M-4-8</t>
  </si>
  <si>
    <t>200M-7-7</t>
  </si>
  <si>
    <t>200M-7-8</t>
  </si>
  <si>
    <t>Uzun-20</t>
  </si>
  <si>
    <t>Uzun-21</t>
  </si>
  <si>
    <t>Uzun-22</t>
  </si>
  <si>
    <t>Uzun-23</t>
  </si>
  <si>
    <t>Uzun-24</t>
  </si>
  <si>
    <t>Uzun-25</t>
  </si>
  <si>
    <t>Uzun-26</t>
  </si>
  <si>
    <t>Uzun-27</t>
  </si>
  <si>
    <t>Uzun-30</t>
  </si>
  <si>
    <t>Uzun-31</t>
  </si>
  <si>
    <t>Uzun-32</t>
  </si>
  <si>
    <t>DNS</t>
  </si>
  <si>
    <t>İSMAİL KAĞAN EREN</t>
  </si>
  <si>
    <t>DENİZLİ-DENİZLİ GÖR.ENG.EĞ.SPOR KUL.</t>
  </si>
  <si>
    <t>ATİLA DİNÇASLAN</t>
  </si>
  <si>
    <t>KAYSERİ-KAYSERİ GENÇ GÖRME ENGELLİLER SPOR KULÜBÜ</t>
  </si>
  <si>
    <t>ALİ DEMİRTEPE</t>
  </si>
  <si>
    <t>KONYA-MEVLANA ENGELLİLER SPOR KULÜBÜ</t>
  </si>
  <si>
    <t>ALİRIZA TURGUT</t>
  </si>
  <si>
    <t>İSTANBUL BAKIR KÖY G.ENG..SANAT SP.KLB.</t>
  </si>
  <si>
    <t>OĞUZHAN SEVİM</t>
  </si>
  <si>
    <t>BURSA-NİLÜFER BELEDİYESİ GÖRME ENGELLİLER SPOR KULÜBÜ</t>
  </si>
  <si>
    <t>HALİL İBRAHİM ARSLAN</t>
  </si>
  <si>
    <t>GAZİANTEP-DİNAMİK GENÇLİK VE SPOR KULÜBÜ</t>
  </si>
  <si>
    <t>MUHAMMET ALİ KARAPINAR</t>
  </si>
  <si>
    <t>ABDULSAMET SEVİM</t>
  </si>
  <si>
    <t>HÜSEYİN DURMAZ</t>
  </si>
  <si>
    <t>YÜKSEL AYKAÇ</t>
  </si>
  <si>
    <t>YUSUF ADIGÜZEL</t>
  </si>
  <si>
    <t>DİYARBAKIR-DİYARBAKIR AN.MEZ.ENG.SP.KUL.</t>
  </si>
  <si>
    <t>EMRE DENİZ</t>
  </si>
  <si>
    <t>GAZİANTEP-GAZİANTEP ENGELLİLER SPOR KULÜBÜ</t>
  </si>
  <si>
    <t>BURAK FİLİKÇİ</t>
  </si>
  <si>
    <t>KONYA-SELÇUKLU GÖR.EN.SPOR KUL.</t>
  </si>
  <si>
    <t>MUHAMMET ÇATIR</t>
  </si>
  <si>
    <t>BARIŞ YEŞİL</t>
  </si>
  <si>
    <t>BAŞKENT G.ENG.SP.KLB.</t>
  </si>
  <si>
    <t>12-16 Yaş Erkek</t>
  </si>
  <si>
    <t>100M-3-5</t>
  </si>
  <si>
    <t>100M-3-6</t>
  </si>
  <si>
    <t>100M-3-7</t>
  </si>
  <si>
    <t>100M-3-8</t>
  </si>
  <si>
    <t>800M-4-8</t>
  </si>
  <si>
    <t>FERİT ÜNSAL</t>
  </si>
  <si>
    <t>MANİSA-MANİSA SPİL ENGELLİLER SPOR KULÜBÜ</t>
  </si>
  <si>
    <t>BURAK KORKMAZ</t>
  </si>
  <si>
    <t>MANİSA-ŞEHZADELER ENG.SPOR KUL</t>
  </si>
  <si>
    <t>FURKAN DEĞMEZ</t>
  </si>
  <si>
    <t>MUSTAFA AKPİRİNÇ</t>
  </si>
  <si>
    <t>ANTALYA-ANTALYA GÖRME ENG. SPOR KULUBÜ</t>
  </si>
  <si>
    <t>MUSTAFA KAHRIMAN</t>
  </si>
  <si>
    <t>MANİSA-MANİSA GÖRME ENGELLİLER SPOR KULÜBÜ</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</si>
  <si>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</si>
  <si>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</si>
  <si>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</si>
  <si>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</si>
  <si>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</si>
  <si>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</si>
  <si>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</si>
  <si>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</si>
  <si>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</si>
  <si>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</si>
  <si>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</si>
  <si>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</si>
  <si>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</si>
  <si>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</si>
  <si>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</si>
  <si>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</si>
  <si>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</si>
  <si>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</si>
  <si>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</si>
  <si>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</si>
  <si>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</si>
  <si>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</si>
  <si>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TUNA HAN KOZA</t>
  </si>
  <si>
    <t>İSMAİL ÖKMEN</t>
  </si>
  <si>
    <t>200M-3-5</t>
  </si>
  <si>
    <t>200M-3-6</t>
  </si>
  <si>
    <t>200M-3-7</t>
  </si>
  <si>
    <t>200M-3-8</t>
  </si>
  <si>
    <t>İBRAHİM EFE KABADAYI</t>
  </si>
  <si>
    <t>AKSARAY-ATMIŞSEKİZ AKSARAY GÖR.EN.SP.KUL.</t>
  </si>
  <si>
    <t>BERKAY ÇOLAK</t>
  </si>
  <si>
    <t>MUSTAFA ESER</t>
  </si>
  <si>
    <t>MİKAİL GÜLER</t>
  </si>
  <si>
    <t>ADIYAMAN-GAP GÖRMEYENLER DERNEĞİ SPOR KULÜBÜ</t>
  </si>
  <si>
    <t>HÜSEYİN AKANSU</t>
  </si>
  <si>
    <t>ANTALYA-ANTALYA GÖRME EN.SPOR KUL.</t>
  </si>
  <si>
    <t>MUHAMMED BALCI</t>
  </si>
  <si>
    <t>400M-4-5</t>
  </si>
  <si>
    <t>400M-4-6</t>
  </si>
  <si>
    <t>400M-4-7</t>
  </si>
  <si>
    <t>400M-4-8</t>
  </si>
  <si>
    <t>FIRAT ÖZDEN</t>
  </si>
  <si>
    <t>800M-1-1</t>
  </si>
  <si>
    <t>800M-1-2</t>
  </si>
  <si>
    <t>800M-1-3</t>
  </si>
  <si>
    <t>800M-1-4</t>
  </si>
  <si>
    <t>800M-2-1</t>
  </si>
  <si>
    <t>800M-2-2</t>
  </si>
  <si>
    <t>800M-2-3</t>
  </si>
  <si>
    <t>800M-2-4</t>
  </si>
  <si>
    <t>800M-3-1</t>
  </si>
  <si>
    <t>800M-3-2</t>
  </si>
  <si>
    <t>800M-3-3</t>
  </si>
  <si>
    <t>800M-3-4</t>
  </si>
  <si>
    <t>800M-3-5</t>
  </si>
  <si>
    <t>800M-3-6</t>
  </si>
  <si>
    <t>800M-3-7</t>
  </si>
  <si>
    <t>800M-3-8</t>
  </si>
  <si>
    <t>CİRİT</t>
  </si>
  <si>
    <t>CİRİT-1</t>
  </si>
  <si>
    <t>CİRİT-2</t>
  </si>
  <si>
    <t>CİRİT-3</t>
  </si>
  <si>
    <t>CİRİT-10</t>
  </si>
  <si>
    <t>CİRİT-11</t>
  </si>
  <si>
    <t>CİRİT-12</t>
  </si>
  <si>
    <t>CİRİT-13</t>
  </si>
  <si>
    <t>CİRİT-20</t>
  </si>
  <si>
    <t>CİRİT-21</t>
  </si>
  <si>
    <t>CİRİT-22</t>
  </si>
  <si>
    <t>CİRİT-23</t>
  </si>
  <si>
    <t>Cirit Atma</t>
  </si>
  <si>
    <t>Tarih-Saat :</t>
  </si>
  <si>
    <t>MEHMET AKTAŞ</t>
  </si>
  <si>
    <t>MİKAİL BAL</t>
  </si>
  <si>
    <t>MALATYA-MALATYA YEŞİLYURT GÖRME ENGELLİLER POR KULÜBÜ</t>
  </si>
  <si>
    <t>DİSK</t>
  </si>
  <si>
    <t>DİSK-1</t>
  </si>
  <si>
    <t>DİSK-2</t>
  </si>
  <si>
    <t>DİSK-3</t>
  </si>
  <si>
    <t>DİSK-10</t>
  </si>
  <si>
    <t>DİSK-11</t>
  </si>
  <si>
    <t>DİSK-12</t>
  </si>
  <si>
    <t>DİSK-13</t>
  </si>
  <si>
    <t>Disk Atma</t>
  </si>
  <si>
    <t>GÜLLE-1</t>
  </si>
  <si>
    <t>GÜLLE-2</t>
  </si>
  <si>
    <t>GÜLLE-3</t>
  </si>
  <si>
    <t>GÜLLE-10</t>
  </si>
  <si>
    <t>GÜLLE-11</t>
  </si>
  <si>
    <t>GÜLLE-12</t>
  </si>
  <si>
    <t>GÜLLE-13</t>
  </si>
  <si>
    <t>Uzun-13</t>
  </si>
  <si>
    <t>ECE ÇELEBİ</t>
  </si>
  <si>
    <t>ANKARA-YENİMAH.BLD.G.ENG.SP.KLB.</t>
  </si>
  <si>
    <t>MERVE ARICI</t>
  </si>
  <si>
    <t>MANİSA-ŞEHZADELER ENG.SP.KLB.</t>
  </si>
  <si>
    <t>EMİNE TURGUT</t>
  </si>
  <si>
    <t>İSTANBUL-BAKIRKÖR GÖR ENG.SANAT VE SP.KLB.</t>
  </si>
  <si>
    <t>SAADET YILDIRIM</t>
  </si>
  <si>
    <t>KONYA-KONYA G.ENG.SP.KLB.</t>
  </si>
  <si>
    <t>MERYEM SERAP BOZPAPAĞAN</t>
  </si>
  <si>
    <t>MALATYA-MALATYA GENÇLİK G.ENG.SP.KLB.</t>
  </si>
  <si>
    <t>HAVVA ELMALI</t>
  </si>
  <si>
    <t>ŞEVVAL KOÇ</t>
  </si>
  <si>
    <t>ELFİN PEHLİVAN</t>
  </si>
  <si>
    <t>DENİZLİ-DENİZLİ GÖR.ENG.EĞT VE SP.KLB.</t>
  </si>
  <si>
    <t>ŞEVVAL TEKKANAT</t>
  </si>
  <si>
    <t>RUKEN ADIGÜZEL</t>
  </si>
  <si>
    <t>DİYARBAKIR-AND.MEZOPOTAMYA ENG.SP.KLB.DER.</t>
  </si>
  <si>
    <t>MDİNE KÖSE</t>
  </si>
  <si>
    <t>KAHRAMANMARAŞ-AKÇAKOYUNLU İDMAN YURDU SP.KLB.</t>
  </si>
  <si>
    <t>BÜŞRA SULTAN KARAKAYA</t>
  </si>
  <si>
    <t>KAHRAMANMARAŞ-ERTUĞRULGAZİ ENG.SP.KLB.</t>
  </si>
  <si>
    <t>GİZEM DİNÇER</t>
  </si>
  <si>
    <t>AYŞE NUR KÖYLÜ</t>
  </si>
  <si>
    <t>KÜBRA DÜNDAR</t>
  </si>
  <si>
    <t>MANİSA-MANİSA SPİL ENG.SP.KLB.</t>
  </si>
  <si>
    <t>12-16 Yaş Kız</t>
  </si>
  <si>
    <t>100M-8-1</t>
  </si>
  <si>
    <t>100M-8-2</t>
  </si>
  <si>
    <t>100M-8-3</t>
  </si>
  <si>
    <t>100M-8-4</t>
  </si>
  <si>
    <t>100M-8-5</t>
  </si>
  <si>
    <t>100M-8-6</t>
  </si>
  <si>
    <t>100M-8-7</t>
  </si>
  <si>
    <t>100M-8-8</t>
  </si>
  <si>
    <t>ŞERİF KOTUNCUOĞLU</t>
  </si>
  <si>
    <t>ANTALYA-ANKARA AND.ENG.SP.KLB.DER.</t>
  </si>
  <si>
    <t>DAMLA KARAÇAY</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</si>
  <si>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</si>
  <si>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</si>
  <si>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</si>
  <si>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</si>
  <si>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</si>
  <si>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</si>
  <si>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</si>
  <si>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</si>
  <si>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</si>
  <si>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</si>
  <si>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</si>
  <si>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</si>
  <si>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</si>
  <si>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</si>
  <si>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</si>
  <si>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</si>
  <si>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</si>
  <si>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</si>
  <si>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</si>
  <si>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</si>
  <si>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</si>
  <si>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</si>
  <si>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200M-6-5</t>
  </si>
  <si>
    <t>200M-6-6</t>
  </si>
  <si>
    <t>200M-6-7</t>
  </si>
  <si>
    <t>200M-6-8</t>
  </si>
  <si>
    <t>KÜBRA EV</t>
  </si>
  <si>
    <t>ANKARA-AND.SEL.G.ENG.SP.KLB.</t>
  </si>
  <si>
    <t>800M-4-1</t>
  </si>
  <si>
    <t>800M-4-2</t>
  </si>
  <si>
    <t>800M-4-3</t>
  </si>
  <si>
    <t>800M-4-4</t>
  </si>
  <si>
    <t>800M-4-5</t>
  </si>
  <si>
    <t>800M-4-6</t>
  </si>
  <si>
    <t>800M-4-7</t>
  </si>
  <si>
    <t>800M-5-1</t>
  </si>
  <si>
    <t>800M-5-2</t>
  </si>
  <si>
    <t>800M-5-3</t>
  </si>
  <si>
    <t>800M-5-4</t>
  </si>
  <si>
    <t>800M-5-5</t>
  </si>
  <si>
    <t>800M-5-6</t>
  </si>
  <si>
    <t>800M-5-7</t>
  </si>
  <si>
    <t>800M-5-8</t>
  </si>
  <si>
    <t>SELMA ALGÜL</t>
  </si>
  <si>
    <t>CİRİT-50</t>
  </si>
  <si>
    <t>CİRİT-51</t>
  </si>
  <si>
    <t>CİRİT-52</t>
  </si>
  <si>
    <t>CİRİT-40</t>
  </si>
  <si>
    <t>CİRİT-41</t>
  </si>
  <si>
    <t>CİRİT-42</t>
  </si>
  <si>
    <t>CİRİT-53</t>
  </si>
  <si>
    <t>DİSK-30</t>
  </si>
  <si>
    <t>DİSK-31</t>
  </si>
  <si>
    <t>DİSK-32</t>
  </si>
  <si>
    <t>DİSK-40</t>
  </si>
  <si>
    <t>DİSK-41</t>
  </si>
  <si>
    <t>GÜLLE-30</t>
  </si>
  <si>
    <t>GÜLLE-31</t>
  </si>
  <si>
    <t>GÜLLE-32</t>
  </si>
  <si>
    <t>GÜLLE-40</t>
  </si>
  <si>
    <t>GÜLLE-41</t>
  </si>
  <si>
    <t>GÜLLE-42</t>
  </si>
  <si>
    <t>Uzun-40</t>
  </si>
  <si>
    <t>Uzun-41</t>
  </si>
  <si>
    <t>Uzun-42</t>
  </si>
  <si>
    <t>Uzun-43</t>
  </si>
  <si>
    <t>Uzun-44</t>
  </si>
  <si>
    <t>Uzun-45</t>
  </si>
  <si>
    <t>Tarih-Saat:</t>
  </si>
  <si>
    <t>1500M-5-1</t>
  </si>
  <si>
    <t>1500M-5-2</t>
  </si>
  <si>
    <t>1500M-5-3</t>
  </si>
  <si>
    <t>1500M-5-4</t>
  </si>
  <si>
    <t>1500M-5-5</t>
  </si>
  <si>
    <t>1500M-5-6</t>
  </si>
  <si>
    <t>1500M-5-7</t>
  </si>
  <si>
    <t>1500M-5-8</t>
  </si>
  <si>
    <t>1500M-5-9</t>
  </si>
  <si>
    <t>1500M-5-10</t>
  </si>
  <si>
    <t>1500M-5-11</t>
  </si>
  <si>
    <t>1500M-5-12</t>
  </si>
  <si>
    <t>İzmir</t>
  </si>
  <si>
    <t>12-16 Yaş Kız Erkek</t>
  </si>
  <si>
    <t>5-6 Nisan 2017</t>
  </si>
  <si>
    <t>Türkiye Görme Engelliler Spor Federasyonu
İzmir Atletizm İl Temsilciliği</t>
  </si>
  <si>
    <t>KEMAL YUSUF AKANSU</t>
  </si>
  <si>
    <t>ANTALYA-ANKARA ALTI NOKTA SPOR KUL.</t>
  </si>
  <si>
    <t>X</t>
  </si>
  <si>
    <t>-</t>
  </si>
  <si>
    <t>DNF</t>
  </si>
  <si>
    <t>DQ</t>
  </si>
  <si>
    <t>MÜBERRA ÇELİK</t>
  </si>
  <si>
    <t>ADANA</t>
  </si>
  <si>
    <t xml:space="preserve"> </t>
  </si>
  <si>
    <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</si>
</sst>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hh:mm;@"/>
    <numFmt numFmtId="166" formatCode="00\.00"/>
    <numFmt numFmtId="167" formatCode="0\:00\.00"/>
    <numFmt numFmtId="168" formatCode="0\.00"/>
    <numFmt numFmtId="169" formatCode="00\:00\.00"/>
    <numFmt numFmtId="170" formatCode="d/m/yy;@"/>
  </numFmts>
  <fonts count="107"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b/>
      <sz val="12"/>
      <color indexed="10"/>
      <name val="Cambria"/>
      <family val="1"/>
      <charset val="162"/>
      <scheme val="major"/>
    </font>
    <font>
      <b/>
      <sz val="14"/>
      <color theme="1"/>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4"/>
      <color rgb="FFFF0000"/>
      <name val="Cambria"/>
      <family val="1"/>
      <charset val="162"/>
      <scheme val="major"/>
    </font>
    <font>
      <b/>
      <sz val="12"/>
      <color theme="3" tint="0.59999389629810485"/>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74">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6" fontId="53" fillId="0" borderId="11" xfId="36" applyNumberFormat="1" applyFont="1" applyFill="1" applyBorder="1" applyAlignment="1">
      <alignment horizontal="center" vertical="center"/>
    </xf>
    <xf numFmtId="0" fontId="50"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6"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7" fillId="0" borderId="11" xfId="36" applyFont="1" applyFill="1" applyBorder="1" applyAlignment="1">
      <alignment horizontal="center" vertical="center"/>
    </xf>
    <xf numFmtId="1" fontId="57" fillId="0" borderId="11" xfId="36" applyNumberFormat="1"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0"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9" fillId="0" borderId="11" xfId="36" applyFont="1" applyFill="1" applyBorder="1" applyAlignment="1" applyProtection="1">
      <alignment horizontal="center" vertical="center" wrapText="1"/>
      <protection locked="0"/>
    </xf>
    <xf numFmtId="0" fontId="62"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1"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1" xfId="31" applyFont="1" applyFill="1" applyBorder="1" applyAlignment="1" applyProtection="1">
      <alignment horizontal="center" vertical="center" wrapText="1"/>
    </xf>
    <xf numFmtId="0" fontId="66"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1" xfId="0" applyFont="1" applyFill="1" applyBorder="1" applyAlignment="1">
      <alignment horizontal="left" vertical="center" wrapText="1"/>
    </xf>
    <xf numFmtId="0" fontId="69" fillId="29" borderId="11" xfId="0" applyFont="1" applyFill="1" applyBorder="1" applyAlignment="1">
      <alignment vertical="center" wrapText="1"/>
    </xf>
    <xf numFmtId="0" fontId="70" fillId="33" borderId="11" xfId="0" applyFont="1" applyFill="1" applyBorder="1" applyAlignment="1">
      <alignment horizontal="center" vertical="center" wrapText="1"/>
    </xf>
    <xf numFmtId="14" fontId="57" fillId="0" borderId="11" xfId="36" applyNumberFormat="1" applyFont="1" applyFill="1" applyBorder="1" applyAlignment="1">
      <alignment horizontal="center" vertical="center"/>
    </xf>
    <xf numFmtId="166" fontId="57" fillId="0" borderId="11" xfId="36" applyNumberFormat="1" applyFont="1" applyFill="1" applyBorder="1" applyAlignment="1">
      <alignment horizontal="center" vertical="center"/>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1"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6"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1" xfId="31" applyFont="1" applyFill="1" applyBorder="1" applyAlignment="1" applyProtection="1">
      <alignment horizontal="left" vertical="center" wrapText="1"/>
    </xf>
    <xf numFmtId="0" fontId="69" fillId="32" borderId="11" xfId="31" applyFont="1" applyFill="1" applyBorder="1" applyAlignment="1" applyProtection="1">
      <alignment horizontal="left" vertical="center"/>
    </xf>
    <xf numFmtId="0" fontId="72" fillId="28" borderId="11" xfId="0" applyFont="1" applyFill="1" applyBorder="1" applyAlignment="1">
      <alignment horizontal="center" vertical="center" wrapText="1"/>
    </xf>
    <xf numFmtId="0" fontId="73" fillId="0" borderId="0" xfId="0" applyFont="1" applyBorder="1" applyAlignment="1">
      <alignment vertical="center" wrapText="1"/>
    </xf>
    <xf numFmtId="0" fontId="74"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center" vertical="center" wrapText="1"/>
    </xf>
    <xf numFmtId="14" fontId="75" fillId="29" borderId="11" xfId="0" applyNumberFormat="1" applyFont="1" applyFill="1" applyBorder="1" applyAlignment="1">
      <alignment horizontal="center" vertical="center" wrapText="1"/>
    </xf>
    <xf numFmtId="0" fontId="75" fillId="29" borderId="11" xfId="0" applyNumberFormat="1" applyFont="1" applyFill="1" applyBorder="1" applyAlignment="1">
      <alignment horizontal="left" vertical="center" wrapText="1"/>
    </xf>
    <xf numFmtId="166" fontId="75" fillId="29" borderId="11" xfId="0" applyNumberFormat="1" applyFont="1" applyFill="1" applyBorder="1" applyAlignment="1">
      <alignment horizontal="center" vertical="center" wrapText="1"/>
    </xf>
    <xf numFmtId="164" fontId="75" fillId="29" borderId="11"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1" xfId="31" applyNumberFormat="1" applyFont="1" applyFill="1" applyBorder="1" applyAlignment="1" applyProtection="1">
      <alignment horizontal="center" vertical="center" wrapText="1"/>
    </xf>
    <xf numFmtId="14" fontId="79" fillId="30" borderId="11" xfId="31" applyNumberFormat="1" applyFont="1" applyFill="1" applyBorder="1" applyAlignment="1" applyProtection="1">
      <alignment horizontal="center" vertical="center" wrapText="1"/>
    </xf>
    <xf numFmtId="166" fontId="79" fillId="30" borderId="11" xfId="31" applyNumberFormat="1" applyFont="1" applyFill="1" applyBorder="1" applyAlignment="1" applyProtection="1">
      <alignment horizontal="center" vertical="center" wrapText="1"/>
    </xf>
    <xf numFmtId="1" fontId="79" fillId="30" borderId="11" xfId="31" applyNumberFormat="1" applyFont="1" applyFill="1" applyBorder="1" applyAlignment="1" applyProtection="1">
      <alignment horizontal="center" vertical="center" wrapText="1"/>
    </xf>
    <xf numFmtId="49" fontId="79" fillId="30" borderId="11" xfId="31" applyNumberFormat="1" applyFont="1" applyFill="1" applyBorder="1" applyAlignment="1" applyProtection="1">
      <alignment horizontal="center" vertical="center" wrapText="1"/>
    </xf>
    <xf numFmtId="0" fontId="76" fillId="30" borderId="11" xfId="0" applyNumberFormat="1" applyFont="1" applyFill="1" applyBorder="1" applyAlignment="1">
      <alignment horizontal="left" vertical="center" wrapText="1"/>
    </xf>
    <xf numFmtId="164" fontId="76" fillId="30" borderId="11" xfId="0" applyNumberFormat="1" applyFont="1" applyFill="1" applyBorder="1" applyAlignment="1">
      <alignment horizontal="center" vertical="center" wrapText="1"/>
    </xf>
    <xf numFmtId="166" fontId="76" fillId="30" borderId="11" xfId="0" applyNumberFormat="1" applyFont="1" applyFill="1" applyBorder="1" applyAlignment="1">
      <alignment horizontal="center" vertical="center" wrapText="1"/>
    </xf>
    <xf numFmtId="0" fontId="76" fillId="30" borderId="11" xfId="0" applyNumberFormat="1" applyFont="1" applyFill="1" applyBorder="1" applyAlignment="1">
      <alignment horizontal="center" vertical="center" wrapText="1"/>
    </xf>
    <xf numFmtId="0" fontId="79"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left" vertical="center" wrapText="1"/>
    </xf>
    <xf numFmtId="0" fontId="80" fillId="30" borderId="11"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36" applyFont="1" applyFill="1" applyBorder="1" applyAlignment="1" applyProtection="1">
      <alignment horizontal="right" vertical="center" wrapText="1"/>
      <protection locked="0"/>
    </xf>
    <xf numFmtId="0" fontId="84"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6"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86" fillId="34" borderId="11" xfId="36" applyFont="1" applyFill="1" applyBorder="1" applyAlignment="1" applyProtection="1">
      <alignment horizontal="center" vertical="center" wrapText="1"/>
      <protection locked="0"/>
    </xf>
    <xf numFmtId="0" fontId="87" fillId="0" borderId="11"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168" fontId="39" fillId="0" borderId="11" xfId="36" applyNumberFormat="1" applyFont="1" applyFill="1" applyBorder="1" applyAlignment="1" applyProtection="1">
      <alignment horizontal="center" vertical="center" wrapText="1"/>
      <protection locked="0"/>
    </xf>
    <xf numFmtId="0" fontId="57" fillId="0" borderId="11" xfId="36" applyFont="1" applyFill="1" applyBorder="1" applyAlignment="1">
      <alignment horizontal="left" vertical="center" wrapText="1"/>
    </xf>
    <xf numFmtId="0" fontId="89"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8" fontId="76" fillId="30" borderId="11" xfId="0" applyNumberFormat="1" applyFont="1" applyFill="1" applyBorder="1" applyAlignment="1">
      <alignment horizontal="center" vertical="center" wrapText="1"/>
    </xf>
    <xf numFmtId="167" fontId="76" fillId="30" borderId="11" xfId="0" applyNumberFormat="1" applyFont="1" applyFill="1" applyBorder="1" applyAlignment="1">
      <alignment horizontal="center" vertical="center" wrapText="1"/>
    </xf>
    <xf numFmtId="169" fontId="76" fillId="30" borderId="11" xfId="0" applyNumberFormat="1" applyFont="1" applyFill="1" applyBorder="1" applyAlignment="1">
      <alignment horizontal="center" vertical="center" wrapText="1"/>
    </xf>
    <xf numFmtId="167" fontId="53" fillId="0" borderId="11" xfId="36" applyNumberFormat="1" applyFont="1" applyFill="1" applyBorder="1" applyAlignment="1">
      <alignment horizontal="center" vertical="center"/>
    </xf>
    <xf numFmtId="167" fontId="57" fillId="0" borderId="11" xfId="36" applyNumberFormat="1" applyFont="1" applyFill="1" applyBorder="1" applyAlignment="1">
      <alignment horizontal="center" vertical="center"/>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wrapText="1"/>
      <protection locked="0"/>
    </xf>
    <xf numFmtId="165" fontId="57" fillId="27" borderId="0" xfId="0" applyNumberFormat="1" applyFont="1" applyFill="1" applyAlignment="1">
      <alignment horizontal="left" vertical="center"/>
    </xf>
    <xf numFmtId="165" fontId="72" fillId="28" borderId="11" xfId="0" applyNumberFormat="1" applyFont="1" applyFill="1" applyBorder="1" applyAlignment="1">
      <alignment horizontal="center" vertical="center" wrapText="1"/>
    </xf>
    <xf numFmtId="165" fontId="57" fillId="27" borderId="0" xfId="0" applyNumberFormat="1" applyFont="1" applyFill="1" applyAlignment="1">
      <alignment horizontal="center" vertical="center"/>
    </xf>
    <xf numFmtId="165" fontId="57" fillId="0" borderId="0" xfId="0" applyNumberFormat="1" applyFont="1" applyAlignment="1">
      <alignment horizontal="center" vertical="center" wrapText="1"/>
    </xf>
    <xf numFmtId="165"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1"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0" fontId="90" fillId="29" borderId="12" xfId="36" applyNumberFormat="1" applyFont="1" applyFill="1" applyBorder="1" applyAlignment="1" applyProtection="1">
      <alignment vertical="center" wrapText="1"/>
      <protection locked="0"/>
    </xf>
    <xf numFmtId="165" fontId="90" fillId="29" borderId="12" xfId="36" applyNumberFormat="1" applyFont="1" applyFill="1" applyBorder="1" applyAlignment="1" applyProtection="1">
      <alignment vertical="center" wrapText="1"/>
      <protection locked="0"/>
    </xf>
    <xf numFmtId="165" fontId="32" fillId="29" borderId="12" xfId="36" applyNumberFormat="1" applyFont="1" applyFill="1" applyBorder="1" applyAlignment="1" applyProtection="1">
      <alignment vertical="center" wrapText="1"/>
      <protection locked="0"/>
    </xf>
    <xf numFmtId="14" fontId="76" fillId="30" borderId="11"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1" fillId="34" borderId="11" xfId="0" applyNumberFormat="1" applyFont="1" applyFill="1" applyBorder="1" applyAlignment="1">
      <alignment horizontal="center" vertical="center" wrapText="1"/>
    </xf>
    <xf numFmtId="165" fontId="91" fillId="34" borderId="11" xfId="0" applyNumberFormat="1" applyFont="1" applyFill="1" applyBorder="1" applyAlignment="1">
      <alignment horizontal="center" vertical="center" wrapText="1"/>
    </xf>
    <xf numFmtId="165" fontId="60" fillId="24" borderId="24" xfId="36" applyNumberFormat="1" applyFont="1" applyFill="1" applyBorder="1" applyAlignment="1" applyProtection="1">
      <alignment vertical="center" wrapText="1"/>
      <protection locked="0"/>
    </xf>
    <xf numFmtId="0" fontId="93" fillId="36" borderId="25" xfId="0" applyNumberFormat="1" applyFont="1" applyFill="1" applyBorder="1" applyAlignment="1">
      <alignment horizontal="center" vertical="center" wrapText="1"/>
    </xf>
    <xf numFmtId="49" fontId="91" fillId="32" borderId="11" xfId="31" applyNumberFormat="1" applyFont="1" applyFill="1" applyBorder="1" applyAlignment="1" applyProtection="1">
      <alignment horizontal="center" vertical="center" wrapText="1"/>
    </xf>
    <xf numFmtId="0" fontId="94" fillId="31" borderId="11" xfId="36" applyFont="1" applyFill="1" applyBorder="1" applyAlignment="1" applyProtection="1">
      <alignment horizontal="center" vertical="center" wrapText="1"/>
      <protection locked="0"/>
    </xf>
    <xf numFmtId="168" fontId="44" fillId="0" borderId="11" xfId="36" applyNumberFormat="1" applyFont="1" applyFill="1" applyBorder="1" applyAlignment="1" applyProtection="1">
      <alignment horizontal="center" vertical="center" wrapText="1"/>
      <protection hidden="1"/>
    </xf>
    <xf numFmtId="168" fontId="45" fillId="0" borderId="11" xfId="36" applyNumberFormat="1" applyFont="1" applyFill="1" applyBorder="1" applyAlignment="1" applyProtection="1">
      <alignment horizontal="center" vertical="center" wrapText="1"/>
      <protection locked="0"/>
    </xf>
    <xf numFmtId="14" fontId="87" fillId="0" borderId="11" xfId="36" applyNumberFormat="1" applyFont="1" applyFill="1" applyBorder="1" applyAlignment="1" applyProtection="1">
      <alignment horizontal="center" vertical="center" wrapText="1"/>
      <protection locked="0"/>
    </xf>
    <xf numFmtId="0" fontId="87" fillId="0" borderId="11" xfId="36" applyFont="1" applyFill="1" applyBorder="1" applyAlignment="1" applyProtection="1">
      <alignment vertical="center" wrapText="1"/>
      <protection locked="0"/>
    </xf>
    <xf numFmtId="166" fontId="87" fillId="0" borderId="11" xfId="36" applyNumberFormat="1" applyFont="1" applyFill="1" applyBorder="1" applyAlignment="1" applyProtection="1">
      <alignment horizontal="center" vertical="center" wrapText="1"/>
      <protection locked="0"/>
    </xf>
    <xf numFmtId="49" fontId="87" fillId="0" borderId="11" xfId="36" applyNumberFormat="1" applyFont="1" applyFill="1" applyBorder="1" applyAlignment="1" applyProtection="1">
      <alignment horizontal="center" vertical="center" wrapText="1"/>
      <protection locked="0"/>
    </xf>
    <xf numFmtId="1" fontId="87" fillId="0" borderId="11" xfId="36" applyNumberFormat="1"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168" fontId="57" fillId="0" borderId="11" xfId="36" applyNumberFormat="1" applyFont="1" applyFill="1" applyBorder="1" applyAlignment="1">
      <alignment horizontal="center" vertical="center"/>
    </xf>
    <xf numFmtId="0" fontId="53" fillId="0" borderId="11" xfId="36" applyNumberFormat="1"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23" fillId="38" borderId="11" xfId="36" applyFont="1" applyFill="1" applyBorder="1" applyAlignment="1" applyProtection="1">
      <alignment horizontal="center" vertical="center" wrapText="1"/>
      <protection locked="0"/>
    </xf>
    <xf numFmtId="0" fontId="71" fillId="38" borderId="11" xfId="36" applyFont="1" applyFill="1" applyBorder="1" applyAlignment="1" applyProtection="1">
      <alignment horizontal="center" vertical="center" wrapText="1"/>
      <protection hidden="1"/>
    </xf>
    <xf numFmtId="14" fontId="87" fillId="38" borderId="11" xfId="36" applyNumberFormat="1" applyFont="1" applyFill="1" applyBorder="1" applyAlignment="1" applyProtection="1">
      <alignment horizontal="center" vertical="center" wrapText="1"/>
      <protection locked="0"/>
    </xf>
    <xf numFmtId="0" fontId="87" fillId="38" borderId="11" xfId="36" applyFont="1" applyFill="1" applyBorder="1" applyAlignment="1" applyProtection="1">
      <alignment vertical="center" wrapText="1"/>
      <protection locked="0"/>
    </xf>
    <xf numFmtId="0" fontId="87" fillId="38" borderId="11" xfId="36" applyFont="1" applyFill="1" applyBorder="1" applyAlignment="1" applyProtection="1">
      <alignment horizontal="center" vertical="center" wrapText="1"/>
      <protection locked="0"/>
    </xf>
    <xf numFmtId="166" fontId="87" fillId="38" borderId="11" xfId="36" applyNumberFormat="1" applyFont="1" applyFill="1" applyBorder="1" applyAlignment="1" applyProtection="1">
      <alignment horizontal="center" vertical="center" wrapText="1"/>
      <protection locked="0"/>
    </xf>
    <xf numFmtId="49" fontId="87" fillId="38" borderId="11" xfId="36" applyNumberFormat="1" applyFont="1" applyFill="1" applyBorder="1" applyAlignment="1" applyProtection="1">
      <alignment horizontal="center" vertical="center" wrapText="1"/>
      <protection locked="0"/>
    </xf>
    <xf numFmtId="1" fontId="87" fillId="38" borderId="11" xfId="36" applyNumberFormat="1" applyFont="1" applyFill="1" applyBorder="1" applyAlignment="1" applyProtection="1">
      <alignment horizontal="center" vertical="center" wrapText="1"/>
      <protection locked="0"/>
    </xf>
    <xf numFmtId="0" fontId="27" fillId="38" borderId="0" xfId="36" applyFont="1" applyFill="1" applyAlignment="1" applyProtection="1">
      <alignment vertical="center" wrapText="1"/>
      <protection locked="0"/>
    </xf>
    <xf numFmtId="164" fontId="90" fillId="29" borderId="12" xfId="36" applyNumberFormat="1" applyFont="1" applyFill="1" applyBorder="1" applyAlignment="1" applyProtection="1">
      <alignment horizontal="left" vertical="center" wrapText="1"/>
      <protection locked="0"/>
    </xf>
    <xf numFmtId="0" fontId="61"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23" fillId="39" borderId="11" xfId="36" applyFont="1" applyFill="1" applyBorder="1" applyAlignment="1" applyProtection="1">
      <alignment horizontal="center" vertical="center" wrapText="1"/>
      <protection locked="0"/>
    </xf>
    <xf numFmtId="0" fontId="71" fillId="39" borderId="11" xfId="36" applyFont="1" applyFill="1" applyBorder="1" applyAlignment="1" applyProtection="1">
      <alignment horizontal="center" vertical="center" wrapText="1"/>
      <protection hidden="1"/>
    </xf>
    <xf numFmtId="14" fontId="87" fillId="39" borderId="11" xfId="36" applyNumberFormat="1" applyFont="1" applyFill="1" applyBorder="1" applyAlignment="1" applyProtection="1">
      <alignment horizontal="center" vertical="center" wrapText="1"/>
      <protection locked="0"/>
    </xf>
    <xf numFmtId="0" fontId="87" fillId="39" borderId="11" xfId="36" applyFont="1" applyFill="1" applyBorder="1" applyAlignment="1" applyProtection="1">
      <alignment vertical="center" wrapText="1"/>
      <protection locked="0"/>
    </xf>
    <xf numFmtId="0" fontId="87" fillId="39" borderId="11" xfId="36" applyFont="1" applyFill="1" applyBorder="1" applyAlignment="1" applyProtection="1">
      <alignment horizontal="center" vertical="center" wrapText="1"/>
      <protection locked="0"/>
    </xf>
    <xf numFmtId="166" fontId="87" fillId="39" borderId="11" xfId="36" applyNumberFormat="1" applyFont="1" applyFill="1" applyBorder="1" applyAlignment="1" applyProtection="1">
      <alignment horizontal="center" vertical="center" wrapText="1"/>
      <protection locked="0"/>
    </xf>
    <xf numFmtId="49" fontId="87" fillId="39" borderId="11" xfId="36" applyNumberFormat="1" applyFont="1" applyFill="1" applyBorder="1" applyAlignment="1" applyProtection="1">
      <alignment horizontal="center" vertical="center" wrapText="1"/>
      <protection locked="0"/>
    </xf>
    <xf numFmtId="1" fontId="87" fillId="39" borderId="11" xfId="36" applyNumberFormat="1" applyFont="1" applyFill="1" applyBorder="1" applyAlignment="1" applyProtection="1">
      <alignment horizontal="center" vertical="center" wrapText="1"/>
      <protection locked="0"/>
    </xf>
    <xf numFmtId="0" fontId="27" fillId="39" borderId="0" xfId="36" applyFont="1" applyFill="1" applyAlignment="1" applyProtection="1">
      <alignment vertical="center" wrapText="1"/>
      <protection locked="0"/>
    </xf>
    <xf numFmtId="0" fontId="69" fillId="33" borderId="39" xfId="36" applyFont="1" applyFill="1" applyBorder="1" applyAlignment="1">
      <alignment vertical="center"/>
    </xf>
    <xf numFmtId="0" fontId="69" fillId="33" borderId="23" xfId="36" applyFont="1" applyFill="1" applyBorder="1" applyAlignment="1">
      <alignment vertical="center"/>
    </xf>
    <xf numFmtId="0" fontId="23" fillId="40" borderId="11" xfId="36" applyFont="1" applyFill="1" applyBorder="1" applyAlignment="1" applyProtection="1">
      <alignment horizontal="center" vertical="center" wrapText="1"/>
      <protection locked="0"/>
    </xf>
    <xf numFmtId="0" fontId="71" fillId="40" borderId="11" xfId="36" applyFont="1" applyFill="1" applyBorder="1" applyAlignment="1" applyProtection="1">
      <alignment horizontal="center" vertical="center" wrapText="1"/>
      <protection hidden="1"/>
    </xf>
    <xf numFmtId="14" fontId="87" fillId="40" borderId="11" xfId="36" applyNumberFormat="1" applyFont="1" applyFill="1" applyBorder="1" applyAlignment="1" applyProtection="1">
      <alignment horizontal="center" vertical="center" wrapText="1"/>
      <protection locked="0"/>
    </xf>
    <xf numFmtId="0" fontId="87" fillId="40" borderId="11" xfId="36" applyFont="1" applyFill="1" applyBorder="1" applyAlignment="1" applyProtection="1">
      <alignment vertical="center" wrapText="1"/>
      <protection locked="0"/>
    </xf>
    <xf numFmtId="0" fontId="87" fillId="40" borderId="11" xfId="36" applyFont="1" applyFill="1" applyBorder="1" applyAlignment="1" applyProtection="1">
      <alignment horizontal="center" vertical="center" wrapText="1"/>
      <protection locked="0"/>
    </xf>
    <xf numFmtId="166" fontId="87" fillId="40" borderId="11" xfId="36" applyNumberFormat="1" applyFont="1" applyFill="1" applyBorder="1" applyAlignment="1" applyProtection="1">
      <alignment horizontal="center" vertical="center" wrapText="1"/>
      <protection locked="0"/>
    </xf>
    <xf numFmtId="49" fontId="87" fillId="40" borderId="11" xfId="36" applyNumberFormat="1" applyFont="1" applyFill="1" applyBorder="1" applyAlignment="1" applyProtection="1">
      <alignment horizontal="center" vertical="center" wrapText="1"/>
      <protection locked="0"/>
    </xf>
    <xf numFmtId="1" fontId="87" fillId="40" borderId="11" xfId="36" applyNumberFormat="1" applyFont="1" applyFill="1" applyBorder="1" applyAlignment="1" applyProtection="1">
      <alignment horizontal="center" vertical="center" wrapText="1"/>
      <protection locked="0"/>
    </xf>
    <xf numFmtId="0" fontId="27" fillId="40" borderId="0" xfId="36" applyFont="1" applyFill="1" applyAlignment="1" applyProtection="1">
      <alignment vertical="center" wrapText="1"/>
      <protection locked="0"/>
    </xf>
    <xf numFmtId="0" fontId="27" fillId="40" borderId="0" xfId="36" applyFont="1" applyFill="1" applyAlignment="1" applyProtection="1">
      <alignment wrapText="1"/>
      <protection locked="0"/>
    </xf>
    <xf numFmtId="167" fontId="87" fillId="40" borderId="11" xfId="36" applyNumberFormat="1" applyFont="1" applyFill="1" applyBorder="1" applyAlignment="1" applyProtection="1">
      <alignment horizontal="center" vertical="center" wrapText="1"/>
      <protection locked="0"/>
    </xf>
    <xf numFmtId="3" fontId="83" fillId="29" borderId="12" xfId="36" applyNumberFormat="1" applyFont="1" applyFill="1" applyBorder="1" applyAlignment="1" applyProtection="1">
      <alignment vertical="center" wrapText="1"/>
      <protection locked="0"/>
    </xf>
    <xf numFmtId="0" fontId="60" fillId="25" borderId="10"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60" fillId="29" borderId="12" xfId="36"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67" fontId="57" fillId="0" borderId="11" xfId="36" applyNumberFormat="1" applyFont="1" applyFill="1" applyBorder="1" applyAlignment="1">
      <alignment horizontal="left" vertical="center" wrapText="1"/>
    </xf>
    <xf numFmtId="167" fontId="89" fillId="0" borderId="11" xfId="36" applyNumberFormat="1" applyFont="1" applyFill="1" applyBorder="1" applyAlignment="1">
      <alignment horizontal="left" vertical="center" wrapText="1"/>
    </xf>
    <xf numFmtId="170" fontId="57" fillId="0" borderId="11" xfId="36" applyNumberFormat="1" applyFont="1" applyFill="1" applyBorder="1" applyAlignment="1">
      <alignment horizontal="center" vertical="center"/>
    </xf>
    <xf numFmtId="0" fontId="60" fillId="29" borderId="12" xfId="36" applyFont="1" applyFill="1" applyBorder="1" applyAlignment="1" applyProtection="1">
      <alignment horizontal="right" vertical="center" wrapText="1"/>
      <protection locked="0"/>
    </xf>
    <xf numFmtId="0" fontId="60" fillId="25" borderId="10" xfId="36" applyFont="1" applyFill="1" applyBorder="1" applyAlignment="1" applyProtection="1">
      <alignment horizontal="right" vertical="center" wrapText="1"/>
      <protection locked="0"/>
    </xf>
    <xf numFmtId="0" fontId="106" fillId="33" borderId="23" xfId="36" applyFont="1" applyFill="1" applyBorder="1" applyAlignment="1">
      <alignment horizontal="left" vertical="center"/>
    </xf>
    <xf numFmtId="0" fontId="106" fillId="33" borderId="40" xfId="36" applyFont="1" applyFill="1" applyBorder="1" applyAlignment="1">
      <alignment horizontal="left" vertical="center"/>
    </xf>
    <xf numFmtId="164" fontId="32" fillId="29" borderId="12" xfId="36" applyNumberFormat="1" applyFont="1" applyFill="1" applyBorder="1" applyAlignment="1" applyProtection="1">
      <alignment horizontal="left" vertical="center" wrapText="1"/>
      <protection locked="0"/>
    </xf>
    <xf numFmtId="0" fontId="61" fillId="31" borderId="11"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87" fillId="38" borderId="11" xfId="36" applyFont="1" applyFill="1" applyBorder="1" applyAlignment="1" applyProtection="1">
      <alignment horizontal="left" vertical="center" wrapText="1"/>
      <protection locked="0"/>
    </xf>
    <xf numFmtId="0" fontId="87" fillId="39" borderId="11" xfId="36" applyFont="1" applyFill="1" applyBorder="1" applyAlignment="1" applyProtection="1">
      <alignment horizontal="left" vertical="center" wrapText="1"/>
      <protection locked="0"/>
    </xf>
    <xf numFmtId="0" fontId="87" fillId="40" borderId="11" xfId="36" applyFont="1" applyFill="1" applyBorder="1" applyAlignment="1" applyProtection="1">
      <alignment horizontal="left" vertical="center" wrapText="1"/>
      <protection locked="0"/>
    </xf>
    <xf numFmtId="0" fontId="87" fillId="0" borderId="11" xfId="36" applyFont="1" applyFill="1" applyBorder="1" applyAlignment="1" applyProtection="1">
      <alignment horizontal="left" vertical="center" wrapText="1"/>
      <protection locked="0"/>
    </xf>
    <xf numFmtId="0" fontId="27" fillId="0" borderId="0" xfId="36" applyFont="1" applyFill="1" applyAlignment="1" applyProtection="1">
      <alignment horizontal="left" wrapText="1"/>
      <protection locked="0"/>
    </xf>
    <xf numFmtId="165" fontId="32" fillId="29" borderId="12" xfId="36" applyNumberFormat="1" applyFont="1" applyFill="1" applyBorder="1" applyAlignment="1" applyProtection="1">
      <alignment horizontal="left" vertical="center" wrapText="1"/>
      <protection locked="0"/>
    </xf>
    <xf numFmtId="168" fontId="39" fillId="41" borderId="11" xfId="36" applyNumberFormat="1" applyFont="1" applyFill="1" applyBorder="1" applyAlignment="1" applyProtection="1">
      <alignment horizontal="center"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96" fillId="36" borderId="29" xfId="0" applyNumberFormat="1" applyFont="1" applyFill="1" applyBorder="1" applyAlignment="1">
      <alignment horizontal="right" vertical="center"/>
    </xf>
    <xf numFmtId="164" fontId="96" fillId="36" borderId="30" xfId="0" applyNumberFormat="1" applyFont="1" applyFill="1" applyBorder="1" applyAlignment="1">
      <alignment horizontal="right" vertical="center"/>
    </xf>
    <xf numFmtId="164" fontId="96" fillId="36" borderId="31" xfId="0" applyNumberFormat="1" applyFont="1" applyFill="1" applyBorder="1" applyAlignment="1">
      <alignment horizontal="right" vertical="center"/>
    </xf>
    <xf numFmtId="164" fontId="96" fillId="36" borderId="17" xfId="0" applyNumberFormat="1" applyFont="1" applyFill="1" applyBorder="1" applyAlignment="1">
      <alignment horizontal="right" vertical="center"/>
    </xf>
    <xf numFmtId="164" fontId="96" fillId="36" borderId="0" xfId="0" applyNumberFormat="1" applyFont="1" applyFill="1" applyBorder="1" applyAlignment="1">
      <alignment horizontal="right" vertical="center"/>
    </xf>
    <xf numFmtId="164" fontId="96" fillId="36" borderId="32" xfId="0" applyNumberFormat="1" applyFont="1" applyFill="1" applyBorder="1" applyAlignment="1">
      <alignment horizontal="right" vertical="center"/>
    </xf>
    <xf numFmtId="164" fontId="96" fillId="36" borderId="33" xfId="0" applyNumberFormat="1" applyFont="1" applyFill="1" applyBorder="1" applyAlignment="1">
      <alignment horizontal="right" vertical="center"/>
    </xf>
    <xf numFmtId="164" fontId="96" fillId="36" borderId="34" xfId="0" applyNumberFormat="1" applyFont="1" applyFill="1" applyBorder="1" applyAlignment="1">
      <alignment horizontal="right" vertical="center"/>
    </xf>
    <xf numFmtId="164" fontId="96" fillId="36" borderId="35" xfId="0" applyNumberFormat="1" applyFont="1" applyFill="1" applyBorder="1" applyAlignment="1">
      <alignment horizontal="right" vertical="center"/>
    </xf>
    <xf numFmtId="0" fontId="96" fillId="36" borderId="17" xfId="0" applyFont="1" applyFill="1" applyBorder="1" applyAlignment="1">
      <alignment horizontal="center" vertical="center" wrapText="1"/>
    </xf>
    <xf numFmtId="0" fontId="96" fillId="36" borderId="0" xfId="0" applyFont="1" applyFill="1" applyBorder="1" applyAlignment="1">
      <alignment horizontal="center" vertical="center" wrapText="1"/>
    </xf>
    <xf numFmtId="0" fontId="96"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97" fillId="36" borderId="17" xfId="0" applyNumberFormat="1" applyFont="1" applyFill="1" applyBorder="1" applyAlignment="1">
      <alignment horizontal="center" vertical="center" wrapText="1"/>
    </xf>
    <xf numFmtId="0" fontId="97" fillId="36" borderId="0" xfId="0" applyFont="1" applyFill="1" applyBorder="1" applyAlignment="1">
      <alignment horizontal="center" vertical="center" wrapText="1"/>
    </xf>
    <xf numFmtId="0" fontId="97"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98" fillId="29" borderId="26" xfId="0" applyNumberFormat="1" applyFont="1" applyFill="1" applyBorder="1" applyAlignment="1">
      <alignment horizontal="center" vertical="center"/>
    </xf>
    <xf numFmtId="164" fontId="98" fillId="29" borderId="27" xfId="0" applyNumberFormat="1" applyFont="1" applyFill="1" applyBorder="1" applyAlignment="1">
      <alignment horizontal="center" vertical="center"/>
    </xf>
    <xf numFmtId="164" fontId="98"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99" fillId="33" borderId="11" xfId="0" applyFont="1" applyFill="1" applyBorder="1" applyAlignment="1">
      <alignment horizontal="center" vertical="center" wrapText="1"/>
    </xf>
    <xf numFmtId="0" fontId="95" fillId="33" borderId="11" xfId="0" applyFont="1" applyFill="1" applyBorder="1" applyAlignment="1">
      <alignment horizontal="center" vertical="center" wrapText="1"/>
    </xf>
    <xf numFmtId="0" fontId="100" fillId="29" borderId="21" xfId="0" applyFont="1" applyFill="1" applyBorder="1" applyAlignment="1">
      <alignment horizontal="right" vertical="center" wrapText="1"/>
    </xf>
    <xf numFmtId="0" fontId="100" fillId="29" borderId="13" xfId="0" applyFont="1" applyFill="1" applyBorder="1" applyAlignment="1">
      <alignment horizontal="right" vertical="center" wrapText="1"/>
    </xf>
    <xf numFmtId="0" fontId="100" fillId="29" borderId="13" xfId="0" applyFont="1" applyFill="1" applyBorder="1" applyAlignment="1">
      <alignment horizontal="left" vertical="center" wrapText="1"/>
    </xf>
    <xf numFmtId="0" fontId="100" fillId="29" borderId="22"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1" fillId="26" borderId="14" xfId="0" applyFont="1" applyFill="1" applyBorder="1" applyAlignment="1">
      <alignment horizontal="center" vertical="center" wrapText="1"/>
    </xf>
    <xf numFmtId="0" fontId="101" fillId="26" borderId="15" xfId="0" applyFont="1" applyFill="1" applyBorder="1" applyAlignment="1">
      <alignment horizontal="center" vertical="center" wrapText="1"/>
    </xf>
    <xf numFmtId="0" fontId="101"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102" fillId="29" borderId="0" xfId="36" applyFont="1" applyFill="1" applyBorder="1" applyAlignment="1" applyProtection="1">
      <alignment horizontal="center" vertical="center" wrapText="1"/>
      <protection locked="0"/>
    </xf>
    <xf numFmtId="0" fontId="103" fillId="31" borderId="38"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104" fillId="25" borderId="10" xfId="3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90" fillId="25" borderId="10" xfId="36" applyNumberFormat="1" applyFont="1" applyFill="1" applyBorder="1" applyAlignment="1" applyProtection="1">
      <alignment horizontal="left" vertical="center" wrapText="1"/>
      <protection locked="0"/>
    </xf>
    <xf numFmtId="0" fontId="60" fillId="29" borderId="12" xfId="36" applyFont="1" applyFill="1" applyBorder="1" applyAlignment="1" applyProtection="1">
      <alignment horizontal="right" vertical="center" wrapText="1"/>
      <protection locked="0"/>
    </xf>
    <xf numFmtId="0" fontId="90" fillId="29" borderId="12" xfId="36" applyFont="1" applyFill="1" applyBorder="1" applyAlignment="1" applyProtection="1">
      <alignment horizontal="left" vertical="center" wrapText="1"/>
      <protection locked="0"/>
    </xf>
    <xf numFmtId="165" fontId="47" fillId="24" borderId="24"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106" fillId="33" borderId="23" xfId="36" applyFont="1" applyFill="1" applyBorder="1" applyAlignment="1">
      <alignment horizontal="left" vertical="center"/>
    </xf>
    <xf numFmtId="0" fontId="106" fillId="33" borderId="40" xfId="36" applyFont="1" applyFill="1" applyBorder="1" applyAlignment="1">
      <alignment horizontal="left" vertical="center"/>
    </xf>
    <xf numFmtId="167" fontId="55" fillId="33" borderId="11" xfId="36" applyNumberFormat="1" applyFont="1" applyFill="1" applyBorder="1" applyAlignment="1">
      <alignment horizontal="center" vertical="center" wrapText="1"/>
    </xf>
    <xf numFmtId="0" fontId="69" fillId="33" borderId="39" xfId="36" applyFont="1" applyFill="1" applyBorder="1" applyAlignment="1">
      <alignment horizontal="left" vertical="center"/>
    </xf>
    <xf numFmtId="0" fontId="69" fillId="33" borderId="23" xfId="36" applyFont="1" applyFill="1" applyBorder="1" applyAlignment="1">
      <alignment horizontal="left" vertical="center"/>
    </xf>
    <xf numFmtId="0" fontId="69" fillId="33" borderId="40" xfId="36" applyFont="1" applyFill="1" applyBorder="1" applyAlignment="1">
      <alignment horizontal="left"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2" fillId="31" borderId="11" xfId="36" applyFont="1" applyFill="1" applyBorder="1" applyAlignment="1" applyProtection="1">
      <alignment horizontal="center" vertical="center" wrapText="1"/>
      <protection locked="0"/>
    </xf>
    <xf numFmtId="0" fontId="61" fillId="31" borderId="11" xfId="36" applyFont="1" applyFill="1" applyBorder="1" applyAlignment="1" applyProtection="1">
      <alignment horizontal="center" vertical="center" wrapText="1"/>
      <protection locked="0"/>
    </xf>
    <xf numFmtId="2" fontId="92" fillId="31" borderId="36" xfId="36" applyNumberFormat="1" applyFont="1" applyFill="1" applyBorder="1" applyAlignment="1" applyProtection="1">
      <alignment horizontal="center" vertical="center" wrapText="1"/>
      <protection locked="0"/>
    </xf>
    <xf numFmtId="2" fontId="92" fillId="31" borderId="37" xfId="36" applyNumberFormat="1" applyFont="1" applyFill="1" applyBorder="1" applyAlignment="1" applyProtection="1">
      <alignment horizontal="center" vertical="center" wrapText="1"/>
      <protection locked="0"/>
    </xf>
    <xf numFmtId="14" fontId="92" fillId="31" borderId="11" xfId="36" applyNumberFormat="1" applyFont="1" applyFill="1" applyBorder="1" applyAlignment="1" applyProtection="1">
      <alignment horizontal="center" vertical="center" wrapText="1"/>
      <protection locked="0"/>
    </xf>
    <xf numFmtId="14" fontId="92" fillId="31" borderId="36" xfId="36" applyNumberFormat="1" applyFont="1" applyFill="1" applyBorder="1" applyAlignment="1" applyProtection="1">
      <alignment horizontal="center" vertical="center" wrapText="1"/>
      <protection locked="0"/>
    </xf>
    <xf numFmtId="14" fontId="92" fillId="31" borderId="37"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64" fontId="32" fillId="29"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05"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8" fillId="29"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5" fontId="36" fillId="30" borderId="23" xfId="36" applyNumberFormat="1" applyFont="1" applyFill="1" applyBorder="1" applyAlignment="1" applyProtection="1">
      <alignment horizontal="center" vertical="center" wrapText="1"/>
      <protection locked="0"/>
    </xf>
    <xf numFmtId="0" fontId="30" fillId="29" borderId="12" xfId="36" applyFont="1" applyFill="1" applyBorder="1" applyAlignment="1" applyProtection="1">
      <alignment horizontal="right" vertical="center" wrapText="1"/>
      <protection locked="0"/>
    </xf>
    <xf numFmtId="0" fontId="91"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92D050"/>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http://www.gesf.org.tr/userfiles/image/GESFED.jpg"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http://www.gesf.org.tr/userfiles/image/GESFED.jpg" TargetMode="External"/><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a:extLst>
            <a:ext uri="{FF2B5EF4-FFF2-40B4-BE49-F238E27FC236}">
              <a16:creationId xmlns:a16="http://schemas.microsoft.com/office/drawing/2014/main" xmlns="" id="{00000000-0008-0000-0000-000014E00200}"/>
            </a:ext>
          </a:extLst>
        </xdr:cNvPr>
        <xdr:cNvGrpSpPr>
          <a:grpSpLocks/>
        </xdr:cNvGrpSpPr>
      </xdr:nvGrpSpPr>
      <xdr:grpSpPr bwMode="auto">
        <a:xfrm>
          <a:off x="295275" y="7863908"/>
          <a:ext cx="719818" cy="710973"/>
          <a:chOff x="254794" y="7798490"/>
          <a:chExt cx="523770" cy="541683"/>
        </a:xfrm>
      </xdr:grpSpPr>
      <xdr:sp macro="" textlink="">
        <xdr:nvSpPr>
          <xdr:cNvPr id="5" name="4 Güneş">
            <a:extLst>
              <a:ext uri="{FF2B5EF4-FFF2-40B4-BE49-F238E27FC236}">
                <a16:creationId xmlns:a16="http://schemas.microsoft.com/office/drawing/2014/main" xmlns="" id="{00000000-0008-0000-0000-000005000000}"/>
              </a:ext>
            </a:extLst>
          </xdr:cNvPr>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a:extLst>
              <a:ext uri="{FF2B5EF4-FFF2-40B4-BE49-F238E27FC236}">
                <a16:creationId xmlns:a16="http://schemas.microsoft.com/office/drawing/2014/main" xmlns="" id="{00000000-0008-0000-0000-000018E002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451757</xdr:colOff>
      <xdr:row>2</xdr:row>
      <xdr:rowOff>40822</xdr:rowOff>
    </xdr:from>
    <xdr:to>
      <xdr:col>6</xdr:col>
      <xdr:colOff>374196</xdr:colOff>
      <xdr:row>8</xdr:row>
      <xdr:rowOff>81643</xdr:rowOff>
    </xdr:to>
    <xdr:pic>
      <xdr:nvPicPr>
        <xdr:cNvPr id="188437" name="Picture 2" descr="tafbiglogo">
          <a:extLst>
            <a:ext uri="{FF2B5EF4-FFF2-40B4-BE49-F238E27FC236}">
              <a16:creationId xmlns:a16="http://schemas.microsoft.com/office/drawing/2014/main" xmlns="" id="{00000000-0008-0000-0000-000015E00200}"/>
            </a:ext>
          </a:extLst>
        </xdr:cNvPr>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41864" y="1680483"/>
          <a:ext cx="1065439" cy="106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506458</xdr:colOff>
      <xdr:row>11</xdr:row>
      <xdr:rowOff>121377</xdr:rowOff>
    </xdr:from>
    <xdr:to>
      <xdr:col>6</xdr:col>
      <xdr:colOff>285750</xdr:colOff>
      <xdr:row>12</xdr:row>
      <xdr:rowOff>695562</xdr:rowOff>
    </xdr:to>
    <xdr:pic>
      <xdr:nvPicPr>
        <xdr:cNvPr id="7" name="Resim 6" descr="Açıklama: Açıklama: http://www.gesf.org.tr/userfiles/image/GESFED.jp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996565" y="3298645"/>
          <a:ext cx="922292" cy="1227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65F1E861-14EB-4797-A1C8-5B495AD74DF4}"/>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13875" y="46567"/>
          <a:ext cx="1101725" cy="899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5317499A-2C40-4321-86AF-77D2FA1BDAE7}"/>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60070" cy="884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A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7520" y="46567"/>
          <a:ext cx="962660" cy="89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232834</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00000000-0008-0000-09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14417" y="46567"/>
          <a:ext cx="946150" cy="908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88645" cy="883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4CA1CC6B-1F72-429E-B0EC-BC3BD9BB6F14}"/>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49174"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701CDF2-1838-4DE3-BA36-CD1717B0228E}"/>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7219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37EFB36B-A43B-44BD-B68A-E2EA31B7870A}"/>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49174"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F8273C29-81B0-4664-B3F6-A437B9821FBA}"/>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7219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223E7909-33CC-4A2B-8559-AF6AC737539C}"/>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13875" y="46567"/>
          <a:ext cx="1101725" cy="899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95C52B5B-7E6A-46D1-87DA-38D80AB41162}"/>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60070" cy="884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A422E0EF-55A1-4530-8341-EA04614EBB11}"/>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13875" y="46567"/>
          <a:ext cx="1101725" cy="899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031A25A1-0E43-48DF-B299-3494C5E9F6C6}"/>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60070" cy="884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88F90AF3-557E-419C-9435-099D3C3D4953}"/>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13875" y="46567"/>
          <a:ext cx="1101725" cy="899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CCE4CB29-D2B7-4C54-B316-92A8238758D9}"/>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60070" cy="884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6205F1F0-3D68-434A-88CE-6D64BDE3C9B4}"/>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13875" y="46567"/>
          <a:ext cx="1101725" cy="899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A2B6E218-D659-4EF5-95E9-685B807D2CA1}"/>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60070" cy="884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7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1117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5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91399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8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40929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3" name="Picture 2" descr="tafbiglogo">
          <a:extLst>
            <a:ext uri="{FF2B5EF4-FFF2-40B4-BE49-F238E27FC236}">
              <a16:creationId xmlns:a16="http://schemas.microsoft.com/office/drawing/2014/main" xmlns="" id="{00000000-0008-0000-0600-000003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87299" y="35720"/>
          <a:ext cx="981075" cy="87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5" name="Resim 6" descr="Açıklama: Açıklama: http://www.gesf.org.tr/userfiles/image/GESFED.jpg">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79095" y="0"/>
          <a:ext cx="664845"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3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807314" y="35720"/>
          <a:ext cx="9829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0000000-0008-0000-0400-000002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74854" y="35720"/>
          <a:ext cx="754380" cy="88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0" y="0"/>
          <a:ext cx="662940" cy="88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6B0D5DAD-42D8-42BF-BC10-F02B193F82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9194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EE959368-1FBB-4105-AC95-462C0E95E377}"/>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7219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0D56A48A-A549-4B47-92C4-44E130F620D3}"/>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2054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3C76267F-9655-4F26-B43F-B7CABB1101F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7219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2619374</xdr:colOff>
      <xdr:row>0</xdr:row>
      <xdr:rowOff>35720</xdr:rowOff>
    </xdr:from>
    <xdr:to>
      <xdr:col>15</xdr:col>
      <xdr:colOff>752474</xdr:colOff>
      <xdr:row>2</xdr:row>
      <xdr:rowOff>57150</xdr:rowOff>
    </xdr:to>
    <xdr:pic>
      <xdr:nvPicPr>
        <xdr:cNvPr id="2" name="Picture 2" descr="tafbiglogo">
          <a:extLst>
            <a:ext uri="{FF2B5EF4-FFF2-40B4-BE49-F238E27FC236}">
              <a16:creationId xmlns:a16="http://schemas.microsoft.com/office/drawing/2014/main" xmlns="" id="{BF181573-CEA3-429B-A7C0-A775F632982A}"/>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20549" y="35720"/>
          <a:ext cx="752475" cy="88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0</xdr:rowOff>
    </xdr:from>
    <xdr:to>
      <xdr:col>2</xdr:col>
      <xdr:colOff>205740</xdr:colOff>
      <xdr:row>2</xdr:row>
      <xdr:rowOff>26670</xdr:rowOff>
    </xdr:to>
    <xdr:pic>
      <xdr:nvPicPr>
        <xdr:cNvPr id="3" name="Resim 6" descr="Açıklama: Açıklama: http://www.gesf.org.tr/userfiles/image/GESFED.jpg">
          <a:extLst>
            <a:ext uri="{FF2B5EF4-FFF2-40B4-BE49-F238E27FC236}">
              <a16:creationId xmlns:a16="http://schemas.microsoft.com/office/drawing/2014/main" xmlns="" id="{70709DC8-3D38-47C5-ADE0-943965DFCC93}"/>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9570" y="0"/>
          <a:ext cx="721995" cy="89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50800</xdr:colOff>
      <xdr:row>0</xdr:row>
      <xdr:rowOff>46567</xdr:rowOff>
    </xdr:from>
    <xdr:to>
      <xdr:col>15</xdr:col>
      <xdr:colOff>152400</xdr:colOff>
      <xdr:row>2</xdr:row>
      <xdr:rowOff>2964</xdr:rowOff>
    </xdr:to>
    <xdr:pic>
      <xdr:nvPicPr>
        <xdr:cNvPr id="2" name="Picture 2" descr="tafbiglogo">
          <a:extLst>
            <a:ext uri="{FF2B5EF4-FFF2-40B4-BE49-F238E27FC236}">
              <a16:creationId xmlns:a16="http://schemas.microsoft.com/office/drawing/2014/main" xmlns="" id="{15D39CEE-7C35-44A2-91E6-5A938C980CCC}"/>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13875" y="46567"/>
          <a:ext cx="1101725" cy="899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330200</xdr:colOff>
      <xdr:row>0</xdr:row>
      <xdr:rowOff>33867</xdr:rowOff>
    </xdr:from>
    <xdr:to>
      <xdr:col>3</xdr:col>
      <xdr:colOff>80645</xdr:colOff>
      <xdr:row>1</xdr:row>
      <xdr:rowOff>299720</xdr:rowOff>
    </xdr:to>
    <xdr:pic>
      <xdr:nvPicPr>
        <xdr:cNvPr id="3" name="Resim 6" descr="Açıklama: Açıklama: http://www.gesf.org.tr/userfiles/image/GESFED.jpg">
          <a:extLst>
            <a:ext uri="{FF2B5EF4-FFF2-40B4-BE49-F238E27FC236}">
              <a16:creationId xmlns:a16="http://schemas.microsoft.com/office/drawing/2014/main" xmlns="" id="{47BB1C46-62E3-449A-B8FB-2A2E13953097}"/>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0200" y="33867"/>
          <a:ext cx="560070" cy="884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O30"/>
  <sheetViews>
    <sheetView view="pageBreakPreview" topLeftCell="A16" zoomScale="112" zoomScaleNormal="100" zoomScaleSheetLayoutView="112" workbookViewId="0">
      <selection activeCell="A3" sqref="A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5" x14ac:dyDescent="0.2">
      <c r="A1" s="132"/>
      <c r="B1" s="133"/>
      <c r="C1" s="133"/>
      <c r="D1" s="133"/>
      <c r="E1" s="133"/>
      <c r="F1" s="133"/>
      <c r="G1" s="133"/>
      <c r="H1" s="133"/>
      <c r="I1" s="133"/>
      <c r="J1" s="133"/>
      <c r="K1" s="134"/>
    </row>
    <row r="2" spans="1:15" ht="116.25" customHeight="1" x14ac:dyDescent="0.2">
      <c r="A2" s="282" t="s">
        <v>545</v>
      </c>
      <c r="B2" s="283"/>
      <c r="C2" s="283"/>
      <c r="D2" s="283"/>
      <c r="E2" s="283"/>
      <c r="F2" s="283"/>
      <c r="G2" s="283"/>
      <c r="H2" s="283"/>
      <c r="I2" s="283"/>
      <c r="J2" s="283"/>
      <c r="K2" s="284"/>
    </row>
    <row r="3" spans="1:15" ht="14.25" x14ac:dyDescent="0.2">
      <c r="A3" s="135"/>
      <c r="B3" s="136"/>
      <c r="C3" s="136"/>
      <c r="D3" s="136"/>
      <c r="E3" s="136"/>
      <c r="F3" s="136"/>
      <c r="G3" s="136"/>
      <c r="H3" s="136"/>
      <c r="I3" s="136"/>
      <c r="J3" s="136"/>
      <c r="K3" s="137"/>
    </row>
    <row r="4" spans="1:15" x14ac:dyDescent="0.2">
      <c r="A4" s="138"/>
      <c r="B4" s="139"/>
      <c r="C4" s="139"/>
      <c r="D4" s="139"/>
      <c r="E4" s="139"/>
      <c r="F4" s="139"/>
      <c r="G4" s="139"/>
      <c r="H4" s="139"/>
      <c r="I4" s="139"/>
      <c r="J4" s="139"/>
      <c r="K4" s="140"/>
    </row>
    <row r="5" spans="1:15" x14ac:dyDescent="0.2">
      <c r="A5" s="138"/>
      <c r="B5" s="139"/>
      <c r="C5" s="139"/>
      <c r="D5" s="139"/>
      <c r="E5" s="139"/>
      <c r="F5" s="139"/>
      <c r="G5" s="139"/>
      <c r="H5" s="139"/>
      <c r="I5" s="139"/>
      <c r="J5" s="139"/>
      <c r="K5" s="140"/>
    </row>
    <row r="6" spans="1:15" x14ac:dyDescent="0.2">
      <c r="A6" s="138"/>
      <c r="B6" s="139"/>
      <c r="C6" s="139"/>
      <c r="D6" s="139"/>
      <c r="E6" s="139"/>
      <c r="F6" s="139"/>
      <c r="G6" s="139"/>
      <c r="H6" s="139"/>
      <c r="I6" s="139"/>
      <c r="J6" s="139"/>
      <c r="K6" s="140"/>
    </row>
    <row r="7" spans="1:15" x14ac:dyDescent="0.2">
      <c r="A7" s="138"/>
      <c r="B7" s="139"/>
      <c r="C7" s="139"/>
      <c r="D7" s="139"/>
      <c r="E7" s="139"/>
      <c r="F7" s="139"/>
      <c r="G7" s="139"/>
      <c r="H7" s="139"/>
      <c r="I7" s="139"/>
      <c r="J7" s="139"/>
      <c r="K7" s="140"/>
    </row>
    <row r="8" spans="1:15" x14ac:dyDescent="0.2">
      <c r="A8" s="138"/>
      <c r="B8" s="139"/>
      <c r="C8" s="139"/>
      <c r="D8" s="139"/>
      <c r="E8" s="139"/>
      <c r="F8" s="139"/>
      <c r="G8" s="139"/>
      <c r="H8" s="139"/>
      <c r="I8" s="139"/>
      <c r="J8" s="139"/>
      <c r="K8" s="140"/>
    </row>
    <row r="9" spans="1:15" x14ac:dyDescent="0.2">
      <c r="A9" s="138"/>
      <c r="B9" s="139"/>
      <c r="C9" s="139"/>
      <c r="D9" s="139"/>
      <c r="E9" s="139"/>
      <c r="F9" s="139"/>
      <c r="G9" s="139"/>
      <c r="H9" s="139"/>
      <c r="I9" s="139"/>
      <c r="J9" s="139"/>
      <c r="K9" s="140"/>
    </row>
    <row r="10" spans="1:15" x14ac:dyDescent="0.2">
      <c r="A10" s="138"/>
      <c r="B10" s="139"/>
      <c r="C10" s="139"/>
      <c r="D10" s="139"/>
      <c r="E10" s="139"/>
      <c r="F10" s="139"/>
      <c r="G10" s="139"/>
      <c r="H10" s="139"/>
      <c r="I10" s="139"/>
      <c r="J10" s="139"/>
      <c r="K10" s="140"/>
      <c r="O10"/>
    </row>
    <row r="11" spans="1:15" x14ac:dyDescent="0.2">
      <c r="A11" s="138"/>
      <c r="B11" s="139"/>
      <c r="C11" s="139"/>
      <c r="D11" s="139"/>
      <c r="E11" s="139"/>
      <c r="F11" s="139"/>
      <c r="G11" s="139"/>
      <c r="H11" s="139"/>
      <c r="I11" s="139"/>
      <c r="J11" s="139"/>
      <c r="K11" s="140"/>
    </row>
    <row r="12" spans="1:15" ht="51.75" customHeight="1" x14ac:dyDescent="0.35">
      <c r="A12" s="302"/>
      <c r="B12" s="303"/>
      <c r="C12" s="303"/>
      <c r="D12" s="303"/>
      <c r="E12" s="303"/>
      <c r="F12" s="303"/>
      <c r="G12" s="303"/>
      <c r="H12" s="303"/>
      <c r="I12" s="303"/>
      <c r="J12" s="303"/>
      <c r="K12" s="304"/>
    </row>
    <row r="13" spans="1:15" ht="71.25" customHeight="1" x14ac:dyDescent="0.2">
      <c r="A13" s="285"/>
      <c r="B13" s="286"/>
      <c r="C13" s="286"/>
      <c r="D13" s="286"/>
      <c r="E13" s="286"/>
      <c r="F13" s="286"/>
      <c r="G13" s="286"/>
      <c r="H13" s="286"/>
      <c r="I13" s="286"/>
      <c r="J13" s="286"/>
      <c r="K13" s="287"/>
    </row>
    <row r="14" spans="1:15" ht="72" customHeight="1" x14ac:dyDescent="0.2">
      <c r="A14" s="291" t="str">
        <f>F19</f>
        <v>Görme Engelliler Türkiye Şampiyonası</v>
      </c>
      <c r="B14" s="292"/>
      <c r="C14" s="292"/>
      <c r="D14" s="292"/>
      <c r="E14" s="292"/>
      <c r="F14" s="292"/>
      <c r="G14" s="292"/>
      <c r="H14" s="292"/>
      <c r="I14" s="292"/>
      <c r="J14" s="292"/>
      <c r="K14" s="293"/>
    </row>
    <row r="15" spans="1:15" ht="51.75" customHeight="1" x14ac:dyDescent="0.2">
      <c r="A15" s="288"/>
      <c r="B15" s="289"/>
      <c r="C15" s="289"/>
      <c r="D15" s="289"/>
      <c r="E15" s="289"/>
      <c r="F15" s="289"/>
      <c r="G15" s="289"/>
      <c r="H15" s="289"/>
      <c r="I15" s="289"/>
      <c r="J15" s="289"/>
      <c r="K15" s="290"/>
    </row>
    <row r="16" spans="1:15" x14ac:dyDescent="0.2">
      <c r="A16" s="138"/>
      <c r="B16" s="139"/>
      <c r="C16" s="139"/>
      <c r="D16" s="139"/>
      <c r="E16" s="139"/>
      <c r="F16" s="139"/>
      <c r="G16" s="139"/>
      <c r="H16" s="139"/>
      <c r="I16" s="139"/>
      <c r="J16" s="139"/>
      <c r="K16" s="140"/>
    </row>
    <row r="17" spans="1:11" ht="25.5" x14ac:dyDescent="0.35">
      <c r="A17" s="305"/>
      <c r="B17" s="306"/>
      <c r="C17" s="306"/>
      <c r="D17" s="306"/>
      <c r="E17" s="306"/>
      <c r="F17" s="306"/>
      <c r="G17" s="306"/>
      <c r="H17" s="306"/>
      <c r="I17" s="306"/>
      <c r="J17" s="306"/>
      <c r="K17" s="307"/>
    </row>
    <row r="18" spans="1:11" ht="24.75" customHeight="1" x14ac:dyDescent="0.2">
      <c r="A18" s="299" t="s">
        <v>80</v>
      </c>
      <c r="B18" s="300"/>
      <c r="C18" s="300"/>
      <c r="D18" s="300"/>
      <c r="E18" s="300"/>
      <c r="F18" s="300"/>
      <c r="G18" s="300"/>
      <c r="H18" s="300"/>
      <c r="I18" s="300"/>
      <c r="J18" s="300"/>
      <c r="K18" s="301"/>
    </row>
    <row r="19" spans="1:11" s="36" customFormat="1" ht="35.25" customHeight="1" x14ac:dyDescent="0.2">
      <c r="A19" s="273" t="s">
        <v>76</v>
      </c>
      <c r="B19" s="274"/>
      <c r="C19" s="274"/>
      <c r="D19" s="274"/>
      <c r="E19" s="275"/>
      <c r="F19" s="296" t="s">
        <v>237</v>
      </c>
      <c r="G19" s="297"/>
      <c r="H19" s="297"/>
      <c r="I19" s="297"/>
      <c r="J19" s="297"/>
      <c r="K19" s="298"/>
    </row>
    <row r="20" spans="1:11" s="36" customFormat="1" ht="35.25" customHeight="1" x14ac:dyDescent="0.2">
      <c r="A20" s="276" t="s">
        <v>77</v>
      </c>
      <c r="B20" s="277"/>
      <c r="C20" s="277"/>
      <c r="D20" s="277"/>
      <c r="E20" s="278"/>
      <c r="F20" s="296" t="s">
        <v>542</v>
      </c>
      <c r="G20" s="297"/>
      <c r="H20" s="297"/>
      <c r="I20" s="297"/>
      <c r="J20" s="297"/>
      <c r="K20" s="298"/>
    </row>
    <row r="21" spans="1:11" s="36" customFormat="1" ht="35.25" customHeight="1" x14ac:dyDescent="0.2">
      <c r="A21" s="276" t="s">
        <v>78</v>
      </c>
      <c r="B21" s="277"/>
      <c r="C21" s="277"/>
      <c r="D21" s="277"/>
      <c r="E21" s="278"/>
      <c r="F21" s="296" t="s">
        <v>543</v>
      </c>
      <c r="G21" s="297"/>
      <c r="H21" s="297"/>
      <c r="I21" s="297"/>
      <c r="J21" s="297"/>
      <c r="K21" s="298"/>
    </row>
    <row r="22" spans="1:11" s="36" customFormat="1" ht="35.25" customHeight="1" x14ac:dyDescent="0.2">
      <c r="A22" s="276" t="s">
        <v>79</v>
      </c>
      <c r="B22" s="277"/>
      <c r="C22" s="277"/>
      <c r="D22" s="277"/>
      <c r="E22" s="278"/>
      <c r="F22" s="296" t="s">
        <v>544</v>
      </c>
      <c r="G22" s="297"/>
      <c r="H22" s="297"/>
      <c r="I22" s="297"/>
      <c r="J22" s="297"/>
      <c r="K22" s="298"/>
    </row>
    <row r="23" spans="1:11" s="36" customFormat="1" ht="35.25" customHeight="1" x14ac:dyDescent="0.2">
      <c r="A23" s="279" t="s">
        <v>81</v>
      </c>
      <c r="B23" s="280"/>
      <c r="C23" s="280"/>
      <c r="D23" s="280"/>
      <c r="E23" s="281"/>
      <c r="F23" s="183">
        <v>58</v>
      </c>
      <c r="G23" s="141"/>
      <c r="H23" s="141"/>
      <c r="I23" s="141"/>
      <c r="J23" s="141"/>
      <c r="K23" s="142"/>
    </row>
    <row r="24" spans="1:11" ht="15.75" x14ac:dyDescent="0.25">
      <c r="A24" s="294"/>
      <c r="B24" s="295"/>
      <c r="C24" s="295"/>
      <c r="D24" s="295"/>
      <c r="E24" s="295"/>
      <c r="F24" s="308"/>
      <c r="G24" s="308"/>
      <c r="H24" s="308"/>
      <c r="I24" s="308"/>
      <c r="J24" s="308"/>
      <c r="K24" s="309"/>
    </row>
    <row r="25" spans="1:11" ht="20.25" x14ac:dyDescent="0.3">
      <c r="A25" s="270"/>
      <c r="B25" s="271"/>
      <c r="C25" s="271"/>
      <c r="D25" s="271"/>
      <c r="E25" s="271"/>
      <c r="F25" s="271"/>
      <c r="G25" s="271"/>
      <c r="H25" s="271"/>
      <c r="I25" s="271"/>
      <c r="J25" s="271"/>
      <c r="K25" s="272"/>
    </row>
    <row r="26" spans="1:11" x14ac:dyDescent="0.2">
      <c r="A26" s="138"/>
      <c r="B26" s="139"/>
      <c r="C26" s="139"/>
      <c r="D26" s="139"/>
      <c r="E26" s="139"/>
      <c r="F26" s="139"/>
      <c r="G26" s="139"/>
      <c r="H26" s="139"/>
      <c r="I26" s="139"/>
      <c r="J26" s="139"/>
      <c r="K26" s="140"/>
    </row>
    <row r="27" spans="1:11" ht="20.25" x14ac:dyDescent="0.3">
      <c r="A27" s="267"/>
      <c r="B27" s="268"/>
      <c r="C27" s="268"/>
      <c r="D27" s="268"/>
      <c r="E27" s="268"/>
      <c r="F27" s="268"/>
      <c r="G27" s="268"/>
      <c r="H27" s="268"/>
      <c r="I27" s="268"/>
      <c r="J27" s="268"/>
      <c r="K27" s="269"/>
    </row>
    <row r="28" spans="1:11" x14ac:dyDescent="0.2">
      <c r="A28" s="138"/>
      <c r="B28" s="139"/>
      <c r="C28" s="139"/>
      <c r="D28" s="139"/>
      <c r="E28" s="139"/>
      <c r="F28" s="139"/>
      <c r="G28" s="139"/>
      <c r="H28" s="139"/>
      <c r="I28" s="139"/>
      <c r="J28" s="139"/>
      <c r="K28" s="140"/>
    </row>
    <row r="29" spans="1:11" x14ac:dyDescent="0.2">
      <c r="A29" s="138"/>
      <c r="B29" s="139"/>
      <c r="C29" s="139"/>
      <c r="D29" s="139"/>
      <c r="E29" s="139"/>
      <c r="F29" s="139"/>
      <c r="G29" s="139"/>
      <c r="H29" s="139"/>
      <c r="I29" s="139"/>
      <c r="J29" s="139"/>
      <c r="K29" s="140"/>
    </row>
    <row r="30" spans="1:11" x14ac:dyDescent="0.2">
      <c r="A30" s="143"/>
      <c r="B30" s="144"/>
      <c r="C30" s="144"/>
      <c r="D30" s="144"/>
      <c r="E30" s="144"/>
      <c r="F30" s="144"/>
      <c r="G30" s="144"/>
      <c r="H30" s="144"/>
      <c r="I30" s="144"/>
      <c r="J30" s="144"/>
      <c r="K30" s="14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17" right="0.27559055118110237" top="0.36" bottom="0.28000000000000003" header="0.28000000000000003"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18"/>
  <sheetViews>
    <sheetView view="pageBreakPreview" zoomScale="90" zoomScaleNormal="100" zoomScaleSheetLayoutView="90" workbookViewId="0">
      <selection activeCell="A16" sqref="A16"/>
    </sheetView>
  </sheetViews>
  <sheetFormatPr defaultColWidth="9.140625" defaultRowHeight="12.75" x14ac:dyDescent="0.2"/>
  <cols>
    <col min="1" max="1" width="5.28515625" style="60" customWidth="1"/>
    <col min="2" max="2" width="8.85546875" style="60" hidden="1" customWidth="1"/>
    <col min="3" max="3" width="6.85546875" style="60" customWidth="1"/>
    <col min="4" max="4" width="12" style="61" customWidth="1"/>
    <col min="5" max="5" width="9.28515625" style="61" customWidth="1"/>
    <col min="6" max="6" width="24.28515625" style="60" customWidth="1"/>
    <col min="7" max="7" width="38" style="3"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89</v>
      </c>
      <c r="E3" s="363"/>
      <c r="F3" s="363"/>
      <c r="G3" s="63"/>
      <c r="H3" s="364"/>
      <c r="I3" s="364"/>
      <c r="J3" s="364"/>
      <c r="K3" s="258"/>
      <c r="L3" s="258"/>
      <c r="M3" s="197"/>
      <c r="N3" s="365"/>
      <c r="O3" s="365"/>
      <c r="P3" s="365"/>
    </row>
    <row r="4" spans="1:16" s="4" customFormat="1" ht="17.25" customHeight="1" x14ac:dyDescent="0.2">
      <c r="A4" s="356" t="s">
        <v>87</v>
      </c>
      <c r="B4" s="356"/>
      <c r="C4" s="356"/>
      <c r="D4" s="357" t="s">
        <v>317</v>
      </c>
      <c r="E4" s="357"/>
      <c r="F4" s="357"/>
      <c r="G4" s="130"/>
      <c r="H4" s="237"/>
      <c r="I4" s="358"/>
      <c r="J4" s="358"/>
      <c r="K4" s="259"/>
      <c r="L4" s="356" t="s">
        <v>403</v>
      </c>
      <c r="M4" s="356"/>
      <c r="N4" s="359">
        <v>42831</v>
      </c>
      <c r="O4" s="359"/>
      <c r="P4" s="176">
        <v>0.58333333333333337</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55">
        <v>1</v>
      </c>
      <c r="I7" s="255">
        <v>2</v>
      </c>
      <c r="J7" s="255">
        <v>3</v>
      </c>
      <c r="K7" s="185" t="s">
        <v>130</v>
      </c>
      <c r="L7" s="255">
        <v>4</v>
      </c>
      <c r="M7" s="255">
        <v>5</v>
      </c>
      <c r="N7" s="255">
        <v>6</v>
      </c>
      <c r="O7" s="352"/>
      <c r="P7" s="352"/>
    </row>
    <row r="8" spans="1:16" s="56" customFormat="1" ht="63" customHeight="1" x14ac:dyDescent="0.2">
      <c r="A8" s="64">
        <v>1</v>
      </c>
      <c r="B8" s="65" t="s">
        <v>416</v>
      </c>
      <c r="C8" s="66">
        <f>IF(ISERROR(VLOOKUP(B8,'KAYIT LİSTESİ'!$B$4:$H$795,2,0)),"",(VLOOKUP(B8,'KAYIT LİSTESİ'!$B$4:$H$795,2,0)))</f>
        <v>144</v>
      </c>
      <c r="D8" s="67">
        <f>IF(ISERROR(VLOOKUP(B8,'KAYIT LİSTESİ'!$B$4:$H$795,4,0)),"",(VLOOKUP(B8,'KAYIT LİSTESİ'!$B$4:$H$795,4,0)))</f>
        <v>36899</v>
      </c>
      <c r="E8" s="67" t="str">
        <f>IF(ISERROR(VLOOKUP(B8,'KAYIT LİSTESİ'!$B$4:$N$9795,13,0)),"",(VLOOKUP(B8,'KAYIT LİSTESİ'!$B$4:$N$9795,13,0)))</f>
        <v>B1</v>
      </c>
      <c r="F8" s="162" t="str">
        <f>IF(ISERROR(VLOOKUP(B8,'KAYIT LİSTESİ'!$B$4:$H$795,5,0)),"",(VLOOKUP(B8,'KAYIT LİSTESİ'!$B$4:$H$795,5,0)))</f>
        <v>MEHMET AKTAŞ</v>
      </c>
      <c r="G8" s="162" t="str">
        <f>IF(ISERROR(VLOOKUP(B8,'KAYIT LİSTESİ'!$B$4:$H$795,6,0)),"",(VLOOKUP(B8,'KAYIT LİSTESİ'!$B$4:$H$795,6,0)))</f>
        <v>KONYA-MEVLANA ENGELLİLER SPOR KULÜBÜ</v>
      </c>
      <c r="H8" s="153">
        <v>709</v>
      </c>
      <c r="I8" s="153">
        <v>684</v>
      </c>
      <c r="J8" s="153" t="s">
        <v>548</v>
      </c>
      <c r="K8" s="186"/>
      <c r="L8" s="187">
        <v>671</v>
      </c>
      <c r="M8" s="187"/>
      <c r="N8" s="187"/>
      <c r="O8" s="186">
        <f>IF(COUNT(H8:N8)=0,"",MAX(H8:N8))</f>
        <v>709</v>
      </c>
      <c r="P8" s="68"/>
    </row>
    <row r="9" spans="1:16" s="56" customFormat="1" ht="63" customHeight="1" x14ac:dyDescent="0.2">
      <c r="A9" s="64">
        <v>2</v>
      </c>
      <c r="B9" s="65" t="s">
        <v>417</v>
      </c>
      <c r="C9" s="66">
        <f>IF(ISERROR(VLOOKUP(B9,'KAYIT LİSTESİ'!$B$4:$H$795,2,0)),"",(VLOOKUP(B9,'KAYIT LİSTESİ'!$B$4:$H$795,2,0)))</f>
        <v>132</v>
      </c>
      <c r="D9" s="67">
        <f>IF(ISERROR(VLOOKUP(B9,'KAYIT LİSTESİ'!$B$4:$H$795,4,0)),"",(VLOOKUP(B9,'KAYIT LİSTESİ'!$B$4:$H$795,4,0)))</f>
        <v>37169</v>
      </c>
      <c r="E9" s="67" t="str">
        <f>IF(ISERROR(VLOOKUP(B9,'KAYIT LİSTESİ'!$B$4:$N$9795,13,0)),"",(VLOOKUP(B9,'KAYIT LİSTESİ'!$B$4:$N$9795,13,0)))</f>
        <v>B1</v>
      </c>
      <c r="F9" s="162" t="str">
        <f>IF(ISERROR(VLOOKUP(B9,'KAYIT LİSTESİ'!$B$4:$H$795,5,0)),"",(VLOOKUP(B9,'KAYIT LİSTESİ'!$B$4:$H$795,5,0)))</f>
        <v>ATİLA DİNÇASLAN</v>
      </c>
      <c r="G9" s="162" t="str">
        <f>IF(ISERROR(VLOOKUP(B9,'KAYIT LİSTESİ'!$B$4:$H$795,6,0)),"",(VLOOKUP(B9,'KAYIT LİSTESİ'!$B$4:$H$795,6,0)))</f>
        <v>KAYSERİ-KAYSERİ GENÇ GÖRME ENGELLİLER SPOR KULÜBÜ</v>
      </c>
      <c r="H9" s="153">
        <v>592</v>
      </c>
      <c r="I9" s="153">
        <v>559</v>
      </c>
      <c r="J9" s="153">
        <v>535</v>
      </c>
      <c r="K9" s="186"/>
      <c r="L9" s="187">
        <v>562</v>
      </c>
      <c r="M9" s="187"/>
      <c r="N9" s="187"/>
      <c r="O9" s="186">
        <f>IF(COUNT(H9:N9)=0,"",MAX(H9:N9))</f>
        <v>592</v>
      </c>
      <c r="P9" s="68"/>
    </row>
    <row r="10" spans="1:16" s="56" customFormat="1" ht="63" customHeight="1" x14ac:dyDescent="0.2">
      <c r="A10" s="64"/>
      <c r="B10" s="65" t="s">
        <v>418</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c r="L10" s="187"/>
      <c r="M10" s="187"/>
      <c r="N10" s="187"/>
      <c r="O10" s="186" t="str">
        <f t="shared" ref="O10" si="0">IF(COUNT(H10:N10)=0,"",MAX(H10:N10))</f>
        <v/>
      </c>
      <c r="P10" s="68"/>
    </row>
    <row r="11" spans="1:16" ht="28.9"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customHeight="1" x14ac:dyDescent="0.2">
      <c r="A12" s="349"/>
      <c r="B12" s="349"/>
      <c r="C12" s="353"/>
      <c r="D12" s="353"/>
      <c r="E12" s="355"/>
      <c r="F12" s="349"/>
      <c r="G12" s="349"/>
      <c r="H12" s="255">
        <v>1</v>
      </c>
      <c r="I12" s="255">
        <v>2</v>
      </c>
      <c r="J12" s="255">
        <v>3</v>
      </c>
      <c r="K12" s="185" t="s">
        <v>130</v>
      </c>
      <c r="L12" s="255">
        <v>4</v>
      </c>
      <c r="M12" s="255">
        <v>5</v>
      </c>
      <c r="N12" s="255">
        <v>6</v>
      </c>
      <c r="O12" s="352"/>
      <c r="P12" s="352"/>
    </row>
    <row r="13" spans="1:16" s="56" customFormat="1" ht="63" customHeight="1" x14ac:dyDescent="0.2">
      <c r="A13" s="64">
        <v>1</v>
      </c>
      <c r="B13" s="65" t="s">
        <v>420</v>
      </c>
      <c r="C13" s="66">
        <f>IF(ISERROR(VLOOKUP(B13,'KAYIT LİSTESİ'!$B$4:$H$795,2,0)),"",(VLOOKUP(B13,'KAYIT LİSTESİ'!$B$4:$H$795,2,0)))</f>
        <v>145</v>
      </c>
      <c r="D13" s="67">
        <f>IF(ISERROR(VLOOKUP(B13,'KAYIT LİSTESİ'!$B$4:$H$795,4,0)),"",(VLOOKUP(B13,'KAYIT LİSTESİ'!$B$4:$H$795,4,0)))</f>
        <v>37281</v>
      </c>
      <c r="E13" s="67" t="str">
        <f>IF(ISERROR(VLOOKUP(B13,'KAYIT LİSTESİ'!$B$4:$N$9795,13,0)),"",(VLOOKUP(B13,'KAYIT LİSTESİ'!$B$4:$N$9795,13,0)))</f>
        <v>B2</v>
      </c>
      <c r="F13" s="162" t="str">
        <f>IF(ISERROR(VLOOKUP(B13,'KAYIT LİSTESİ'!$B$4:$H$795,5,0)),"",(VLOOKUP(B13,'KAYIT LİSTESİ'!$B$4:$H$795,5,0)))</f>
        <v>MUSTAFA ESER</v>
      </c>
      <c r="G13" s="162" t="str">
        <f>IF(ISERROR(VLOOKUP(B13,'KAYIT LİSTESİ'!$B$4:$H$795,6,0)),"",(VLOOKUP(B13,'KAYIT LİSTESİ'!$B$4:$H$795,6,0)))</f>
        <v>KONYA-MEVLANA ENGELLİLER SPOR KULÜBÜ</v>
      </c>
      <c r="H13" s="153">
        <v>607</v>
      </c>
      <c r="I13" s="153">
        <v>591</v>
      </c>
      <c r="J13" s="153">
        <v>867</v>
      </c>
      <c r="K13" s="186"/>
      <c r="L13" s="187">
        <v>830</v>
      </c>
      <c r="M13" s="187"/>
      <c r="N13" s="187"/>
      <c r="O13" s="186">
        <f>IF(COUNT(H13:N13)=0,"",MAX(H13:N13))</f>
        <v>867</v>
      </c>
      <c r="P13" s="68"/>
    </row>
    <row r="14" spans="1:16" s="56" customFormat="1" ht="63" customHeight="1" x14ac:dyDescent="0.2">
      <c r="A14" s="64">
        <v>2</v>
      </c>
      <c r="B14" s="65" t="s">
        <v>421</v>
      </c>
      <c r="C14" s="66">
        <f>IF(ISERROR(VLOOKUP(B14,'KAYIT LİSTESİ'!$B$4:$H$795,2,0)),"",(VLOOKUP(B14,'KAYIT LİSTESİ'!$B$4:$H$795,2,0)))</f>
        <v>67</v>
      </c>
      <c r="D14" s="67">
        <f>IF(ISERROR(VLOOKUP(B14,'KAYIT LİSTESİ'!$B$4:$H$795,4,0)),"",(VLOOKUP(B14,'KAYIT LİSTESİ'!$B$4:$H$795,4,0)))</f>
        <v>37079</v>
      </c>
      <c r="E14" s="67" t="str">
        <f>IF(ISERROR(VLOOKUP(B14,'KAYIT LİSTESİ'!$B$4:$N$9795,13,0)),"",(VLOOKUP(B14,'KAYIT LİSTESİ'!$B$4:$N$9795,13,0)))</f>
        <v>B2</v>
      </c>
      <c r="F14" s="162" t="str">
        <f>IF(ISERROR(VLOOKUP(B14,'KAYIT LİSTESİ'!$B$4:$H$795,5,0)),"",(VLOOKUP(B14,'KAYIT LİSTESİ'!$B$4:$H$795,5,0)))</f>
        <v>FURKAN DEĞMEZ</v>
      </c>
      <c r="G14" s="162" t="str">
        <f>IF(ISERROR(VLOOKUP(B14,'KAYIT LİSTESİ'!$B$4:$H$795,6,0)),"",(VLOOKUP(B14,'KAYIT LİSTESİ'!$B$4:$H$795,6,0)))</f>
        <v>BURSA-NİLÜFER BELEDİYESİ GÖRME ENGELLİLER SPOR KULÜBÜ</v>
      </c>
      <c r="H14" s="153">
        <v>610</v>
      </c>
      <c r="I14" s="153">
        <v>630</v>
      </c>
      <c r="J14" s="153">
        <v>649</v>
      </c>
      <c r="K14" s="186"/>
      <c r="L14" s="187">
        <v>614</v>
      </c>
      <c r="M14" s="187"/>
      <c r="N14" s="187"/>
      <c r="O14" s="186">
        <f>IF(COUNT(H14:N14)=0,"",MAX(H14:N14))</f>
        <v>649</v>
      </c>
      <c r="P14" s="68"/>
    </row>
    <row r="15" spans="1:16" s="56" customFormat="1" ht="63" customHeight="1" x14ac:dyDescent="0.2">
      <c r="A15" s="64">
        <v>3</v>
      </c>
      <c r="B15" s="65" t="s">
        <v>419</v>
      </c>
      <c r="C15" s="66">
        <f>IF(ISERROR(VLOOKUP(B15,'KAYIT LİSTESİ'!$B$4:$H$795,2,0)),"",(VLOOKUP(B15,'KAYIT LİSTESİ'!$B$4:$H$795,2,0)))</f>
        <v>152</v>
      </c>
      <c r="D15" s="67">
        <f>IF(ISERROR(VLOOKUP(B15,'KAYIT LİSTESİ'!$B$4:$H$795,4,0)),"",(VLOOKUP(B15,'KAYIT LİSTESİ'!$B$4:$H$795,4,0)))</f>
        <v>37387</v>
      </c>
      <c r="E15" s="67" t="str">
        <f>IF(ISERROR(VLOOKUP(B15,'KAYIT LİSTESİ'!$B$4:$N$9795,13,0)),"",(VLOOKUP(B15,'KAYIT LİSTESİ'!$B$4:$N$9795,13,0)))</f>
        <v>B2</v>
      </c>
      <c r="F15" s="162" t="str">
        <f>IF(ISERROR(VLOOKUP(B15,'KAYIT LİSTESİ'!$B$4:$H$795,5,0)),"",(VLOOKUP(B15,'KAYIT LİSTESİ'!$B$4:$H$795,5,0)))</f>
        <v>MİKAİL BAL</v>
      </c>
      <c r="G15" s="162" t="str">
        <f>IF(ISERROR(VLOOKUP(B15,'KAYIT LİSTESİ'!$B$4:$H$795,6,0)),"",(VLOOKUP(B15,'KAYIT LİSTESİ'!$B$4:$H$795,6,0)))</f>
        <v>MALATYA-MALATYA YEŞİLYURT GÖRME ENGELLİLER POR KULÜBÜ</v>
      </c>
      <c r="H15" s="153">
        <v>417</v>
      </c>
      <c r="I15" s="153">
        <v>508</v>
      </c>
      <c r="J15" s="153">
        <v>573</v>
      </c>
      <c r="K15" s="186"/>
      <c r="L15" s="187">
        <v>585</v>
      </c>
      <c r="M15" s="187"/>
      <c r="N15" s="187"/>
      <c r="O15" s="186">
        <f>IF(COUNT(H15:N15)=0,"",MAX(H15:N15))</f>
        <v>585</v>
      </c>
      <c r="P15" s="68"/>
    </row>
    <row r="16" spans="1:16" s="56" customFormat="1" ht="63" customHeight="1" x14ac:dyDescent="0.2">
      <c r="A16" s="64"/>
      <c r="B16" s="65" t="s">
        <v>422</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c r="L16" s="187"/>
      <c r="M16" s="187"/>
      <c r="N16" s="187"/>
      <c r="O16" s="186" t="str">
        <f>IF(COUNT(H16:N16)=0,"",MAX(H16:N16))</f>
        <v/>
      </c>
      <c r="P16" s="68"/>
    </row>
    <row r="17" spans="1:16" s="58" customFormat="1" ht="9" customHeight="1" x14ac:dyDescent="0.2">
      <c r="A17" s="256"/>
      <c r="B17" s="256"/>
      <c r="C17" s="256"/>
      <c r="D17" s="57"/>
      <c r="E17" s="57"/>
      <c r="F17" s="256"/>
      <c r="O17" s="59"/>
      <c r="P17" s="256"/>
    </row>
    <row r="18" spans="1:16" s="58" customFormat="1" ht="25.5" customHeight="1" x14ac:dyDescent="0.2">
      <c r="A18" s="347" t="s">
        <v>4</v>
      </c>
      <c r="B18" s="347"/>
      <c r="C18" s="347"/>
      <c r="D18" s="347"/>
      <c r="E18" s="256"/>
      <c r="F18" s="257" t="s">
        <v>0</v>
      </c>
      <c r="G18" s="257" t="s">
        <v>1</v>
      </c>
      <c r="H18" s="348" t="s">
        <v>2</v>
      </c>
      <c r="I18" s="348"/>
      <c r="J18" s="348"/>
      <c r="K18" s="348"/>
      <c r="L18" s="348"/>
      <c r="M18" s="348"/>
      <c r="N18" s="348"/>
      <c r="O18" s="348" t="s">
        <v>3</v>
      </c>
      <c r="P18" s="348"/>
    </row>
  </sheetData>
  <sortState ref="A13:O15">
    <sortCondition descending="1" ref="O13:O15"/>
  </sortState>
  <mergeCells count="34">
    <mergeCell ref="A1:P1"/>
    <mergeCell ref="A2:P2"/>
    <mergeCell ref="A3:C3"/>
    <mergeCell ref="D3:F3"/>
    <mergeCell ref="H3:J3"/>
    <mergeCell ref="N3:P3"/>
    <mergeCell ref="A6:A7"/>
    <mergeCell ref="B6:B7"/>
    <mergeCell ref="C6:C7"/>
    <mergeCell ref="D6:D7"/>
    <mergeCell ref="E6:E7"/>
    <mergeCell ref="A4:C4"/>
    <mergeCell ref="D4:F4"/>
    <mergeCell ref="I4:J4"/>
    <mergeCell ref="L4:M4"/>
    <mergeCell ref="N4:O4"/>
    <mergeCell ref="F6:F7"/>
    <mergeCell ref="G6:G7"/>
    <mergeCell ref="H6:N6"/>
    <mergeCell ref="O6:O7"/>
    <mergeCell ref="P6:P7"/>
    <mergeCell ref="A18:D18"/>
    <mergeCell ref="H18:N18"/>
    <mergeCell ref="O18:P18"/>
    <mergeCell ref="F11:F12"/>
    <mergeCell ref="G11:G12"/>
    <mergeCell ref="H11:N11"/>
    <mergeCell ref="O11:O12"/>
    <mergeCell ref="P11:P12"/>
    <mergeCell ref="A11:A12"/>
    <mergeCell ref="B11:B12"/>
    <mergeCell ref="C11:C12"/>
    <mergeCell ref="D11:D12"/>
    <mergeCell ref="E11:E12"/>
  </mergeCells>
  <conditionalFormatting sqref="O8:O10 O13:O16">
    <cfRule type="cellIs" dxfId="13" priority="2"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17"/>
  <sheetViews>
    <sheetView view="pageBreakPreview" zoomScale="90" zoomScaleNormal="100" zoomScaleSheetLayoutView="90" workbookViewId="0">
      <selection activeCell="T9" sqref="T9"/>
    </sheetView>
  </sheetViews>
  <sheetFormatPr defaultColWidth="9.140625" defaultRowHeight="12.75" x14ac:dyDescent="0.2"/>
  <cols>
    <col min="1" max="1" width="5.28515625" style="60" customWidth="1"/>
    <col min="2" max="2" width="13.28515625" style="60" hidden="1" customWidth="1"/>
    <col min="3" max="3" width="6.85546875" style="60" customWidth="1"/>
    <col min="4" max="4" width="12" style="61" customWidth="1"/>
    <col min="5" max="5" width="9.28515625" style="61" customWidth="1"/>
    <col min="6" max="6" width="24.28515625" style="60" customWidth="1"/>
    <col min="7" max="7" width="38" style="3"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89</v>
      </c>
      <c r="E3" s="363"/>
      <c r="F3" s="363"/>
      <c r="G3" s="63"/>
      <c r="H3" s="364"/>
      <c r="I3" s="364"/>
      <c r="J3" s="364"/>
      <c r="K3" s="258"/>
      <c r="L3" s="258"/>
      <c r="M3" s="197"/>
      <c r="N3" s="365"/>
      <c r="O3" s="365"/>
      <c r="P3" s="365"/>
    </row>
    <row r="4" spans="1:16" s="4" customFormat="1" ht="17.25" customHeight="1" x14ac:dyDescent="0.2">
      <c r="A4" s="356" t="s">
        <v>87</v>
      </c>
      <c r="B4" s="356"/>
      <c r="C4" s="356"/>
      <c r="D4" s="357" t="s">
        <v>449</v>
      </c>
      <c r="E4" s="357"/>
      <c r="F4" s="357"/>
      <c r="G4" s="130"/>
      <c r="H4" s="237"/>
      <c r="I4" s="358"/>
      <c r="J4" s="358"/>
      <c r="K4" s="259"/>
      <c r="L4" s="356" t="s">
        <v>403</v>
      </c>
      <c r="M4" s="356"/>
      <c r="N4" s="359">
        <v>42831</v>
      </c>
      <c r="O4" s="359"/>
      <c r="P4" s="176">
        <v>0.66666666666666663</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55">
        <v>1</v>
      </c>
      <c r="I7" s="255">
        <v>2</v>
      </c>
      <c r="J7" s="255">
        <v>3</v>
      </c>
      <c r="K7" s="185" t="s">
        <v>130</v>
      </c>
      <c r="L7" s="255">
        <v>4</v>
      </c>
      <c r="M7" s="255">
        <v>5</v>
      </c>
      <c r="N7" s="255">
        <v>6</v>
      </c>
      <c r="O7" s="352"/>
      <c r="P7" s="352"/>
    </row>
    <row r="8" spans="1:16" s="56" customFormat="1" ht="63" customHeight="1" x14ac:dyDescent="0.2">
      <c r="A8" s="64">
        <v>1</v>
      </c>
      <c r="B8" s="65" t="s">
        <v>517</v>
      </c>
      <c r="C8" s="66">
        <f>IF(ISERROR(VLOOKUP(B8,'KAYIT LİSTESİ'!$B$4:$H$795,2,0)),"",(VLOOKUP(B8,'KAYIT LİSTESİ'!$B$4:$H$795,2,0)))</f>
        <v>8</v>
      </c>
      <c r="D8" s="67">
        <f>IF(ISERROR(VLOOKUP(B8,'KAYIT LİSTESİ'!$B$4:$H$795,4,0)),"",(VLOOKUP(B8,'KAYIT LİSTESİ'!$B$4:$H$795,4,0)))</f>
        <v>36988</v>
      </c>
      <c r="E8" s="67" t="str">
        <f>IF(ISERROR(VLOOKUP(B8,'KAYIT LİSTESİ'!$B$4:$N$9795,13,0)),"",(VLOOKUP(B8,'KAYIT LİSTESİ'!$B$4:$N$9795,13,0)))</f>
        <v>B1</v>
      </c>
      <c r="F8" s="162" t="str">
        <f>IF(ISERROR(VLOOKUP(B8,'KAYIT LİSTESİ'!$B$4:$H$795,5,0)),"",(VLOOKUP(B8,'KAYIT LİSTESİ'!$B$4:$H$795,5,0)))</f>
        <v>SELMA ALGÜL</v>
      </c>
      <c r="G8" s="162" t="str">
        <f>IF(ISERROR(VLOOKUP(B8,'KAYIT LİSTESİ'!$B$4:$H$795,6,0)),"",(VLOOKUP(B8,'KAYIT LİSTESİ'!$B$4:$H$795,6,0)))</f>
        <v>ANKARA-AND.SEL.G.ENG.SP.KLB.</v>
      </c>
      <c r="H8" s="153">
        <v>399</v>
      </c>
      <c r="I8" s="153">
        <v>375</v>
      </c>
      <c r="J8" s="153">
        <v>414</v>
      </c>
      <c r="K8" s="186"/>
      <c r="L8" s="187">
        <v>452</v>
      </c>
      <c r="M8" s="187"/>
      <c r="N8" s="187"/>
      <c r="O8" s="186">
        <f>IF(COUNT(H8:N8)=0,"",MAX(H8:N8))</f>
        <v>452</v>
      </c>
      <c r="P8" s="68"/>
    </row>
    <row r="9" spans="1:16" s="56" customFormat="1" ht="63" customHeight="1" x14ac:dyDescent="0.2">
      <c r="A9" s="64"/>
      <c r="B9" s="65" t="s">
        <v>518</v>
      </c>
      <c r="C9" s="66" t="str">
        <f>IF(ISERROR(VLOOKUP(B9,'KAYIT LİSTESİ'!$B$4:$H$795,2,0)),"",(VLOOKUP(B9,'KAYIT LİSTESİ'!$B$4:$H$795,2,0)))</f>
        <v/>
      </c>
      <c r="D9" s="67" t="str">
        <f>IF(ISERROR(VLOOKUP(B9,'KAYIT LİSTESİ'!$B$4:$H$795,4,0)),"",(VLOOKUP(B9,'KAYIT LİSTESİ'!$B$4:$H$795,4,0)))</f>
        <v/>
      </c>
      <c r="E9" s="67" t="str">
        <f>IF(ISERROR(VLOOKUP(B9,'KAYIT LİSTESİ'!$B$4:$N$9795,13,0)),"",(VLOOKUP(B9,'KAYIT LİSTESİ'!$B$4:$N$9795,13,0)))</f>
        <v/>
      </c>
      <c r="F9" s="162" t="str">
        <f>IF(ISERROR(VLOOKUP(B9,'KAYIT LİSTESİ'!$B$4:$H$795,5,0)),"",(VLOOKUP(B9,'KAYIT LİSTESİ'!$B$4:$H$795,5,0)))</f>
        <v/>
      </c>
      <c r="G9" s="162" t="str">
        <f>IF(ISERROR(VLOOKUP(B9,'KAYIT LİSTESİ'!$B$4:$H$795,6,0)),"",(VLOOKUP(B9,'KAYIT LİSTESİ'!$B$4:$H$795,6,0)))</f>
        <v/>
      </c>
      <c r="H9" s="153"/>
      <c r="I9" s="153"/>
      <c r="J9" s="153"/>
      <c r="K9" s="186"/>
      <c r="L9" s="187"/>
      <c r="M9" s="187"/>
      <c r="N9" s="187"/>
      <c r="O9" s="186" t="str">
        <f>IF(COUNT(H9:N9)=0,"",MAX(H9:N9))</f>
        <v/>
      </c>
      <c r="P9" s="68"/>
    </row>
    <row r="10" spans="1:16" s="56" customFormat="1" ht="63" customHeight="1" x14ac:dyDescent="0.2">
      <c r="A10" s="64"/>
      <c r="B10" s="65" t="s">
        <v>519</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c r="L10" s="187"/>
      <c r="M10" s="187"/>
      <c r="N10" s="187"/>
      <c r="O10" s="186" t="str">
        <f t="shared" ref="O10" si="0">IF(COUNT(H10:N10)=0,"",MAX(H10:N10))</f>
        <v/>
      </c>
      <c r="P10" s="68"/>
    </row>
    <row r="11" spans="1:16" ht="28.9"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customHeight="1" x14ac:dyDescent="0.2">
      <c r="A12" s="349"/>
      <c r="B12" s="349"/>
      <c r="C12" s="353"/>
      <c r="D12" s="353"/>
      <c r="E12" s="355"/>
      <c r="F12" s="349"/>
      <c r="G12" s="349"/>
      <c r="H12" s="255">
        <v>1</v>
      </c>
      <c r="I12" s="255">
        <v>2</v>
      </c>
      <c r="J12" s="255">
        <v>3</v>
      </c>
      <c r="K12" s="185" t="s">
        <v>130</v>
      </c>
      <c r="L12" s="255">
        <v>4</v>
      </c>
      <c r="M12" s="255">
        <v>5</v>
      </c>
      <c r="N12" s="255">
        <v>6</v>
      </c>
      <c r="O12" s="352"/>
      <c r="P12" s="352"/>
    </row>
    <row r="13" spans="1:16" s="56" customFormat="1" ht="63" customHeight="1" x14ac:dyDescent="0.2">
      <c r="A13" s="64">
        <v>1</v>
      </c>
      <c r="B13" s="65" t="s">
        <v>520</v>
      </c>
      <c r="C13" s="66">
        <f>IF(ISERROR(VLOOKUP(B13,'KAYIT LİSTESİ'!$B$4:$H$795,2,0)),"",(VLOOKUP(B13,'KAYIT LİSTESİ'!$B$4:$H$795,2,0)))</f>
        <v>80</v>
      </c>
      <c r="D13" s="67">
        <f>IF(ISERROR(VLOOKUP(B13,'KAYIT LİSTESİ'!$B$4:$H$795,4,0)),"",(VLOOKUP(B13,'KAYIT LİSTESİ'!$B$4:$H$795,4,0)))</f>
        <v>38715</v>
      </c>
      <c r="E13" s="67" t="str">
        <f>IF(ISERROR(VLOOKUP(B13,'KAYIT LİSTESİ'!$B$4:$N$9795,13,0)),"",(VLOOKUP(B13,'KAYIT LİSTESİ'!$B$4:$N$9795,13,0)))</f>
        <v>B2</v>
      </c>
      <c r="F13" s="162" t="str">
        <f>IF(ISERROR(VLOOKUP(B13,'KAYIT LİSTESİ'!$B$4:$H$795,5,0)),"",(VLOOKUP(B13,'KAYIT LİSTESİ'!$B$4:$H$795,5,0)))</f>
        <v>MERYEM SERAP BOZPAPAĞAN</v>
      </c>
      <c r="G13" s="162" t="str">
        <f>IF(ISERROR(VLOOKUP(B13,'KAYIT LİSTESİ'!$B$4:$H$795,6,0)),"",(VLOOKUP(B13,'KAYIT LİSTESİ'!$B$4:$H$795,6,0)))</f>
        <v>MALATYA-MALATYA GENÇLİK G.ENG.SP.KLB.</v>
      </c>
      <c r="H13" s="153">
        <v>365</v>
      </c>
      <c r="I13" s="153">
        <v>332</v>
      </c>
      <c r="J13" s="153">
        <v>446</v>
      </c>
      <c r="K13" s="186"/>
      <c r="L13" s="187">
        <v>398</v>
      </c>
      <c r="M13" s="187"/>
      <c r="N13" s="187"/>
      <c r="O13" s="186">
        <f>IF(COUNT(H13:N13)=0,"",MAX(H13:N13))</f>
        <v>446</v>
      </c>
      <c r="P13" s="68"/>
    </row>
    <row r="14" spans="1:16" s="56" customFormat="1" ht="63" customHeight="1" x14ac:dyDescent="0.2">
      <c r="A14" s="64"/>
      <c r="B14" s="65" t="s">
        <v>521</v>
      </c>
      <c r="C14" s="66" t="str">
        <f>IF(ISERROR(VLOOKUP(B14,'KAYIT LİSTESİ'!$B$4:$H$795,2,0)),"",(VLOOKUP(B14,'KAYIT LİSTESİ'!$B$4:$H$795,2,0)))</f>
        <v/>
      </c>
      <c r="D14" s="67" t="str">
        <f>IF(ISERROR(VLOOKUP(B14,'KAYIT LİSTESİ'!$B$4:$H$795,4,0)),"",(VLOOKUP(B14,'KAYIT LİSTESİ'!$B$4:$H$795,4,0)))</f>
        <v/>
      </c>
      <c r="E14" s="67" t="str">
        <f>IF(ISERROR(VLOOKUP(B14,'KAYIT LİSTESİ'!$B$4:$N$9795,13,0)),"",(VLOOKUP(B14,'KAYIT LİSTESİ'!$B$4:$N$9795,13,0)))</f>
        <v/>
      </c>
      <c r="F14" s="162" t="str">
        <f>IF(ISERROR(VLOOKUP(B14,'KAYIT LİSTESİ'!$B$4:$H$795,5,0)),"",(VLOOKUP(B14,'KAYIT LİSTESİ'!$B$4:$H$795,5,0)))</f>
        <v/>
      </c>
      <c r="G14" s="162" t="str">
        <f>IF(ISERROR(VLOOKUP(B14,'KAYIT LİSTESİ'!$B$4:$H$795,6,0)),"",(VLOOKUP(B14,'KAYIT LİSTESİ'!$B$4:$H$795,6,0)))</f>
        <v/>
      </c>
      <c r="H14" s="153"/>
      <c r="I14" s="153"/>
      <c r="J14" s="153"/>
      <c r="K14" s="186"/>
      <c r="L14" s="187"/>
      <c r="M14" s="187"/>
      <c r="N14" s="187"/>
      <c r="O14" s="186" t="str">
        <f>IF(COUNT(H14:N14)=0,"",MAX(H14:N14))</f>
        <v/>
      </c>
      <c r="P14" s="68"/>
    </row>
    <row r="15" spans="1:16" s="56" customFormat="1" ht="63" customHeight="1" x14ac:dyDescent="0.2">
      <c r="A15" s="64"/>
      <c r="B15" s="65" t="s">
        <v>522</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c r="L15" s="187"/>
      <c r="M15" s="187"/>
      <c r="N15" s="187"/>
      <c r="O15" s="186" t="str">
        <f>IF(COUNT(H15:N15)=0,"",MAX(H15:N15))</f>
        <v/>
      </c>
      <c r="P15" s="68"/>
    </row>
    <row r="16" spans="1:16" s="58" customFormat="1" ht="9" customHeight="1" x14ac:dyDescent="0.2">
      <c r="A16" s="256"/>
      <c r="B16" s="256"/>
      <c r="C16" s="256"/>
      <c r="D16" s="57"/>
      <c r="E16" s="57"/>
      <c r="F16" s="256"/>
      <c r="O16" s="59"/>
      <c r="P16" s="256"/>
    </row>
    <row r="17" spans="1:16" s="58" customFormat="1" ht="25.5" customHeight="1" x14ac:dyDescent="0.2">
      <c r="A17" s="347" t="s">
        <v>4</v>
      </c>
      <c r="B17" s="347"/>
      <c r="C17" s="347"/>
      <c r="D17" s="347"/>
      <c r="E17" s="256"/>
      <c r="F17" s="257" t="s">
        <v>0</v>
      </c>
      <c r="G17" s="257" t="s">
        <v>1</v>
      </c>
      <c r="H17" s="348" t="s">
        <v>2</v>
      </c>
      <c r="I17" s="348"/>
      <c r="J17" s="348"/>
      <c r="K17" s="348"/>
      <c r="L17" s="348"/>
      <c r="M17" s="348"/>
      <c r="N17" s="348"/>
      <c r="O17" s="348" t="s">
        <v>3</v>
      </c>
      <c r="P17" s="348"/>
    </row>
  </sheetData>
  <mergeCells count="34">
    <mergeCell ref="D6:D7"/>
    <mergeCell ref="E6:E7"/>
    <mergeCell ref="A1:P1"/>
    <mergeCell ref="A2:P2"/>
    <mergeCell ref="A3:C3"/>
    <mergeCell ref="D3:F3"/>
    <mergeCell ref="H3:J3"/>
    <mergeCell ref="N3:P3"/>
    <mergeCell ref="A4:C4"/>
    <mergeCell ref="D4:F4"/>
    <mergeCell ref="I4:J4"/>
    <mergeCell ref="L4:M4"/>
    <mergeCell ref="N4:O4"/>
    <mergeCell ref="A17:D17"/>
    <mergeCell ref="H17:N17"/>
    <mergeCell ref="O17:P17"/>
    <mergeCell ref="F6:F7"/>
    <mergeCell ref="G6:G7"/>
    <mergeCell ref="H6:N6"/>
    <mergeCell ref="O6:O7"/>
    <mergeCell ref="P6:P7"/>
    <mergeCell ref="A11:A12"/>
    <mergeCell ref="B11:B12"/>
    <mergeCell ref="C11:C12"/>
    <mergeCell ref="D11:D12"/>
    <mergeCell ref="E11:E12"/>
    <mergeCell ref="A6:A7"/>
    <mergeCell ref="B6:B7"/>
    <mergeCell ref="C6:C7"/>
    <mergeCell ref="F11:F12"/>
    <mergeCell ref="G11:G12"/>
    <mergeCell ref="H11:N11"/>
    <mergeCell ref="O11:O12"/>
    <mergeCell ref="P11:P12"/>
  </mergeCells>
  <conditionalFormatting sqref="O8:O10 O13:O15">
    <cfRule type="cellIs" dxfId="12"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23"/>
  <sheetViews>
    <sheetView view="pageBreakPreview" zoomScaleNormal="100" zoomScaleSheetLayoutView="100" workbookViewId="0">
      <pane ySplit="3" topLeftCell="A137" activePane="bottomLeft" state="frozen"/>
      <selection pane="bottomLeft" activeCell="G138" sqref="G138"/>
    </sheetView>
  </sheetViews>
  <sheetFormatPr defaultColWidth="6.140625" defaultRowHeight="15.75" x14ac:dyDescent="0.25"/>
  <cols>
    <col min="1" max="1" width="6.140625" style="97" customWidth="1"/>
    <col min="2" max="2" width="15.42578125" style="100" customWidth="1"/>
    <col min="3" max="3" width="8.7109375" style="152" customWidth="1"/>
    <col min="4" max="4" width="5.140625" style="100" hidden="1" customWidth="1"/>
    <col min="5" max="5" width="11.7109375" style="97" customWidth="1"/>
    <col min="6" max="6" width="24.85546875" style="94" customWidth="1"/>
    <col min="7" max="7" width="61.5703125" style="264" bestFit="1" customWidth="1"/>
    <col min="8" max="8" width="16.140625" style="97" customWidth="1"/>
    <col min="9" max="9" width="12.42578125" style="151" customWidth="1"/>
    <col min="10" max="10" width="10.42578125" style="101" customWidth="1"/>
    <col min="11" max="12" width="8.5703125" style="102" customWidth="1"/>
    <col min="13" max="13" width="8.5703125" style="100" customWidth="1"/>
    <col min="14" max="14" width="12.42578125" style="94" bestFit="1" customWidth="1"/>
    <col min="15" max="16384" width="6.140625" style="94"/>
  </cols>
  <sheetData>
    <row r="1" spans="1:14" ht="44.25" customHeight="1" x14ac:dyDescent="0.25">
      <c r="A1" s="366" t="str">
        <f>'YARIŞMA BİLGİLERİ'!F19</f>
        <v>Görme Engelliler Türkiye Şampiyonası</v>
      </c>
      <c r="B1" s="366"/>
      <c r="C1" s="366"/>
      <c r="D1" s="366"/>
      <c r="E1" s="366"/>
      <c r="F1" s="367"/>
      <c r="G1" s="367"/>
      <c r="H1" s="367"/>
      <c r="I1" s="367"/>
      <c r="J1" s="367"/>
      <c r="K1" s="366"/>
      <c r="L1" s="366"/>
      <c r="M1" s="366"/>
    </row>
    <row r="2" spans="1:14" ht="44.25" customHeight="1" x14ac:dyDescent="0.25">
      <c r="A2" s="368" t="str">
        <f>'YARIŞMA BİLGİLERİ'!F21</f>
        <v>12-16 Yaş Kız Erkek</v>
      </c>
      <c r="B2" s="368"/>
      <c r="C2" s="368"/>
      <c r="D2" s="368"/>
      <c r="E2" s="368"/>
      <c r="F2" s="368"/>
      <c r="G2" s="369" t="s">
        <v>82</v>
      </c>
      <c r="H2" s="369"/>
      <c r="I2" s="156"/>
      <c r="J2" s="370">
        <f ca="1">NOW()</f>
        <v>42836.464882754626</v>
      </c>
      <c r="K2" s="370"/>
      <c r="L2" s="370"/>
      <c r="M2" s="370"/>
    </row>
    <row r="3" spans="1:14" s="97" customFormat="1" ht="45" customHeight="1" x14ac:dyDescent="0.25">
      <c r="A3" s="95" t="s">
        <v>22</v>
      </c>
      <c r="B3" s="96" t="s">
        <v>26</v>
      </c>
      <c r="C3" s="96" t="s">
        <v>72</v>
      </c>
      <c r="D3" s="96" t="s">
        <v>105</v>
      </c>
      <c r="E3" s="95" t="s">
        <v>20</v>
      </c>
      <c r="F3" s="95" t="s">
        <v>7</v>
      </c>
      <c r="G3" s="95" t="s">
        <v>41</v>
      </c>
      <c r="H3" s="95" t="s">
        <v>121</v>
      </c>
      <c r="I3" s="149" t="s">
        <v>125</v>
      </c>
      <c r="J3" s="146" t="s">
        <v>43</v>
      </c>
      <c r="K3" s="147" t="s">
        <v>122</v>
      </c>
      <c r="L3" s="147" t="s">
        <v>123</v>
      </c>
      <c r="M3" s="148" t="s">
        <v>124</v>
      </c>
      <c r="N3" s="148" t="s">
        <v>206</v>
      </c>
    </row>
    <row r="4" spans="1:14" s="208" customFormat="1" ht="22.5" customHeight="1" x14ac:dyDescent="0.2">
      <c r="A4" s="200">
        <v>1</v>
      </c>
      <c r="B4" s="201" t="str">
        <f t="shared" ref="B4:B35" si="0">CONCATENATE(I4,"-",K4,"-",L4)</f>
        <v>100M-1-2</v>
      </c>
      <c r="C4" s="201">
        <v>85</v>
      </c>
      <c r="D4" s="201"/>
      <c r="E4" s="202">
        <v>38420</v>
      </c>
      <c r="F4" s="203" t="s">
        <v>292</v>
      </c>
      <c r="G4" s="260" t="s">
        <v>293</v>
      </c>
      <c r="H4" s="204" t="s">
        <v>317</v>
      </c>
      <c r="I4" s="204" t="s">
        <v>202</v>
      </c>
      <c r="J4" s="205"/>
      <c r="K4" s="206" t="s">
        <v>159</v>
      </c>
      <c r="L4" s="206" t="s">
        <v>160</v>
      </c>
      <c r="M4" s="207"/>
      <c r="N4" s="207" t="s">
        <v>205</v>
      </c>
    </row>
    <row r="5" spans="1:14" s="208" customFormat="1" ht="22.5" customHeight="1" x14ac:dyDescent="0.2">
      <c r="A5" s="200">
        <v>2</v>
      </c>
      <c r="B5" s="201" t="str">
        <f t="shared" si="0"/>
        <v>100M-1-3</v>
      </c>
      <c r="C5" s="201">
        <v>132</v>
      </c>
      <c r="D5" s="201"/>
      <c r="E5" s="202">
        <v>37169</v>
      </c>
      <c r="F5" s="203" t="s">
        <v>294</v>
      </c>
      <c r="G5" s="260" t="s">
        <v>295</v>
      </c>
      <c r="H5" s="204" t="s">
        <v>317</v>
      </c>
      <c r="I5" s="204" t="s">
        <v>202</v>
      </c>
      <c r="J5" s="205"/>
      <c r="K5" s="206" t="s">
        <v>159</v>
      </c>
      <c r="L5" s="206" t="s">
        <v>161</v>
      </c>
      <c r="M5" s="207"/>
      <c r="N5" s="207" t="s">
        <v>205</v>
      </c>
    </row>
    <row r="6" spans="1:14" s="208" customFormat="1" ht="22.5" customHeight="1" x14ac:dyDescent="0.2">
      <c r="A6" s="200">
        <v>3</v>
      </c>
      <c r="B6" s="201" t="str">
        <f t="shared" si="0"/>
        <v>100M-1-4</v>
      </c>
      <c r="C6" s="201">
        <v>143</v>
      </c>
      <c r="D6" s="201"/>
      <c r="E6" s="202">
        <v>38369</v>
      </c>
      <c r="F6" s="203" t="s">
        <v>296</v>
      </c>
      <c r="G6" s="260" t="s">
        <v>297</v>
      </c>
      <c r="H6" s="204" t="s">
        <v>317</v>
      </c>
      <c r="I6" s="204" t="s">
        <v>202</v>
      </c>
      <c r="J6" s="205"/>
      <c r="K6" s="206" t="s">
        <v>159</v>
      </c>
      <c r="L6" s="206" t="s">
        <v>162</v>
      </c>
      <c r="M6" s="207"/>
      <c r="N6" s="207" t="s">
        <v>205</v>
      </c>
    </row>
    <row r="7" spans="1:14" s="208" customFormat="1" ht="22.5" customHeight="1" x14ac:dyDescent="0.2">
      <c r="A7" s="200">
        <v>4</v>
      </c>
      <c r="B7" s="201" t="str">
        <f t="shared" si="0"/>
        <v>100M-2-1</v>
      </c>
      <c r="C7" s="201">
        <v>184</v>
      </c>
      <c r="D7" s="201"/>
      <c r="E7" s="202">
        <v>37691</v>
      </c>
      <c r="F7" s="203" t="s">
        <v>298</v>
      </c>
      <c r="G7" s="260" t="s">
        <v>299</v>
      </c>
      <c r="H7" s="204" t="s">
        <v>317</v>
      </c>
      <c r="I7" s="204" t="s">
        <v>202</v>
      </c>
      <c r="J7" s="205"/>
      <c r="K7" s="206" t="s">
        <v>160</v>
      </c>
      <c r="L7" s="206" t="s">
        <v>159</v>
      </c>
      <c r="M7" s="207"/>
      <c r="N7" s="207" t="s">
        <v>203</v>
      </c>
    </row>
    <row r="8" spans="1:14" s="208" customFormat="1" ht="22.5" customHeight="1" x14ac:dyDescent="0.2">
      <c r="A8" s="200">
        <v>5</v>
      </c>
      <c r="B8" s="201" t="str">
        <f t="shared" si="0"/>
        <v>100M-2-2</v>
      </c>
      <c r="C8" s="201">
        <v>71</v>
      </c>
      <c r="D8" s="201"/>
      <c r="E8" s="202">
        <v>38565</v>
      </c>
      <c r="F8" s="203" t="s">
        <v>300</v>
      </c>
      <c r="G8" s="260" t="s">
        <v>301</v>
      </c>
      <c r="H8" s="204" t="s">
        <v>317</v>
      </c>
      <c r="I8" s="204" t="s">
        <v>202</v>
      </c>
      <c r="J8" s="205"/>
      <c r="K8" s="206" t="s">
        <v>160</v>
      </c>
      <c r="L8" s="206" t="s">
        <v>160</v>
      </c>
      <c r="M8" s="207"/>
      <c r="N8" s="207" t="s">
        <v>203</v>
      </c>
    </row>
    <row r="9" spans="1:14" s="208" customFormat="1" ht="22.5" customHeight="1" x14ac:dyDescent="0.2">
      <c r="A9" s="200">
        <v>6</v>
      </c>
      <c r="B9" s="201" t="str">
        <f t="shared" si="0"/>
        <v>100M-2-3</v>
      </c>
      <c r="C9" s="201">
        <v>106</v>
      </c>
      <c r="D9" s="201"/>
      <c r="E9" s="202">
        <v>36937</v>
      </c>
      <c r="F9" s="203" t="s">
        <v>302</v>
      </c>
      <c r="G9" s="260" t="s">
        <v>303</v>
      </c>
      <c r="H9" s="204" t="s">
        <v>317</v>
      </c>
      <c r="I9" s="204" t="s">
        <v>202</v>
      </c>
      <c r="J9" s="205"/>
      <c r="K9" s="206" t="s">
        <v>160</v>
      </c>
      <c r="L9" s="206" t="s">
        <v>161</v>
      </c>
      <c r="M9" s="207"/>
      <c r="N9" s="207" t="s">
        <v>203</v>
      </c>
    </row>
    <row r="10" spans="1:14" s="208" customFormat="1" ht="22.5" customHeight="1" x14ac:dyDescent="0.2">
      <c r="A10" s="200">
        <v>7</v>
      </c>
      <c r="B10" s="201" t="str">
        <f t="shared" si="0"/>
        <v>100M-2-4</v>
      </c>
      <c r="C10" s="201">
        <v>185</v>
      </c>
      <c r="D10" s="201"/>
      <c r="E10" s="202">
        <v>38312</v>
      </c>
      <c r="F10" s="203" t="s">
        <v>304</v>
      </c>
      <c r="G10" s="260" t="s">
        <v>299</v>
      </c>
      <c r="H10" s="204" t="s">
        <v>317</v>
      </c>
      <c r="I10" s="204" t="s">
        <v>202</v>
      </c>
      <c r="J10" s="205"/>
      <c r="K10" s="206" t="s">
        <v>160</v>
      </c>
      <c r="L10" s="206" t="s">
        <v>162</v>
      </c>
      <c r="M10" s="207"/>
      <c r="N10" s="207" t="s">
        <v>203</v>
      </c>
    </row>
    <row r="11" spans="1:14" s="208" customFormat="1" ht="22.5" customHeight="1" x14ac:dyDescent="0.2">
      <c r="A11" s="200">
        <v>8</v>
      </c>
      <c r="B11" s="201" t="str">
        <f t="shared" si="0"/>
        <v>100M-3-3</v>
      </c>
      <c r="C11" s="201">
        <v>61</v>
      </c>
      <c r="D11" s="201"/>
      <c r="E11" s="202">
        <v>37104</v>
      </c>
      <c r="F11" s="203" t="s">
        <v>305</v>
      </c>
      <c r="G11" s="260" t="s">
        <v>301</v>
      </c>
      <c r="H11" s="204" t="s">
        <v>317</v>
      </c>
      <c r="I11" s="204" t="s">
        <v>202</v>
      </c>
      <c r="J11" s="205"/>
      <c r="K11" s="206" t="s">
        <v>161</v>
      </c>
      <c r="L11" s="206" t="s">
        <v>161</v>
      </c>
      <c r="M11" s="207"/>
      <c r="N11" s="207" t="s">
        <v>204</v>
      </c>
    </row>
    <row r="12" spans="1:14" s="208" customFormat="1" ht="22.5" customHeight="1" x14ac:dyDescent="0.2">
      <c r="A12" s="200">
        <v>9</v>
      </c>
      <c r="B12" s="201" t="str">
        <f t="shared" si="0"/>
        <v>100M-3-4</v>
      </c>
      <c r="C12" s="201">
        <v>188</v>
      </c>
      <c r="D12" s="201"/>
      <c r="E12" s="202">
        <v>37371</v>
      </c>
      <c r="F12" s="203" t="s">
        <v>315</v>
      </c>
      <c r="G12" s="260" t="s">
        <v>316</v>
      </c>
      <c r="H12" s="204" t="s">
        <v>317</v>
      </c>
      <c r="I12" s="204" t="s">
        <v>202</v>
      </c>
      <c r="J12" s="205"/>
      <c r="K12" s="206" t="s">
        <v>161</v>
      </c>
      <c r="L12" s="206" t="s">
        <v>162</v>
      </c>
      <c r="M12" s="207"/>
      <c r="N12" s="207" t="s">
        <v>204</v>
      </c>
    </row>
    <row r="13" spans="1:14" s="208" customFormat="1" ht="22.5" customHeight="1" x14ac:dyDescent="0.2">
      <c r="A13" s="200">
        <v>10</v>
      </c>
      <c r="B13" s="201" t="str">
        <f t="shared" si="0"/>
        <v>100M-3-5</v>
      </c>
      <c r="C13" s="201">
        <v>150</v>
      </c>
      <c r="D13" s="201"/>
      <c r="E13" s="202">
        <v>38701</v>
      </c>
      <c r="F13" s="203" t="s">
        <v>312</v>
      </c>
      <c r="G13" s="260" t="s">
        <v>313</v>
      </c>
      <c r="H13" s="204" t="s">
        <v>317</v>
      </c>
      <c r="I13" s="204" t="s">
        <v>202</v>
      </c>
      <c r="J13" s="205"/>
      <c r="K13" s="206" t="s">
        <v>161</v>
      </c>
      <c r="L13" s="206" t="s">
        <v>163</v>
      </c>
      <c r="M13" s="207"/>
      <c r="N13" s="207" t="s">
        <v>204</v>
      </c>
    </row>
    <row r="14" spans="1:14" s="208" customFormat="1" ht="22.5" customHeight="1" x14ac:dyDescent="0.2">
      <c r="A14" s="200">
        <v>11</v>
      </c>
      <c r="B14" s="201" t="str">
        <f t="shared" si="0"/>
        <v>100M-3-6</v>
      </c>
      <c r="C14" s="201">
        <v>108</v>
      </c>
      <c r="D14" s="201"/>
      <c r="E14" s="202">
        <v>37775</v>
      </c>
      <c r="F14" s="203" t="s">
        <v>310</v>
      </c>
      <c r="G14" s="260" t="s">
        <v>311</v>
      </c>
      <c r="H14" s="204" t="s">
        <v>317</v>
      </c>
      <c r="I14" s="204" t="s">
        <v>202</v>
      </c>
      <c r="J14" s="205"/>
      <c r="K14" s="206" t="s">
        <v>161</v>
      </c>
      <c r="L14" s="206" t="s">
        <v>164</v>
      </c>
      <c r="M14" s="207"/>
      <c r="N14" s="207" t="s">
        <v>204</v>
      </c>
    </row>
    <row r="15" spans="1:14" s="208" customFormat="1" ht="22.5" customHeight="1" x14ac:dyDescent="0.2">
      <c r="A15" s="200">
        <v>12</v>
      </c>
      <c r="B15" s="201" t="str">
        <f t="shared" si="0"/>
        <v>100M-4-3</v>
      </c>
      <c r="C15" s="201">
        <v>84</v>
      </c>
      <c r="D15" s="201"/>
      <c r="E15" s="202">
        <v>38705</v>
      </c>
      <c r="F15" s="203" t="s">
        <v>306</v>
      </c>
      <c r="G15" s="260" t="s">
        <v>293</v>
      </c>
      <c r="H15" s="204" t="s">
        <v>317</v>
      </c>
      <c r="I15" s="204" t="s">
        <v>202</v>
      </c>
      <c r="J15" s="205"/>
      <c r="K15" s="206" t="s">
        <v>162</v>
      </c>
      <c r="L15" s="206" t="s">
        <v>161</v>
      </c>
      <c r="M15" s="207"/>
      <c r="N15" s="207" t="s">
        <v>204</v>
      </c>
    </row>
    <row r="16" spans="1:14" s="208" customFormat="1" ht="22.5" customHeight="1" x14ac:dyDescent="0.2">
      <c r="A16" s="200">
        <v>13</v>
      </c>
      <c r="B16" s="201" t="str">
        <f t="shared" si="0"/>
        <v>100M-4-4</v>
      </c>
      <c r="C16" s="201">
        <v>186</v>
      </c>
      <c r="D16" s="201"/>
      <c r="E16" s="202">
        <v>37907</v>
      </c>
      <c r="F16" s="203" t="s">
        <v>314</v>
      </c>
      <c r="G16" s="260" t="s">
        <v>299</v>
      </c>
      <c r="H16" s="204" t="s">
        <v>317</v>
      </c>
      <c r="I16" s="204" t="s">
        <v>202</v>
      </c>
      <c r="J16" s="205"/>
      <c r="K16" s="206" t="s">
        <v>162</v>
      </c>
      <c r="L16" s="206" t="s">
        <v>162</v>
      </c>
      <c r="M16" s="207"/>
      <c r="N16" s="207" t="s">
        <v>204</v>
      </c>
    </row>
    <row r="17" spans="1:14" s="208" customFormat="1" ht="22.5" customHeight="1" x14ac:dyDescent="0.2">
      <c r="A17" s="200">
        <v>14</v>
      </c>
      <c r="B17" s="201" t="str">
        <f t="shared" si="0"/>
        <v>100M-4-5</v>
      </c>
      <c r="C17" s="201">
        <v>96</v>
      </c>
      <c r="D17" s="201"/>
      <c r="E17" s="202">
        <v>38333</v>
      </c>
      <c r="F17" s="203" t="s">
        <v>308</v>
      </c>
      <c r="G17" s="260" t="s">
        <v>309</v>
      </c>
      <c r="H17" s="204" t="s">
        <v>317</v>
      </c>
      <c r="I17" s="204" t="s">
        <v>202</v>
      </c>
      <c r="J17" s="205"/>
      <c r="K17" s="206" t="s">
        <v>162</v>
      </c>
      <c r="L17" s="206" t="s">
        <v>163</v>
      </c>
      <c r="M17" s="207"/>
      <c r="N17" s="207" t="s">
        <v>204</v>
      </c>
    </row>
    <row r="18" spans="1:14" s="208" customFormat="1" ht="22.5" customHeight="1" x14ac:dyDescent="0.2">
      <c r="A18" s="200">
        <v>15</v>
      </c>
      <c r="B18" s="201" t="str">
        <f t="shared" si="0"/>
        <v>100M-4-6</v>
      </c>
      <c r="C18" s="201">
        <v>89</v>
      </c>
      <c r="D18" s="201"/>
      <c r="E18" s="202">
        <v>38539</v>
      </c>
      <c r="F18" s="203" t="s">
        <v>307</v>
      </c>
      <c r="G18" s="260" t="s">
        <v>293</v>
      </c>
      <c r="H18" s="204" t="s">
        <v>317</v>
      </c>
      <c r="I18" s="204" t="s">
        <v>202</v>
      </c>
      <c r="J18" s="205"/>
      <c r="K18" s="206" t="s">
        <v>162</v>
      </c>
      <c r="L18" s="206" t="s">
        <v>164</v>
      </c>
      <c r="M18" s="207"/>
      <c r="N18" s="207" t="s">
        <v>204</v>
      </c>
    </row>
    <row r="19" spans="1:14" s="208" customFormat="1" ht="22.5" customHeight="1" x14ac:dyDescent="0.2">
      <c r="A19" s="200">
        <v>16</v>
      </c>
      <c r="B19" s="201" t="str">
        <f t="shared" si="0"/>
        <v>100M-4-7</v>
      </c>
      <c r="C19" s="201">
        <v>91</v>
      </c>
      <c r="D19" s="201"/>
      <c r="E19" s="202">
        <v>36939</v>
      </c>
      <c r="F19" s="203" t="s">
        <v>355</v>
      </c>
      <c r="G19" s="260" t="s">
        <v>309</v>
      </c>
      <c r="H19" s="204" t="s">
        <v>317</v>
      </c>
      <c r="I19" s="204" t="s">
        <v>202</v>
      </c>
      <c r="J19" s="205"/>
      <c r="K19" s="206" t="s">
        <v>162</v>
      </c>
      <c r="L19" s="206" t="s">
        <v>165</v>
      </c>
      <c r="M19" s="207"/>
      <c r="N19" s="207" t="s">
        <v>204</v>
      </c>
    </row>
    <row r="20" spans="1:14" s="208" customFormat="1" ht="22.5" customHeight="1" x14ac:dyDescent="0.2">
      <c r="A20" s="200">
        <v>17</v>
      </c>
      <c r="B20" s="201" t="str">
        <f t="shared" si="0"/>
        <v>100M-3-2</v>
      </c>
      <c r="C20" s="201">
        <v>44</v>
      </c>
      <c r="D20" s="201"/>
      <c r="E20" s="202">
        <v>37250</v>
      </c>
      <c r="F20" s="203" t="s">
        <v>546</v>
      </c>
      <c r="G20" s="260" t="s">
        <v>547</v>
      </c>
      <c r="H20" s="204" t="s">
        <v>317</v>
      </c>
      <c r="I20" s="204" t="s">
        <v>202</v>
      </c>
      <c r="J20" s="205"/>
      <c r="K20" s="206" t="s">
        <v>161</v>
      </c>
      <c r="L20" s="206" t="s">
        <v>160</v>
      </c>
      <c r="M20" s="207"/>
      <c r="N20" s="207" t="s">
        <v>204</v>
      </c>
    </row>
    <row r="21" spans="1:14" s="208" customFormat="1" ht="22.5" customHeight="1" x14ac:dyDescent="0.2">
      <c r="A21" s="200">
        <v>18</v>
      </c>
      <c r="B21" s="201" t="str">
        <f t="shared" si="0"/>
        <v>100M--</v>
      </c>
      <c r="C21" s="201"/>
      <c r="D21" s="201"/>
      <c r="E21" s="202"/>
      <c r="F21" s="203"/>
      <c r="G21" s="260"/>
      <c r="H21" s="204" t="s">
        <v>317</v>
      </c>
      <c r="I21" s="204" t="s">
        <v>202</v>
      </c>
      <c r="J21" s="205"/>
      <c r="K21" s="206"/>
      <c r="L21" s="206"/>
      <c r="M21" s="207"/>
      <c r="N21" s="207"/>
    </row>
    <row r="22" spans="1:14" s="208" customFormat="1" ht="22.5" customHeight="1" x14ac:dyDescent="0.2">
      <c r="A22" s="200">
        <v>19</v>
      </c>
      <c r="B22" s="201" t="str">
        <f t="shared" si="0"/>
        <v>100M--</v>
      </c>
      <c r="C22" s="201"/>
      <c r="D22" s="201"/>
      <c r="E22" s="202"/>
      <c r="F22" s="203"/>
      <c r="G22" s="260"/>
      <c r="H22" s="204"/>
      <c r="I22" s="204" t="s">
        <v>202</v>
      </c>
      <c r="J22" s="205"/>
      <c r="K22" s="206"/>
      <c r="L22" s="206"/>
      <c r="M22" s="207"/>
      <c r="N22" s="207"/>
    </row>
    <row r="23" spans="1:14" s="208" customFormat="1" ht="22.5" customHeight="1" x14ac:dyDescent="0.2">
      <c r="A23" s="200">
        <v>20</v>
      </c>
      <c r="B23" s="201" t="str">
        <f t="shared" si="0"/>
        <v>100M--</v>
      </c>
      <c r="C23" s="201"/>
      <c r="D23" s="201"/>
      <c r="E23" s="202"/>
      <c r="F23" s="203"/>
      <c r="G23" s="260"/>
      <c r="H23" s="204"/>
      <c r="I23" s="204" t="s">
        <v>202</v>
      </c>
      <c r="J23" s="205"/>
      <c r="K23" s="206"/>
      <c r="L23" s="206"/>
      <c r="M23" s="207"/>
      <c r="N23" s="207"/>
    </row>
    <row r="24" spans="1:14" s="208" customFormat="1" ht="22.5" customHeight="1" x14ac:dyDescent="0.2">
      <c r="A24" s="200">
        <v>21</v>
      </c>
      <c r="B24" s="201" t="str">
        <f t="shared" si="0"/>
        <v>100M--</v>
      </c>
      <c r="C24" s="201"/>
      <c r="D24" s="201"/>
      <c r="E24" s="202"/>
      <c r="F24" s="203"/>
      <c r="G24" s="260"/>
      <c r="H24" s="204"/>
      <c r="I24" s="204" t="s">
        <v>202</v>
      </c>
      <c r="J24" s="205"/>
      <c r="K24" s="206"/>
      <c r="L24" s="206"/>
      <c r="M24" s="207"/>
      <c r="N24" s="207"/>
    </row>
    <row r="25" spans="1:14" s="208" customFormat="1" ht="22.5" customHeight="1" x14ac:dyDescent="0.2">
      <c r="A25" s="200">
        <v>22</v>
      </c>
      <c r="B25" s="201" t="str">
        <f t="shared" si="0"/>
        <v>100M--</v>
      </c>
      <c r="C25" s="201"/>
      <c r="D25" s="201"/>
      <c r="E25" s="202"/>
      <c r="F25" s="203"/>
      <c r="G25" s="260"/>
      <c r="H25" s="204"/>
      <c r="I25" s="204" t="s">
        <v>202</v>
      </c>
      <c r="J25" s="205"/>
      <c r="K25" s="206"/>
      <c r="L25" s="206"/>
      <c r="M25" s="207"/>
      <c r="N25" s="207"/>
    </row>
    <row r="26" spans="1:14" s="208" customFormat="1" ht="22.5" customHeight="1" x14ac:dyDescent="0.2">
      <c r="A26" s="200">
        <v>23</v>
      </c>
      <c r="B26" s="201" t="str">
        <f t="shared" si="0"/>
        <v>100M--</v>
      </c>
      <c r="C26" s="201"/>
      <c r="D26" s="201"/>
      <c r="E26" s="202"/>
      <c r="F26" s="203"/>
      <c r="G26" s="260"/>
      <c r="H26" s="204"/>
      <c r="I26" s="204" t="s">
        <v>202</v>
      </c>
      <c r="J26" s="205"/>
      <c r="K26" s="206"/>
      <c r="L26" s="206"/>
      <c r="M26" s="207"/>
      <c r="N26" s="207"/>
    </row>
    <row r="27" spans="1:14" s="208" customFormat="1" ht="22.5" customHeight="1" x14ac:dyDescent="0.2">
      <c r="A27" s="200">
        <v>24</v>
      </c>
      <c r="B27" s="201" t="str">
        <f t="shared" si="0"/>
        <v>100M--</v>
      </c>
      <c r="C27" s="201"/>
      <c r="D27" s="201"/>
      <c r="E27" s="202"/>
      <c r="F27" s="203"/>
      <c r="G27" s="260"/>
      <c r="H27" s="204"/>
      <c r="I27" s="204" t="s">
        <v>202</v>
      </c>
      <c r="J27" s="205"/>
      <c r="K27" s="206"/>
      <c r="L27" s="206"/>
      <c r="M27" s="207"/>
      <c r="N27" s="207"/>
    </row>
    <row r="28" spans="1:14" s="208" customFormat="1" ht="22.5" customHeight="1" x14ac:dyDescent="0.2">
      <c r="A28" s="200">
        <v>25</v>
      </c>
      <c r="B28" s="201" t="str">
        <f t="shared" si="0"/>
        <v>100M--</v>
      </c>
      <c r="C28" s="201"/>
      <c r="D28" s="201"/>
      <c r="E28" s="202"/>
      <c r="F28" s="203"/>
      <c r="G28" s="260"/>
      <c r="H28" s="204"/>
      <c r="I28" s="204" t="s">
        <v>202</v>
      </c>
      <c r="J28" s="205"/>
      <c r="K28" s="206"/>
      <c r="L28" s="206"/>
      <c r="M28" s="207"/>
      <c r="N28" s="207"/>
    </row>
    <row r="29" spans="1:14" s="208" customFormat="1" ht="22.5" customHeight="1" x14ac:dyDescent="0.2">
      <c r="A29" s="200">
        <v>26</v>
      </c>
      <c r="B29" s="201" t="str">
        <f t="shared" si="0"/>
        <v>100M--</v>
      </c>
      <c r="C29" s="201"/>
      <c r="D29" s="201"/>
      <c r="E29" s="202"/>
      <c r="F29" s="203"/>
      <c r="G29" s="260"/>
      <c r="H29" s="204"/>
      <c r="I29" s="204" t="s">
        <v>202</v>
      </c>
      <c r="J29" s="205"/>
      <c r="K29" s="206"/>
      <c r="L29" s="206"/>
      <c r="M29" s="207"/>
      <c r="N29" s="207"/>
    </row>
    <row r="30" spans="1:14" s="208" customFormat="1" ht="22.5" customHeight="1" x14ac:dyDescent="0.2">
      <c r="A30" s="200">
        <v>27</v>
      </c>
      <c r="B30" s="201" t="str">
        <f t="shared" si="0"/>
        <v>100M-5-2</v>
      </c>
      <c r="C30" s="201">
        <v>20</v>
      </c>
      <c r="D30" s="201"/>
      <c r="E30" s="202">
        <v>36892</v>
      </c>
      <c r="F30" s="203" t="s">
        <v>424</v>
      </c>
      <c r="G30" s="260" t="s">
        <v>425</v>
      </c>
      <c r="H30" s="204" t="s">
        <v>449</v>
      </c>
      <c r="I30" s="204" t="s">
        <v>202</v>
      </c>
      <c r="J30" s="205"/>
      <c r="K30" s="206" t="s">
        <v>163</v>
      </c>
      <c r="L30" s="206" t="s">
        <v>160</v>
      </c>
      <c r="M30" s="207"/>
      <c r="N30" s="207" t="s">
        <v>205</v>
      </c>
    </row>
    <row r="31" spans="1:14" s="208" customFormat="1" ht="22.5" customHeight="1" x14ac:dyDescent="0.2">
      <c r="A31" s="200">
        <v>28</v>
      </c>
      <c r="B31" s="201" t="str">
        <f t="shared" si="0"/>
        <v>100M-5-3</v>
      </c>
      <c r="C31" s="201">
        <v>83</v>
      </c>
      <c r="D31" s="201"/>
      <c r="E31" s="202">
        <v>36957</v>
      </c>
      <c r="F31" s="203" t="s">
        <v>426</v>
      </c>
      <c r="G31" s="260" t="s">
        <v>427</v>
      </c>
      <c r="H31" s="204" t="s">
        <v>449</v>
      </c>
      <c r="I31" s="204" t="s">
        <v>202</v>
      </c>
      <c r="J31" s="205"/>
      <c r="K31" s="206" t="s">
        <v>163</v>
      </c>
      <c r="L31" s="206" t="s">
        <v>161</v>
      </c>
      <c r="M31" s="207"/>
      <c r="N31" s="207" t="s">
        <v>205</v>
      </c>
    </row>
    <row r="32" spans="1:14" s="208" customFormat="1" ht="22.5" customHeight="1" x14ac:dyDescent="0.2">
      <c r="A32" s="200">
        <v>29</v>
      </c>
      <c r="B32" s="201" t="str">
        <f t="shared" si="0"/>
        <v>100M-6-2</v>
      </c>
      <c r="C32" s="201">
        <v>56</v>
      </c>
      <c r="D32" s="201"/>
      <c r="E32" s="202">
        <v>37691</v>
      </c>
      <c r="F32" s="203" t="s">
        <v>428</v>
      </c>
      <c r="G32" s="260" t="s">
        <v>429</v>
      </c>
      <c r="H32" s="204" t="s">
        <v>449</v>
      </c>
      <c r="I32" s="204" t="s">
        <v>202</v>
      </c>
      <c r="J32" s="205"/>
      <c r="K32" s="206" t="s">
        <v>164</v>
      </c>
      <c r="L32" s="206" t="s">
        <v>160</v>
      </c>
      <c r="M32" s="207"/>
      <c r="N32" s="207" t="s">
        <v>203</v>
      </c>
    </row>
    <row r="33" spans="1:14" s="208" customFormat="1" ht="22.5" customHeight="1" x14ac:dyDescent="0.2">
      <c r="A33" s="200">
        <v>30</v>
      </c>
      <c r="B33" s="201" t="str">
        <f t="shared" si="0"/>
        <v>100M-6-3</v>
      </c>
      <c r="C33" s="201">
        <v>75</v>
      </c>
      <c r="D33" s="201"/>
      <c r="E33" s="202">
        <v>38179</v>
      </c>
      <c r="F33" s="203" t="s">
        <v>430</v>
      </c>
      <c r="G33" s="260" t="s">
        <v>431</v>
      </c>
      <c r="H33" s="204" t="s">
        <v>449</v>
      </c>
      <c r="I33" s="204" t="s">
        <v>202</v>
      </c>
      <c r="J33" s="205"/>
      <c r="K33" s="206" t="s">
        <v>164</v>
      </c>
      <c r="L33" s="206" t="s">
        <v>161</v>
      </c>
      <c r="M33" s="207"/>
      <c r="N33" s="207" t="s">
        <v>203</v>
      </c>
    </row>
    <row r="34" spans="1:14" s="208" customFormat="1" ht="22.5" customHeight="1" x14ac:dyDescent="0.2">
      <c r="A34" s="200">
        <v>31</v>
      </c>
      <c r="B34" s="201" t="str">
        <f t="shared" si="0"/>
        <v>100M-6-4</v>
      </c>
      <c r="C34" s="201">
        <v>80</v>
      </c>
      <c r="D34" s="201"/>
      <c r="E34" s="202">
        <v>38715</v>
      </c>
      <c r="F34" s="203" t="s">
        <v>432</v>
      </c>
      <c r="G34" s="260" t="s">
        <v>433</v>
      </c>
      <c r="H34" s="204" t="s">
        <v>449</v>
      </c>
      <c r="I34" s="204" t="s">
        <v>202</v>
      </c>
      <c r="J34" s="205"/>
      <c r="K34" s="206" t="s">
        <v>164</v>
      </c>
      <c r="L34" s="206" t="s">
        <v>162</v>
      </c>
      <c r="M34" s="207"/>
      <c r="N34" s="207" t="s">
        <v>203</v>
      </c>
    </row>
    <row r="35" spans="1:14" s="208" customFormat="1" ht="22.5" customHeight="1" x14ac:dyDescent="0.2">
      <c r="A35" s="200">
        <v>32</v>
      </c>
      <c r="B35" s="201" t="str">
        <f t="shared" si="0"/>
        <v>100M-7-2</v>
      </c>
      <c r="C35" s="201">
        <v>74</v>
      </c>
      <c r="D35" s="201"/>
      <c r="E35" s="202">
        <v>38353</v>
      </c>
      <c r="F35" s="203" t="s">
        <v>446</v>
      </c>
      <c r="G35" s="260" t="s">
        <v>431</v>
      </c>
      <c r="H35" s="204" t="s">
        <v>449</v>
      </c>
      <c r="I35" s="204" t="s">
        <v>202</v>
      </c>
      <c r="J35" s="205"/>
      <c r="K35" s="206" t="s">
        <v>165</v>
      </c>
      <c r="L35" s="206" t="s">
        <v>160</v>
      </c>
      <c r="M35" s="207"/>
      <c r="N35" s="207" t="s">
        <v>204</v>
      </c>
    </row>
    <row r="36" spans="1:14" s="208" customFormat="1" ht="22.5" customHeight="1" x14ac:dyDescent="0.2">
      <c r="A36" s="200">
        <v>33</v>
      </c>
      <c r="B36" s="201" t="str">
        <f t="shared" ref="B36:B67" si="1">CONCATENATE(I36,"-",K36,"-",L36)</f>
        <v>100M-7-3</v>
      </c>
      <c r="C36" s="201">
        <v>66</v>
      </c>
      <c r="D36" s="201"/>
      <c r="E36" s="202">
        <v>38261</v>
      </c>
      <c r="F36" s="203" t="s">
        <v>443</v>
      </c>
      <c r="G36" s="260" t="s">
        <v>444</v>
      </c>
      <c r="H36" s="204" t="s">
        <v>449</v>
      </c>
      <c r="I36" s="204" t="s">
        <v>202</v>
      </c>
      <c r="J36" s="205"/>
      <c r="K36" s="206" t="s">
        <v>165</v>
      </c>
      <c r="L36" s="206" t="s">
        <v>161</v>
      </c>
      <c r="M36" s="207"/>
      <c r="N36" s="207" t="s">
        <v>204</v>
      </c>
    </row>
    <row r="37" spans="1:14" s="208" customFormat="1" ht="22.5" customHeight="1" x14ac:dyDescent="0.2">
      <c r="A37" s="200">
        <v>34</v>
      </c>
      <c r="B37" s="201" t="str">
        <f t="shared" si="1"/>
        <v>100M--</v>
      </c>
      <c r="C37" s="201"/>
      <c r="D37" s="201"/>
      <c r="E37" s="202"/>
      <c r="F37" s="203"/>
      <c r="G37" s="260"/>
      <c r="H37" s="204" t="s">
        <v>449</v>
      </c>
      <c r="I37" s="204" t="s">
        <v>202</v>
      </c>
      <c r="J37" s="205"/>
      <c r="K37" s="206"/>
      <c r="L37" s="206"/>
      <c r="M37" s="207"/>
      <c r="N37" s="207"/>
    </row>
    <row r="38" spans="1:14" s="208" customFormat="1" ht="22.5" customHeight="1" x14ac:dyDescent="0.2">
      <c r="A38" s="200">
        <v>35</v>
      </c>
      <c r="B38" s="201" t="str">
        <f t="shared" si="1"/>
        <v>100M-7-5</v>
      </c>
      <c r="C38" s="201">
        <v>44</v>
      </c>
      <c r="D38" s="201"/>
      <c r="E38" s="202">
        <v>38537</v>
      </c>
      <c r="F38" s="203" t="s">
        <v>436</v>
      </c>
      <c r="G38" s="260" t="s">
        <v>437</v>
      </c>
      <c r="H38" s="204" t="s">
        <v>449</v>
      </c>
      <c r="I38" s="204" t="s">
        <v>202</v>
      </c>
      <c r="J38" s="205"/>
      <c r="K38" s="206" t="s">
        <v>165</v>
      </c>
      <c r="L38" s="206" t="s">
        <v>163</v>
      </c>
      <c r="M38" s="207"/>
      <c r="N38" s="207" t="s">
        <v>204</v>
      </c>
    </row>
    <row r="39" spans="1:14" s="208" customFormat="1" ht="22.5" customHeight="1" x14ac:dyDescent="0.2">
      <c r="A39" s="200">
        <v>36</v>
      </c>
      <c r="B39" s="201" t="str">
        <f t="shared" si="1"/>
        <v>100M-7-6</v>
      </c>
      <c r="C39" s="201">
        <v>67</v>
      </c>
      <c r="D39" s="201"/>
      <c r="E39" s="202">
        <v>38488</v>
      </c>
      <c r="F39" s="203" t="s">
        <v>445</v>
      </c>
      <c r="G39" s="260" t="s">
        <v>444</v>
      </c>
      <c r="H39" s="204" t="s">
        <v>449</v>
      </c>
      <c r="I39" s="204" t="s">
        <v>202</v>
      </c>
      <c r="J39" s="205"/>
      <c r="K39" s="206" t="s">
        <v>165</v>
      </c>
      <c r="L39" s="206" t="s">
        <v>164</v>
      </c>
      <c r="M39" s="207"/>
      <c r="N39" s="207" t="s">
        <v>204</v>
      </c>
    </row>
    <row r="40" spans="1:14" s="208" customFormat="1" ht="22.5" customHeight="1" x14ac:dyDescent="0.2">
      <c r="A40" s="200">
        <v>37</v>
      </c>
      <c r="B40" s="201" t="str">
        <f t="shared" si="1"/>
        <v>100M-7-7</v>
      </c>
      <c r="C40" s="201">
        <v>22</v>
      </c>
      <c r="D40" s="201"/>
      <c r="E40" s="202">
        <v>37845</v>
      </c>
      <c r="F40" s="203" t="s">
        <v>434</v>
      </c>
      <c r="G40" s="260" t="s">
        <v>425</v>
      </c>
      <c r="H40" s="204" t="s">
        <v>449</v>
      </c>
      <c r="I40" s="204" t="s">
        <v>202</v>
      </c>
      <c r="J40" s="205"/>
      <c r="K40" s="206" t="s">
        <v>165</v>
      </c>
      <c r="L40" s="206" t="s">
        <v>165</v>
      </c>
      <c r="M40" s="207"/>
      <c r="N40" s="207" t="s">
        <v>204</v>
      </c>
    </row>
    <row r="41" spans="1:14" s="208" customFormat="1" ht="22.5" customHeight="1" x14ac:dyDescent="0.2">
      <c r="A41" s="200">
        <v>38</v>
      </c>
      <c r="B41" s="201" t="str">
        <f t="shared" si="1"/>
        <v>100M-8-3</v>
      </c>
      <c r="C41" s="201">
        <v>82</v>
      </c>
      <c r="D41" s="201"/>
      <c r="E41" s="202">
        <v>38678</v>
      </c>
      <c r="F41" s="203" t="s">
        <v>447</v>
      </c>
      <c r="G41" s="260" t="s">
        <v>448</v>
      </c>
      <c r="H41" s="204" t="s">
        <v>449</v>
      </c>
      <c r="I41" s="204" t="s">
        <v>202</v>
      </c>
      <c r="J41" s="205"/>
      <c r="K41" s="206" t="s">
        <v>267</v>
      </c>
      <c r="L41" s="206" t="s">
        <v>161</v>
      </c>
      <c r="M41" s="207"/>
      <c r="N41" s="207" t="s">
        <v>204</v>
      </c>
    </row>
    <row r="42" spans="1:14" s="208" customFormat="1" ht="22.5" customHeight="1" x14ac:dyDescent="0.2">
      <c r="A42" s="200">
        <v>39</v>
      </c>
      <c r="B42" s="201" t="str">
        <f t="shared" si="1"/>
        <v>100M-8-4</v>
      </c>
      <c r="C42" s="201">
        <v>65</v>
      </c>
      <c r="D42" s="201"/>
      <c r="E42" s="202">
        <v>38220</v>
      </c>
      <c r="F42" s="203" t="s">
        <v>441</v>
      </c>
      <c r="G42" s="260" t="s">
        <v>442</v>
      </c>
      <c r="H42" s="204" t="s">
        <v>449</v>
      </c>
      <c r="I42" s="204" t="s">
        <v>202</v>
      </c>
      <c r="J42" s="205"/>
      <c r="K42" s="206" t="s">
        <v>267</v>
      </c>
      <c r="L42" s="206" t="s">
        <v>162</v>
      </c>
      <c r="M42" s="207"/>
      <c r="N42" s="207" t="s">
        <v>204</v>
      </c>
    </row>
    <row r="43" spans="1:14" s="208" customFormat="1" ht="22.5" customHeight="1" x14ac:dyDescent="0.2">
      <c r="A43" s="200"/>
      <c r="B43" s="201" t="str">
        <f t="shared" si="1"/>
        <v>100M-8-5</v>
      </c>
      <c r="C43" s="201">
        <v>47</v>
      </c>
      <c r="D43" s="201"/>
      <c r="E43" s="202">
        <v>37710</v>
      </c>
      <c r="F43" s="203" t="s">
        <v>439</v>
      </c>
      <c r="G43" s="260" t="s">
        <v>440</v>
      </c>
      <c r="H43" s="204" t="s">
        <v>449</v>
      </c>
      <c r="I43" s="204" t="s">
        <v>202</v>
      </c>
      <c r="J43" s="205"/>
      <c r="K43" s="206" t="s">
        <v>267</v>
      </c>
      <c r="L43" s="206" t="s">
        <v>163</v>
      </c>
      <c r="M43" s="207"/>
      <c r="N43" s="207" t="s">
        <v>204</v>
      </c>
    </row>
    <row r="44" spans="1:14" s="208" customFormat="1" ht="22.5" customHeight="1" x14ac:dyDescent="0.2">
      <c r="A44" s="200"/>
      <c r="B44" s="201" t="str">
        <f t="shared" si="1"/>
        <v>100M-8-6</v>
      </c>
      <c r="C44" s="201">
        <v>26</v>
      </c>
      <c r="D44" s="201"/>
      <c r="E44" s="202">
        <v>38607</v>
      </c>
      <c r="F44" s="203" t="s">
        <v>435</v>
      </c>
      <c r="G44" s="260" t="s">
        <v>425</v>
      </c>
      <c r="H44" s="204" t="s">
        <v>449</v>
      </c>
      <c r="I44" s="204" t="s">
        <v>202</v>
      </c>
      <c r="J44" s="205"/>
      <c r="K44" s="206" t="s">
        <v>267</v>
      </c>
      <c r="L44" s="206" t="s">
        <v>164</v>
      </c>
      <c r="M44" s="207"/>
      <c r="N44" s="207" t="s">
        <v>204</v>
      </c>
    </row>
    <row r="45" spans="1:14" s="208" customFormat="1" ht="22.5" customHeight="1" x14ac:dyDescent="0.2">
      <c r="A45" s="200"/>
      <c r="B45" s="201" t="str">
        <f t="shared" si="1"/>
        <v>100M-8-7</v>
      </c>
      <c r="C45" s="201">
        <v>45</v>
      </c>
      <c r="D45" s="201"/>
      <c r="E45" s="202">
        <v>38663</v>
      </c>
      <c r="F45" s="203" t="s">
        <v>438</v>
      </c>
      <c r="G45" s="260" t="s">
        <v>437</v>
      </c>
      <c r="H45" s="204" t="s">
        <v>449</v>
      </c>
      <c r="I45" s="204" t="s">
        <v>202</v>
      </c>
      <c r="J45" s="205"/>
      <c r="K45" s="206" t="s">
        <v>267</v>
      </c>
      <c r="L45" s="206" t="s">
        <v>165</v>
      </c>
      <c r="M45" s="207"/>
      <c r="N45" s="207" t="s">
        <v>204</v>
      </c>
    </row>
    <row r="46" spans="1:14" s="208" customFormat="1" ht="22.5" customHeight="1" x14ac:dyDescent="0.2">
      <c r="A46" s="200"/>
      <c r="B46" s="201" t="str">
        <f t="shared" si="1"/>
        <v>100M--</v>
      </c>
      <c r="C46" s="201"/>
      <c r="D46" s="201"/>
      <c r="E46" s="202"/>
      <c r="F46" s="203"/>
      <c r="G46" s="260"/>
      <c r="H46" s="204" t="s">
        <v>449</v>
      </c>
      <c r="I46" s="204" t="s">
        <v>202</v>
      </c>
      <c r="J46" s="205"/>
      <c r="K46" s="206"/>
      <c r="L46" s="206"/>
      <c r="M46" s="207"/>
      <c r="N46" s="207"/>
    </row>
    <row r="47" spans="1:14" s="208" customFormat="1" ht="22.5" customHeight="1" x14ac:dyDescent="0.2">
      <c r="A47" s="200"/>
      <c r="B47" s="201" t="str">
        <f t="shared" si="1"/>
        <v>100M--</v>
      </c>
      <c r="C47" s="201"/>
      <c r="D47" s="201"/>
      <c r="E47" s="202"/>
      <c r="F47" s="203"/>
      <c r="G47" s="260"/>
      <c r="H47" s="204" t="s">
        <v>449</v>
      </c>
      <c r="I47" s="204" t="s">
        <v>202</v>
      </c>
      <c r="J47" s="205"/>
      <c r="K47" s="206"/>
      <c r="L47" s="206"/>
      <c r="M47" s="207"/>
      <c r="N47" s="207"/>
    </row>
    <row r="48" spans="1:14" s="208" customFormat="1" ht="22.5" customHeight="1" x14ac:dyDescent="0.2">
      <c r="A48" s="200"/>
      <c r="B48" s="201" t="str">
        <f t="shared" si="1"/>
        <v>100M--</v>
      </c>
      <c r="C48" s="201"/>
      <c r="D48" s="201"/>
      <c r="E48" s="202"/>
      <c r="F48" s="203"/>
      <c r="G48" s="260"/>
      <c r="H48" s="204"/>
      <c r="I48" s="204" t="s">
        <v>202</v>
      </c>
      <c r="J48" s="205"/>
      <c r="K48" s="206"/>
      <c r="L48" s="206"/>
      <c r="M48" s="207"/>
      <c r="N48" s="207"/>
    </row>
    <row r="49" spans="1:14" s="208" customFormat="1" ht="22.5" customHeight="1" x14ac:dyDescent="0.2">
      <c r="A49" s="200"/>
      <c r="B49" s="201" t="str">
        <f t="shared" si="1"/>
        <v>100M--</v>
      </c>
      <c r="C49" s="201"/>
      <c r="D49" s="201"/>
      <c r="E49" s="202"/>
      <c r="F49" s="203"/>
      <c r="G49" s="260"/>
      <c r="H49" s="204"/>
      <c r="I49" s="204" t="s">
        <v>202</v>
      </c>
      <c r="J49" s="205"/>
      <c r="K49" s="206"/>
      <c r="L49" s="206"/>
      <c r="M49" s="207"/>
      <c r="N49" s="207"/>
    </row>
    <row r="50" spans="1:14" s="208" customFormat="1" ht="22.5" customHeight="1" x14ac:dyDescent="0.2">
      <c r="A50" s="200"/>
      <c r="B50" s="201" t="str">
        <f t="shared" si="1"/>
        <v>100M--</v>
      </c>
      <c r="C50" s="201"/>
      <c r="D50" s="201"/>
      <c r="E50" s="202"/>
      <c r="F50" s="203"/>
      <c r="G50" s="260"/>
      <c r="H50" s="204"/>
      <c r="I50" s="204" t="s">
        <v>202</v>
      </c>
      <c r="J50" s="205"/>
      <c r="K50" s="206"/>
      <c r="L50" s="206"/>
      <c r="M50" s="207"/>
      <c r="N50" s="207"/>
    </row>
    <row r="51" spans="1:14" s="208" customFormat="1" ht="22.5" customHeight="1" x14ac:dyDescent="0.2">
      <c r="A51" s="200"/>
      <c r="B51" s="201" t="str">
        <f t="shared" si="1"/>
        <v>100M--</v>
      </c>
      <c r="C51" s="201"/>
      <c r="D51" s="201"/>
      <c r="E51" s="202"/>
      <c r="F51" s="203"/>
      <c r="G51" s="260"/>
      <c r="H51" s="204"/>
      <c r="I51" s="204" t="s">
        <v>202</v>
      </c>
      <c r="J51" s="205"/>
      <c r="K51" s="206"/>
      <c r="L51" s="206"/>
      <c r="M51" s="207"/>
      <c r="N51" s="207"/>
    </row>
    <row r="52" spans="1:14" s="208" customFormat="1" ht="22.5" customHeight="1" x14ac:dyDescent="0.2">
      <c r="A52" s="200">
        <v>40</v>
      </c>
      <c r="B52" s="201" t="str">
        <f t="shared" si="1"/>
        <v>100M--</v>
      </c>
      <c r="C52" s="201"/>
      <c r="D52" s="201"/>
      <c r="E52" s="202"/>
      <c r="F52" s="203"/>
      <c r="G52" s="260"/>
      <c r="H52" s="204"/>
      <c r="I52" s="204" t="s">
        <v>202</v>
      </c>
      <c r="J52" s="205"/>
      <c r="K52" s="206"/>
      <c r="L52" s="206"/>
      <c r="M52" s="207"/>
      <c r="N52" s="207"/>
    </row>
    <row r="53" spans="1:14" s="208" customFormat="1" ht="22.5" customHeight="1" x14ac:dyDescent="0.2">
      <c r="A53" s="200">
        <v>41</v>
      </c>
      <c r="B53" s="201" t="str">
        <f t="shared" si="1"/>
        <v>100M--</v>
      </c>
      <c r="C53" s="201"/>
      <c r="D53" s="201"/>
      <c r="E53" s="202"/>
      <c r="F53" s="203"/>
      <c r="G53" s="260"/>
      <c r="H53" s="204"/>
      <c r="I53" s="204" t="s">
        <v>202</v>
      </c>
      <c r="J53" s="205"/>
      <c r="K53" s="206"/>
      <c r="L53" s="206"/>
      <c r="M53" s="207"/>
      <c r="N53" s="207"/>
    </row>
    <row r="54" spans="1:14" s="208" customFormat="1" ht="22.5" customHeight="1" x14ac:dyDescent="0.2">
      <c r="A54" s="200">
        <v>42</v>
      </c>
      <c r="B54" s="201" t="str">
        <f t="shared" si="1"/>
        <v>100M--</v>
      </c>
      <c r="C54" s="201"/>
      <c r="D54" s="201"/>
      <c r="E54" s="202"/>
      <c r="F54" s="203"/>
      <c r="G54" s="260"/>
      <c r="H54" s="204"/>
      <c r="I54" s="204" t="s">
        <v>202</v>
      </c>
      <c r="J54" s="205"/>
      <c r="K54" s="206"/>
      <c r="L54" s="206"/>
      <c r="M54" s="207"/>
      <c r="N54" s="207"/>
    </row>
    <row r="55" spans="1:14" s="208" customFormat="1" ht="22.5" customHeight="1" x14ac:dyDescent="0.2">
      <c r="A55" s="200">
        <v>43</v>
      </c>
      <c r="B55" s="201" t="str">
        <f t="shared" si="1"/>
        <v>100M--</v>
      </c>
      <c r="C55" s="201"/>
      <c r="D55" s="201"/>
      <c r="E55" s="202"/>
      <c r="F55" s="203"/>
      <c r="G55" s="260"/>
      <c r="H55" s="204"/>
      <c r="I55" s="204" t="s">
        <v>202</v>
      </c>
      <c r="J55" s="205"/>
      <c r="K55" s="206"/>
      <c r="L55" s="206"/>
      <c r="M55" s="207"/>
      <c r="N55" s="207"/>
    </row>
    <row r="56" spans="1:14" s="208" customFormat="1" ht="22.5" customHeight="1" x14ac:dyDescent="0.2">
      <c r="A56" s="200">
        <v>44</v>
      </c>
      <c r="B56" s="201" t="str">
        <f t="shared" si="1"/>
        <v>100M--</v>
      </c>
      <c r="C56" s="201"/>
      <c r="D56" s="201"/>
      <c r="E56" s="202"/>
      <c r="F56" s="203"/>
      <c r="G56" s="260"/>
      <c r="H56" s="204"/>
      <c r="I56" s="204" t="s">
        <v>202</v>
      </c>
      <c r="J56" s="205"/>
      <c r="K56" s="206"/>
      <c r="L56" s="206"/>
      <c r="M56" s="207"/>
      <c r="N56" s="207"/>
    </row>
    <row r="57" spans="1:14" s="208" customFormat="1" ht="22.5" customHeight="1" x14ac:dyDescent="0.2">
      <c r="A57" s="200">
        <v>45</v>
      </c>
      <c r="B57" s="201" t="str">
        <f t="shared" si="1"/>
        <v>100M--</v>
      </c>
      <c r="C57" s="201"/>
      <c r="D57" s="201"/>
      <c r="E57" s="202"/>
      <c r="F57" s="203"/>
      <c r="G57" s="260"/>
      <c r="H57" s="204"/>
      <c r="I57" s="204" t="s">
        <v>202</v>
      </c>
      <c r="J57" s="205"/>
      <c r="K57" s="206"/>
      <c r="L57" s="206"/>
      <c r="M57" s="207"/>
      <c r="N57" s="207"/>
    </row>
    <row r="58" spans="1:14" s="208" customFormat="1" ht="22.5" customHeight="1" x14ac:dyDescent="0.2">
      <c r="A58" s="200">
        <v>46</v>
      </c>
      <c r="B58" s="201" t="str">
        <f t="shared" si="1"/>
        <v>100M--</v>
      </c>
      <c r="C58" s="201"/>
      <c r="D58" s="201"/>
      <c r="E58" s="202"/>
      <c r="F58" s="203"/>
      <c r="G58" s="260"/>
      <c r="H58" s="204"/>
      <c r="I58" s="204" t="s">
        <v>202</v>
      </c>
      <c r="J58" s="205"/>
      <c r="K58" s="206"/>
      <c r="L58" s="206"/>
      <c r="M58" s="207"/>
      <c r="N58" s="207"/>
    </row>
    <row r="59" spans="1:14" s="208" customFormat="1" ht="22.5" customHeight="1" x14ac:dyDescent="0.2">
      <c r="A59" s="200">
        <v>47</v>
      </c>
      <c r="B59" s="201" t="str">
        <f t="shared" si="1"/>
        <v>100M--</v>
      </c>
      <c r="C59" s="201"/>
      <c r="D59" s="201"/>
      <c r="E59" s="202"/>
      <c r="F59" s="203"/>
      <c r="G59" s="260"/>
      <c r="H59" s="204"/>
      <c r="I59" s="204" t="s">
        <v>202</v>
      </c>
      <c r="J59" s="205"/>
      <c r="K59" s="206"/>
      <c r="L59" s="206"/>
      <c r="M59" s="207"/>
      <c r="N59" s="207"/>
    </row>
    <row r="60" spans="1:14" s="208" customFormat="1" ht="22.5" customHeight="1" x14ac:dyDescent="0.2">
      <c r="A60" s="200">
        <v>48</v>
      </c>
      <c r="B60" s="201" t="str">
        <f t="shared" si="1"/>
        <v>100M--</v>
      </c>
      <c r="C60" s="201"/>
      <c r="D60" s="201"/>
      <c r="E60" s="202"/>
      <c r="F60" s="203"/>
      <c r="G60" s="260"/>
      <c r="H60" s="204"/>
      <c r="I60" s="204" t="s">
        <v>202</v>
      </c>
      <c r="J60" s="205"/>
      <c r="K60" s="206"/>
      <c r="L60" s="206"/>
      <c r="M60" s="207"/>
      <c r="N60" s="207"/>
    </row>
    <row r="61" spans="1:14" s="223" customFormat="1" ht="22.5" customHeight="1" x14ac:dyDescent="0.2">
      <c r="A61" s="215">
        <v>49</v>
      </c>
      <c r="B61" s="216" t="str">
        <f t="shared" si="1"/>
        <v>400M-1-1</v>
      </c>
      <c r="C61" s="216">
        <v>13</v>
      </c>
      <c r="D61" s="216"/>
      <c r="E61" s="217">
        <v>38356</v>
      </c>
      <c r="F61" s="218" t="s">
        <v>360</v>
      </c>
      <c r="G61" s="261" t="s">
        <v>361</v>
      </c>
      <c r="H61" s="204" t="s">
        <v>317</v>
      </c>
      <c r="I61" s="219" t="s">
        <v>112</v>
      </c>
      <c r="J61" s="220"/>
      <c r="K61" s="221" t="s">
        <v>159</v>
      </c>
      <c r="L61" s="221" t="s">
        <v>159</v>
      </c>
      <c r="M61" s="222"/>
      <c r="N61" s="222" t="s">
        <v>205</v>
      </c>
    </row>
    <row r="62" spans="1:14" s="223" customFormat="1" ht="22.5" customHeight="1" x14ac:dyDescent="0.2">
      <c r="A62" s="215">
        <v>50</v>
      </c>
      <c r="B62" s="216" t="str">
        <f t="shared" si="1"/>
        <v>400M-1-2</v>
      </c>
      <c r="C62" s="216">
        <v>64</v>
      </c>
      <c r="D62" s="216"/>
      <c r="E62" s="217">
        <v>37159</v>
      </c>
      <c r="F62" s="218" t="s">
        <v>362</v>
      </c>
      <c r="G62" s="261" t="s">
        <v>301</v>
      </c>
      <c r="H62" s="204" t="s">
        <v>317</v>
      </c>
      <c r="I62" s="219" t="s">
        <v>112</v>
      </c>
      <c r="J62" s="220"/>
      <c r="K62" s="221" t="s">
        <v>159</v>
      </c>
      <c r="L62" s="221" t="s">
        <v>160</v>
      </c>
      <c r="M62" s="222"/>
      <c r="N62" s="222" t="s">
        <v>205</v>
      </c>
    </row>
    <row r="63" spans="1:14" s="223" customFormat="1" ht="22.5" customHeight="1" x14ac:dyDescent="0.2">
      <c r="A63" s="215">
        <v>51</v>
      </c>
      <c r="B63" s="216" t="str">
        <f t="shared" si="1"/>
        <v>400M-1-3</v>
      </c>
      <c r="C63" s="216">
        <v>149</v>
      </c>
      <c r="D63" s="216"/>
      <c r="E63" s="217">
        <v>37804</v>
      </c>
      <c r="F63" s="218" t="s">
        <v>354</v>
      </c>
      <c r="G63" s="261" t="s">
        <v>297</v>
      </c>
      <c r="H63" s="204" t="s">
        <v>317</v>
      </c>
      <c r="I63" s="219" t="s">
        <v>112</v>
      </c>
      <c r="J63" s="220"/>
      <c r="K63" s="221" t="s">
        <v>159</v>
      </c>
      <c r="L63" s="221" t="s">
        <v>161</v>
      </c>
      <c r="M63" s="222"/>
      <c r="N63" s="222" t="s">
        <v>205</v>
      </c>
    </row>
    <row r="64" spans="1:14" s="223" customFormat="1" ht="22.5" customHeight="1" x14ac:dyDescent="0.2">
      <c r="A64" s="215">
        <v>52</v>
      </c>
      <c r="B64" s="216" t="str">
        <f t="shared" si="1"/>
        <v>400M-1-4</v>
      </c>
      <c r="C64" s="216">
        <v>85</v>
      </c>
      <c r="D64" s="216"/>
      <c r="E64" s="217">
        <v>38420</v>
      </c>
      <c r="F64" s="218" t="s">
        <v>292</v>
      </c>
      <c r="G64" s="261" t="s">
        <v>293</v>
      </c>
      <c r="H64" s="204" t="s">
        <v>317</v>
      </c>
      <c r="I64" s="219" t="s">
        <v>112</v>
      </c>
      <c r="J64" s="220"/>
      <c r="K64" s="221" t="s">
        <v>159</v>
      </c>
      <c r="L64" s="221" t="s">
        <v>162</v>
      </c>
      <c r="M64" s="222"/>
      <c r="N64" s="222" t="s">
        <v>205</v>
      </c>
    </row>
    <row r="65" spans="1:14" s="223" customFormat="1" ht="22.5" customHeight="1" x14ac:dyDescent="0.2">
      <c r="A65" s="215">
        <v>53</v>
      </c>
      <c r="B65" s="216" t="str">
        <f t="shared" si="1"/>
        <v>400M-2-1</v>
      </c>
      <c r="C65" s="216">
        <v>184</v>
      </c>
      <c r="D65" s="216"/>
      <c r="E65" s="217">
        <v>37691</v>
      </c>
      <c r="F65" s="218" t="s">
        <v>298</v>
      </c>
      <c r="G65" s="261" t="s">
        <v>299</v>
      </c>
      <c r="H65" s="204" t="s">
        <v>317</v>
      </c>
      <c r="I65" s="219" t="s">
        <v>112</v>
      </c>
      <c r="J65" s="220"/>
      <c r="K65" s="221" t="s">
        <v>160</v>
      </c>
      <c r="L65" s="221" t="s">
        <v>159</v>
      </c>
      <c r="M65" s="222"/>
      <c r="N65" s="222" t="s">
        <v>203</v>
      </c>
    </row>
    <row r="66" spans="1:14" s="223" customFormat="1" ht="22.5" customHeight="1" x14ac:dyDescent="0.2">
      <c r="A66" s="215">
        <v>54</v>
      </c>
      <c r="B66" s="216" t="str">
        <f t="shared" si="1"/>
        <v>400M-2-2</v>
      </c>
      <c r="C66" s="216">
        <v>159</v>
      </c>
      <c r="D66" s="216"/>
      <c r="E66" s="217">
        <v>37432</v>
      </c>
      <c r="F66" s="218" t="s">
        <v>325</v>
      </c>
      <c r="G66" s="261" t="s">
        <v>326</v>
      </c>
      <c r="H66" s="204" t="s">
        <v>317</v>
      </c>
      <c r="I66" s="219" t="s">
        <v>112</v>
      </c>
      <c r="J66" s="220"/>
      <c r="K66" s="221" t="s">
        <v>160</v>
      </c>
      <c r="L66" s="221" t="s">
        <v>160</v>
      </c>
      <c r="M66" s="222"/>
      <c r="N66" s="222" t="s">
        <v>203</v>
      </c>
    </row>
    <row r="67" spans="1:14" s="223" customFormat="1" ht="22.5" customHeight="1" x14ac:dyDescent="0.2">
      <c r="A67" s="215">
        <v>55</v>
      </c>
      <c r="B67" s="216" t="str">
        <f t="shared" si="1"/>
        <v>400M-2-3</v>
      </c>
      <c r="C67" s="216">
        <v>157</v>
      </c>
      <c r="D67" s="216"/>
      <c r="E67" s="217">
        <v>37257</v>
      </c>
      <c r="F67" s="218" t="s">
        <v>323</v>
      </c>
      <c r="G67" s="261" t="s">
        <v>324</v>
      </c>
      <c r="H67" s="204" t="s">
        <v>317</v>
      </c>
      <c r="I67" s="219" t="s">
        <v>112</v>
      </c>
      <c r="J67" s="220"/>
      <c r="K67" s="221" t="s">
        <v>160</v>
      </c>
      <c r="L67" s="221" t="s">
        <v>161</v>
      </c>
      <c r="M67" s="222"/>
      <c r="N67" s="222" t="s">
        <v>203</v>
      </c>
    </row>
    <row r="68" spans="1:14" s="223" customFormat="1" ht="22.5" customHeight="1" x14ac:dyDescent="0.2">
      <c r="A68" s="215">
        <v>56</v>
      </c>
      <c r="B68" s="216" t="str">
        <f t="shared" ref="B68:B99" si="2">CONCATENATE(I68,"-",K68,"-",L68)</f>
        <v>400M-3-1</v>
      </c>
      <c r="C68" s="216">
        <v>106</v>
      </c>
      <c r="D68" s="216"/>
      <c r="E68" s="217">
        <v>36937</v>
      </c>
      <c r="F68" s="218" t="s">
        <v>302</v>
      </c>
      <c r="G68" s="261" t="s">
        <v>303</v>
      </c>
      <c r="H68" s="204" t="s">
        <v>317</v>
      </c>
      <c r="I68" s="219" t="s">
        <v>112</v>
      </c>
      <c r="J68" s="220"/>
      <c r="K68" s="221" t="s">
        <v>161</v>
      </c>
      <c r="L68" s="221" t="s">
        <v>159</v>
      </c>
      <c r="M68" s="222"/>
      <c r="N68" s="222" t="s">
        <v>203</v>
      </c>
    </row>
    <row r="69" spans="1:14" s="223" customFormat="1" ht="22.5" customHeight="1" x14ac:dyDescent="0.2">
      <c r="A69" s="215">
        <v>57</v>
      </c>
      <c r="B69" s="216" t="str">
        <f t="shared" si="2"/>
        <v>400M-3-2</v>
      </c>
      <c r="C69" s="216">
        <v>185</v>
      </c>
      <c r="D69" s="216"/>
      <c r="E69" s="217">
        <v>38312</v>
      </c>
      <c r="F69" s="218" t="s">
        <v>304</v>
      </c>
      <c r="G69" s="261" t="s">
        <v>299</v>
      </c>
      <c r="H69" s="204" t="s">
        <v>317</v>
      </c>
      <c r="I69" s="219" t="s">
        <v>112</v>
      </c>
      <c r="J69" s="220"/>
      <c r="K69" s="221" t="s">
        <v>161</v>
      </c>
      <c r="L69" s="221" t="s">
        <v>160</v>
      </c>
      <c r="M69" s="222"/>
      <c r="N69" s="222" t="s">
        <v>203</v>
      </c>
    </row>
    <row r="70" spans="1:14" s="223" customFormat="1" ht="22.5" customHeight="1" x14ac:dyDescent="0.2">
      <c r="A70" s="215">
        <v>104</v>
      </c>
      <c r="B70" s="216" t="str">
        <f t="shared" si="2"/>
        <v>400M-3-3</v>
      </c>
      <c r="C70" s="216">
        <v>145</v>
      </c>
      <c r="D70" s="216"/>
      <c r="E70" s="217">
        <v>37281</v>
      </c>
      <c r="F70" s="218" t="s">
        <v>363</v>
      </c>
      <c r="G70" s="261" t="s">
        <v>297</v>
      </c>
      <c r="H70" s="204" t="s">
        <v>317</v>
      </c>
      <c r="I70" s="219" t="s">
        <v>112</v>
      </c>
      <c r="J70" s="220"/>
      <c r="K70" s="221" t="s">
        <v>161</v>
      </c>
      <c r="L70" s="221" t="s">
        <v>161</v>
      </c>
      <c r="M70" s="222"/>
      <c r="N70" s="222" t="s">
        <v>203</v>
      </c>
    </row>
    <row r="71" spans="1:14" s="223" customFormat="1" ht="22.5" customHeight="1" x14ac:dyDescent="0.2">
      <c r="A71" s="215">
        <v>105</v>
      </c>
      <c r="B71" s="216" t="str">
        <f t="shared" si="2"/>
        <v>400M-4-1</v>
      </c>
      <c r="C71" s="216">
        <v>188</v>
      </c>
      <c r="D71" s="216"/>
      <c r="E71" s="217">
        <v>37371</v>
      </c>
      <c r="F71" s="218" t="s">
        <v>315</v>
      </c>
      <c r="G71" s="261" t="s">
        <v>316</v>
      </c>
      <c r="H71" s="204" t="s">
        <v>317</v>
      </c>
      <c r="I71" s="219" t="s">
        <v>112</v>
      </c>
      <c r="J71" s="220"/>
      <c r="K71" s="221" t="s">
        <v>162</v>
      </c>
      <c r="L71" s="221" t="s">
        <v>159</v>
      </c>
      <c r="M71" s="222"/>
      <c r="N71" s="222" t="s">
        <v>204</v>
      </c>
    </row>
    <row r="72" spans="1:14" s="223" customFormat="1" ht="22.5" customHeight="1" x14ac:dyDescent="0.2">
      <c r="A72" s="215">
        <v>106</v>
      </c>
      <c r="B72" s="216" t="str">
        <f t="shared" si="2"/>
        <v>400M-4-2</v>
      </c>
      <c r="C72" s="216">
        <v>45</v>
      </c>
      <c r="D72" s="216"/>
      <c r="E72" s="217">
        <v>38296</v>
      </c>
      <c r="F72" s="218" t="s">
        <v>366</v>
      </c>
      <c r="G72" s="261" t="s">
        <v>367</v>
      </c>
      <c r="H72" s="204" t="s">
        <v>317</v>
      </c>
      <c r="I72" s="219" t="s">
        <v>112</v>
      </c>
      <c r="J72" s="220"/>
      <c r="K72" s="221" t="s">
        <v>162</v>
      </c>
      <c r="L72" s="221" t="s">
        <v>160</v>
      </c>
      <c r="M72" s="222"/>
      <c r="N72" s="222" t="s">
        <v>204</v>
      </c>
    </row>
    <row r="73" spans="1:14" s="223" customFormat="1" ht="22.5" customHeight="1" x14ac:dyDescent="0.2">
      <c r="A73" s="215"/>
      <c r="B73" s="216" t="str">
        <f t="shared" si="2"/>
        <v>400M-4-3</v>
      </c>
      <c r="C73" s="216">
        <v>91</v>
      </c>
      <c r="D73" s="216"/>
      <c r="E73" s="217">
        <v>36939</v>
      </c>
      <c r="F73" s="218" t="s">
        <v>355</v>
      </c>
      <c r="G73" s="261" t="s">
        <v>309</v>
      </c>
      <c r="H73" s="204" t="s">
        <v>317</v>
      </c>
      <c r="I73" s="219" t="s">
        <v>112</v>
      </c>
      <c r="J73" s="220"/>
      <c r="K73" s="221" t="s">
        <v>162</v>
      </c>
      <c r="L73" s="221" t="s">
        <v>161</v>
      </c>
      <c r="M73" s="222"/>
      <c r="N73" s="222" t="s">
        <v>204</v>
      </c>
    </row>
    <row r="74" spans="1:14" s="223" customFormat="1" ht="22.5" customHeight="1" x14ac:dyDescent="0.2">
      <c r="A74" s="215"/>
      <c r="B74" s="216" t="str">
        <f t="shared" si="2"/>
        <v>400M-4-4</v>
      </c>
      <c r="C74" s="216">
        <v>10</v>
      </c>
      <c r="D74" s="216"/>
      <c r="E74" s="217">
        <v>37320</v>
      </c>
      <c r="F74" s="218" t="s">
        <v>364</v>
      </c>
      <c r="G74" s="261" t="s">
        <v>365</v>
      </c>
      <c r="H74" s="204" t="s">
        <v>317</v>
      </c>
      <c r="I74" s="219" t="s">
        <v>112</v>
      </c>
      <c r="J74" s="220"/>
      <c r="K74" s="221" t="s">
        <v>162</v>
      </c>
      <c r="L74" s="221" t="s">
        <v>162</v>
      </c>
      <c r="M74" s="222"/>
      <c r="N74" s="222" t="s">
        <v>204</v>
      </c>
    </row>
    <row r="75" spans="1:14" s="223" customFormat="1" ht="22.5" customHeight="1" x14ac:dyDescent="0.2">
      <c r="A75" s="215"/>
      <c r="B75" s="216" t="str">
        <f t="shared" si="2"/>
        <v>400M-4-5</v>
      </c>
      <c r="C75" s="216">
        <v>69</v>
      </c>
      <c r="D75" s="216"/>
      <c r="E75" s="217">
        <v>37174</v>
      </c>
      <c r="F75" s="218" t="s">
        <v>368</v>
      </c>
      <c r="G75" s="261" t="s">
        <v>301</v>
      </c>
      <c r="H75" s="204" t="s">
        <v>317</v>
      </c>
      <c r="I75" s="219" t="s">
        <v>112</v>
      </c>
      <c r="J75" s="220"/>
      <c r="K75" s="221" t="s">
        <v>162</v>
      </c>
      <c r="L75" s="221" t="s">
        <v>163</v>
      </c>
      <c r="M75" s="222"/>
      <c r="N75" s="222" t="s">
        <v>204</v>
      </c>
    </row>
    <row r="76" spans="1:14" s="223" customFormat="1" ht="22.5" customHeight="1" x14ac:dyDescent="0.2">
      <c r="A76" s="215"/>
      <c r="B76" s="216" t="str">
        <f t="shared" si="2"/>
        <v>400M-4-6</v>
      </c>
      <c r="C76" s="216">
        <v>186</v>
      </c>
      <c r="D76" s="216"/>
      <c r="E76" s="217">
        <v>37907</v>
      </c>
      <c r="F76" s="218" t="s">
        <v>314</v>
      </c>
      <c r="G76" s="261" t="s">
        <v>299</v>
      </c>
      <c r="H76" s="204" t="s">
        <v>317</v>
      </c>
      <c r="I76" s="219" t="s">
        <v>112</v>
      </c>
      <c r="J76" s="220"/>
      <c r="K76" s="221" t="s">
        <v>162</v>
      </c>
      <c r="L76" s="221" t="s">
        <v>164</v>
      </c>
      <c r="M76" s="222"/>
      <c r="N76" s="222" t="s">
        <v>204</v>
      </c>
    </row>
    <row r="77" spans="1:14" s="223" customFormat="1" ht="22.5" customHeight="1" x14ac:dyDescent="0.2">
      <c r="A77" s="215"/>
      <c r="B77" s="216" t="str">
        <f t="shared" si="2"/>
        <v>400M-4-7</v>
      </c>
      <c r="C77" s="216">
        <v>155</v>
      </c>
      <c r="D77" s="216"/>
      <c r="E77" s="217">
        <v>38296</v>
      </c>
      <c r="F77" s="218" t="s">
        <v>330</v>
      </c>
      <c r="G77" s="261" t="s">
        <v>331</v>
      </c>
      <c r="H77" s="204" t="s">
        <v>317</v>
      </c>
      <c r="I77" s="219" t="s">
        <v>112</v>
      </c>
      <c r="J77" s="220"/>
      <c r="K77" s="221" t="s">
        <v>162</v>
      </c>
      <c r="L77" s="221" t="s">
        <v>165</v>
      </c>
      <c r="M77" s="222"/>
      <c r="N77" s="222" t="s">
        <v>204</v>
      </c>
    </row>
    <row r="78" spans="1:14" s="223" customFormat="1" ht="22.5" customHeight="1" x14ac:dyDescent="0.2">
      <c r="A78" s="215">
        <v>107</v>
      </c>
      <c r="B78" s="216" t="str">
        <f t="shared" si="2"/>
        <v>400M-4-8</v>
      </c>
      <c r="C78" s="216">
        <v>89</v>
      </c>
      <c r="D78" s="216"/>
      <c r="E78" s="217">
        <v>38539</v>
      </c>
      <c r="F78" s="218" t="s">
        <v>307</v>
      </c>
      <c r="G78" s="261" t="s">
        <v>293</v>
      </c>
      <c r="H78" s="204" t="s">
        <v>317</v>
      </c>
      <c r="I78" s="219" t="s">
        <v>112</v>
      </c>
      <c r="J78" s="220"/>
      <c r="K78" s="221" t="s">
        <v>162</v>
      </c>
      <c r="L78" s="221" t="s">
        <v>267</v>
      </c>
      <c r="M78" s="222"/>
      <c r="N78" s="222" t="s">
        <v>204</v>
      </c>
    </row>
    <row r="79" spans="1:14" s="223" customFormat="1" ht="22.5" customHeight="1" x14ac:dyDescent="0.2">
      <c r="A79" s="215">
        <v>108</v>
      </c>
      <c r="B79" s="216" t="str">
        <f t="shared" si="2"/>
        <v>400M--</v>
      </c>
      <c r="C79" s="216"/>
      <c r="D79" s="216"/>
      <c r="E79" s="217"/>
      <c r="F79" s="218"/>
      <c r="G79" s="261"/>
      <c r="H79" s="204"/>
      <c r="I79" s="219" t="s">
        <v>112</v>
      </c>
      <c r="J79" s="220"/>
      <c r="K79" s="221"/>
      <c r="L79" s="221"/>
      <c r="M79" s="222"/>
      <c r="N79" s="222"/>
    </row>
    <row r="80" spans="1:14" s="223" customFormat="1" ht="22.5" customHeight="1" x14ac:dyDescent="0.2">
      <c r="A80" s="215">
        <v>109</v>
      </c>
      <c r="B80" s="216" t="str">
        <f t="shared" si="2"/>
        <v>400M--</v>
      </c>
      <c r="C80" s="216"/>
      <c r="D80" s="216"/>
      <c r="E80" s="217"/>
      <c r="F80" s="218"/>
      <c r="G80" s="261"/>
      <c r="H80" s="204"/>
      <c r="I80" s="219" t="s">
        <v>112</v>
      </c>
      <c r="J80" s="220"/>
      <c r="K80" s="221"/>
      <c r="L80" s="221"/>
      <c r="M80" s="222"/>
      <c r="N80" s="222"/>
    </row>
    <row r="81" spans="1:14" s="223" customFormat="1" ht="22.5" customHeight="1" x14ac:dyDescent="0.2">
      <c r="A81" s="215">
        <v>110</v>
      </c>
      <c r="B81" s="216" t="str">
        <f t="shared" si="2"/>
        <v>400M-5-1</v>
      </c>
      <c r="C81" s="216">
        <v>9</v>
      </c>
      <c r="D81" s="216"/>
      <c r="E81" s="217">
        <v>37184</v>
      </c>
      <c r="F81" s="218" t="s">
        <v>487</v>
      </c>
      <c r="G81" s="261" t="s">
        <v>488</v>
      </c>
      <c r="H81" s="204" t="s">
        <v>449</v>
      </c>
      <c r="I81" s="219" t="s">
        <v>112</v>
      </c>
      <c r="J81" s="220"/>
      <c r="K81" s="221" t="s">
        <v>163</v>
      </c>
      <c r="L81" s="221" t="s">
        <v>159</v>
      </c>
      <c r="M81" s="222"/>
      <c r="N81" s="222" t="s">
        <v>205</v>
      </c>
    </row>
    <row r="82" spans="1:14" s="223" customFormat="1" ht="22.5" customHeight="1" x14ac:dyDescent="0.2">
      <c r="A82" s="215">
        <v>111</v>
      </c>
      <c r="B82" s="216" t="str">
        <f t="shared" si="2"/>
        <v>400M-5-2</v>
      </c>
      <c r="C82" s="216">
        <v>83</v>
      </c>
      <c r="D82" s="216"/>
      <c r="E82" s="217">
        <v>36957</v>
      </c>
      <c r="F82" s="218" t="s">
        <v>426</v>
      </c>
      <c r="G82" s="261" t="s">
        <v>427</v>
      </c>
      <c r="H82" s="204" t="s">
        <v>449</v>
      </c>
      <c r="I82" s="219" t="s">
        <v>112</v>
      </c>
      <c r="J82" s="220"/>
      <c r="K82" s="221" t="s">
        <v>163</v>
      </c>
      <c r="L82" s="221" t="s">
        <v>160</v>
      </c>
      <c r="M82" s="222"/>
      <c r="N82" s="222" t="s">
        <v>205</v>
      </c>
    </row>
    <row r="83" spans="1:14" s="223" customFormat="1" ht="22.5" customHeight="1" x14ac:dyDescent="0.2">
      <c r="A83" s="215"/>
      <c r="B83" s="216" t="str">
        <f t="shared" si="2"/>
        <v>400M-5-3</v>
      </c>
      <c r="C83" s="216">
        <v>20</v>
      </c>
      <c r="D83" s="216"/>
      <c r="E83" s="217">
        <v>36892</v>
      </c>
      <c r="F83" s="218" t="s">
        <v>424</v>
      </c>
      <c r="G83" s="261" t="s">
        <v>425</v>
      </c>
      <c r="H83" s="204" t="s">
        <v>449</v>
      </c>
      <c r="I83" s="219" t="s">
        <v>112</v>
      </c>
      <c r="J83" s="220"/>
      <c r="K83" s="221" t="s">
        <v>163</v>
      </c>
      <c r="L83" s="221" t="s">
        <v>161</v>
      </c>
      <c r="M83" s="222"/>
      <c r="N83" s="222" t="s">
        <v>205</v>
      </c>
    </row>
    <row r="84" spans="1:14" s="223" customFormat="1" ht="22.5" customHeight="1" x14ac:dyDescent="0.2">
      <c r="A84" s="215"/>
      <c r="B84" s="216" t="str">
        <f t="shared" si="2"/>
        <v>400M-5-4</v>
      </c>
      <c r="C84" s="216">
        <v>56</v>
      </c>
      <c r="D84" s="216"/>
      <c r="E84" s="217">
        <v>37691</v>
      </c>
      <c r="F84" s="218" t="s">
        <v>428</v>
      </c>
      <c r="G84" s="261" t="s">
        <v>429</v>
      </c>
      <c r="H84" s="204" t="s">
        <v>449</v>
      </c>
      <c r="I84" s="219" t="s">
        <v>112</v>
      </c>
      <c r="J84" s="220"/>
      <c r="K84" s="221" t="s">
        <v>163</v>
      </c>
      <c r="L84" s="221" t="s">
        <v>162</v>
      </c>
      <c r="M84" s="222"/>
      <c r="N84" s="222" t="s">
        <v>203</v>
      </c>
    </row>
    <row r="85" spans="1:14" s="223" customFormat="1" ht="22.5" customHeight="1" x14ac:dyDescent="0.2">
      <c r="A85" s="215"/>
      <c r="B85" s="216" t="str">
        <f t="shared" si="2"/>
        <v>400M-6-3</v>
      </c>
      <c r="C85" s="216">
        <v>66</v>
      </c>
      <c r="D85" s="216"/>
      <c r="E85" s="217">
        <v>38261</v>
      </c>
      <c r="F85" s="218" t="s">
        <v>443</v>
      </c>
      <c r="G85" s="261" t="s">
        <v>444</v>
      </c>
      <c r="H85" s="204" t="s">
        <v>449</v>
      </c>
      <c r="I85" s="219" t="s">
        <v>112</v>
      </c>
      <c r="J85" s="220"/>
      <c r="K85" s="221" t="s">
        <v>164</v>
      </c>
      <c r="L85" s="221" t="s">
        <v>161</v>
      </c>
      <c r="M85" s="222"/>
      <c r="N85" s="222" t="s">
        <v>204</v>
      </c>
    </row>
    <row r="86" spans="1:14" s="223" customFormat="1" ht="22.5" customHeight="1" x14ac:dyDescent="0.2">
      <c r="A86" s="215"/>
      <c r="B86" s="216" t="str">
        <f t="shared" si="2"/>
        <v>400M-6-4</v>
      </c>
      <c r="C86" s="216">
        <v>19</v>
      </c>
      <c r="D86" s="216"/>
      <c r="E86" s="217">
        <v>38541</v>
      </c>
      <c r="F86" s="218" t="s">
        <v>460</v>
      </c>
      <c r="G86" s="261" t="s">
        <v>425</v>
      </c>
      <c r="H86" s="204" t="s">
        <v>449</v>
      </c>
      <c r="I86" s="219" t="s">
        <v>112</v>
      </c>
      <c r="J86" s="220"/>
      <c r="K86" s="221" t="s">
        <v>164</v>
      </c>
      <c r="L86" s="221" t="s">
        <v>162</v>
      </c>
      <c r="M86" s="222"/>
      <c r="N86" s="222" t="s">
        <v>204</v>
      </c>
    </row>
    <row r="87" spans="1:14" s="223" customFormat="1" ht="22.5" customHeight="1" x14ac:dyDescent="0.2">
      <c r="A87" s="215"/>
      <c r="B87" s="216" t="str">
        <f t="shared" si="2"/>
        <v>400M--</v>
      </c>
      <c r="C87" s="216"/>
      <c r="D87" s="216"/>
      <c r="E87" s="217"/>
      <c r="F87" s="218"/>
      <c r="G87" s="261"/>
      <c r="H87" s="204" t="s">
        <v>449</v>
      </c>
      <c r="I87" s="219" t="s">
        <v>112</v>
      </c>
      <c r="J87" s="220"/>
      <c r="K87" s="221"/>
      <c r="L87" s="221"/>
      <c r="M87" s="222"/>
      <c r="N87" s="222"/>
    </row>
    <row r="88" spans="1:14" s="223" customFormat="1" ht="22.5" customHeight="1" x14ac:dyDescent="0.2">
      <c r="A88" s="215">
        <v>112</v>
      </c>
      <c r="B88" s="216" t="str">
        <f t="shared" si="2"/>
        <v>400M-6-6</v>
      </c>
      <c r="C88" s="216">
        <v>44</v>
      </c>
      <c r="D88" s="216"/>
      <c r="E88" s="217">
        <v>38537</v>
      </c>
      <c r="F88" s="218" t="s">
        <v>436</v>
      </c>
      <c r="G88" s="261" t="s">
        <v>437</v>
      </c>
      <c r="H88" s="204" t="s">
        <v>449</v>
      </c>
      <c r="I88" s="219" t="s">
        <v>112</v>
      </c>
      <c r="J88" s="220"/>
      <c r="K88" s="221" t="s">
        <v>164</v>
      </c>
      <c r="L88" s="221" t="s">
        <v>164</v>
      </c>
      <c r="M88" s="222"/>
      <c r="N88" s="222" t="s">
        <v>204</v>
      </c>
    </row>
    <row r="89" spans="1:14" s="223" customFormat="1" ht="22.5" customHeight="1" x14ac:dyDescent="0.2">
      <c r="A89" s="215">
        <v>113</v>
      </c>
      <c r="B89" s="216" t="str">
        <f t="shared" si="2"/>
        <v>400M-7-3</v>
      </c>
      <c r="C89" s="216">
        <v>67</v>
      </c>
      <c r="D89" s="216"/>
      <c r="E89" s="217">
        <v>38488</v>
      </c>
      <c r="F89" s="218" t="s">
        <v>445</v>
      </c>
      <c r="G89" s="261" t="s">
        <v>444</v>
      </c>
      <c r="H89" s="204" t="s">
        <v>449</v>
      </c>
      <c r="I89" s="219" t="s">
        <v>112</v>
      </c>
      <c r="J89" s="220"/>
      <c r="K89" s="221" t="s">
        <v>165</v>
      </c>
      <c r="L89" s="221" t="s">
        <v>161</v>
      </c>
      <c r="M89" s="222"/>
      <c r="N89" s="222" t="s">
        <v>204</v>
      </c>
    </row>
    <row r="90" spans="1:14" s="223" customFormat="1" ht="22.5" customHeight="1" x14ac:dyDescent="0.2">
      <c r="A90" s="215">
        <v>114</v>
      </c>
      <c r="B90" s="216" t="str">
        <f t="shared" si="2"/>
        <v>400M-7-4</v>
      </c>
      <c r="C90" s="216">
        <v>22</v>
      </c>
      <c r="D90" s="216"/>
      <c r="E90" s="217">
        <v>37845</v>
      </c>
      <c r="F90" s="218" t="s">
        <v>434</v>
      </c>
      <c r="G90" s="261" t="s">
        <v>425</v>
      </c>
      <c r="H90" s="204" t="s">
        <v>449</v>
      </c>
      <c r="I90" s="219" t="s">
        <v>112</v>
      </c>
      <c r="J90" s="220"/>
      <c r="K90" s="221" t="s">
        <v>165</v>
      </c>
      <c r="L90" s="221" t="s">
        <v>162</v>
      </c>
      <c r="M90" s="222"/>
      <c r="N90" s="222" t="s">
        <v>204</v>
      </c>
    </row>
    <row r="91" spans="1:14" s="223" customFormat="1" ht="22.5" customHeight="1" x14ac:dyDescent="0.2">
      <c r="A91" s="215">
        <v>115</v>
      </c>
      <c r="B91" s="216" t="str">
        <f t="shared" si="2"/>
        <v>400M-7-5</v>
      </c>
      <c r="C91" s="216">
        <v>47</v>
      </c>
      <c r="D91" s="216"/>
      <c r="E91" s="217">
        <v>37710</v>
      </c>
      <c r="F91" s="218" t="s">
        <v>439</v>
      </c>
      <c r="G91" s="261" t="s">
        <v>440</v>
      </c>
      <c r="H91" s="204" t="s">
        <v>449</v>
      </c>
      <c r="I91" s="219" t="s">
        <v>112</v>
      </c>
      <c r="J91" s="220"/>
      <c r="K91" s="221" t="s">
        <v>165</v>
      </c>
      <c r="L91" s="221" t="s">
        <v>163</v>
      </c>
      <c r="M91" s="222"/>
      <c r="N91" s="222" t="s">
        <v>204</v>
      </c>
    </row>
    <row r="92" spans="1:14" s="223" customFormat="1" ht="22.5" customHeight="1" x14ac:dyDescent="0.2">
      <c r="A92" s="215">
        <v>116</v>
      </c>
      <c r="B92" s="216" t="str">
        <f t="shared" si="2"/>
        <v>400M-7-6</v>
      </c>
      <c r="C92" s="216">
        <v>45</v>
      </c>
      <c r="D92" s="216"/>
      <c r="E92" s="217">
        <v>38663</v>
      </c>
      <c r="F92" s="218" t="s">
        <v>438</v>
      </c>
      <c r="G92" s="261" t="s">
        <v>437</v>
      </c>
      <c r="H92" s="204" t="s">
        <v>449</v>
      </c>
      <c r="I92" s="219" t="s">
        <v>112</v>
      </c>
      <c r="J92" s="220"/>
      <c r="K92" s="221" t="s">
        <v>165</v>
      </c>
      <c r="L92" s="221" t="s">
        <v>164</v>
      </c>
      <c r="M92" s="222"/>
      <c r="N92" s="222" t="s">
        <v>204</v>
      </c>
    </row>
    <row r="93" spans="1:14" s="223" customFormat="1" ht="22.5" customHeight="1" x14ac:dyDescent="0.2">
      <c r="A93" s="215">
        <v>117</v>
      </c>
      <c r="B93" s="216" t="str">
        <f t="shared" si="2"/>
        <v>400M-7-7</v>
      </c>
      <c r="C93" s="216">
        <v>82</v>
      </c>
      <c r="D93" s="216"/>
      <c r="E93" s="217">
        <v>38678</v>
      </c>
      <c r="F93" s="218" t="s">
        <v>447</v>
      </c>
      <c r="G93" s="261" t="s">
        <v>448</v>
      </c>
      <c r="H93" s="204" t="s">
        <v>449</v>
      </c>
      <c r="I93" s="219" t="s">
        <v>112</v>
      </c>
      <c r="J93" s="220"/>
      <c r="K93" s="221" t="s">
        <v>165</v>
      </c>
      <c r="L93" s="221" t="s">
        <v>165</v>
      </c>
      <c r="M93" s="222"/>
      <c r="N93" s="222" t="s">
        <v>204</v>
      </c>
    </row>
    <row r="94" spans="1:14" s="223" customFormat="1" ht="22.5" customHeight="1" x14ac:dyDescent="0.2">
      <c r="A94" s="215">
        <v>118</v>
      </c>
      <c r="B94" s="216" t="str">
        <f t="shared" si="2"/>
        <v>400M--</v>
      </c>
      <c r="C94" s="216"/>
      <c r="D94" s="216"/>
      <c r="E94" s="217"/>
      <c r="F94" s="218"/>
      <c r="G94" s="261"/>
      <c r="H94" s="204" t="s">
        <v>449</v>
      </c>
      <c r="I94" s="219" t="s">
        <v>112</v>
      </c>
      <c r="J94" s="220"/>
      <c r="K94" s="221"/>
      <c r="L94" s="221"/>
      <c r="M94" s="222"/>
      <c r="N94" s="222"/>
    </row>
    <row r="95" spans="1:14" s="234" customFormat="1" ht="22.5" customHeight="1" x14ac:dyDescent="0.2">
      <c r="A95" s="226">
        <v>119</v>
      </c>
      <c r="B95" s="227" t="str">
        <f t="shared" si="2"/>
        <v>200M-1-1</v>
      </c>
      <c r="C95" s="227">
        <v>149</v>
      </c>
      <c r="D95" s="227"/>
      <c r="E95" s="228">
        <v>37804</v>
      </c>
      <c r="F95" s="229" t="s">
        <v>354</v>
      </c>
      <c r="G95" s="262" t="s">
        <v>297</v>
      </c>
      <c r="H95" s="204" t="s">
        <v>317</v>
      </c>
      <c r="I95" s="230" t="s">
        <v>167</v>
      </c>
      <c r="J95" s="231"/>
      <c r="K95" s="232" t="s">
        <v>159</v>
      </c>
      <c r="L95" s="232" t="s">
        <v>159</v>
      </c>
      <c r="M95" s="233"/>
      <c r="N95" s="233" t="s">
        <v>205</v>
      </c>
    </row>
    <row r="96" spans="1:14" s="234" customFormat="1" ht="22.5" customHeight="1" x14ac:dyDescent="0.2">
      <c r="A96" s="226">
        <v>120</v>
      </c>
      <c r="B96" s="227" t="str">
        <f t="shared" si="2"/>
        <v>200M-1-2</v>
      </c>
      <c r="C96" s="227">
        <v>85</v>
      </c>
      <c r="D96" s="227"/>
      <c r="E96" s="228">
        <v>38420</v>
      </c>
      <c r="F96" s="229" t="s">
        <v>292</v>
      </c>
      <c r="G96" s="262" t="s">
        <v>293</v>
      </c>
      <c r="H96" s="204" t="s">
        <v>317</v>
      </c>
      <c r="I96" s="230" t="s">
        <v>167</v>
      </c>
      <c r="J96" s="231"/>
      <c r="K96" s="232" t="s">
        <v>159</v>
      </c>
      <c r="L96" s="232" t="s">
        <v>160</v>
      </c>
      <c r="M96" s="233"/>
      <c r="N96" s="233" t="s">
        <v>205</v>
      </c>
    </row>
    <row r="97" spans="1:14" s="234" customFormat="1" ht="22.5" customHeight="1" x14ac:dyDescent="0.2">
      <c r="A97" s="226">
        <v>121</v>
      </c>
      <c r="B97" s="227" t="str">
        <f t="shared" si="2"/>
        <v>200M-1-3</v>
      </c>
      <c r="C97" s="227">
        <v>132</v>
      </c>
      <c r="D97" s="227"/>
      <c r="E97" s="228">
        <v>37169</v>
      </c>
      <c r="F97" s="229" t="s">
        <v>294</v>
      </c>
      <c r="G97" s="262" t="s">
        <v>295</v>
      </c>
      <c r="H97" s="204" t="s">
        <v>317</v>
      </c>
      <c r="I97" s="230" t="s">
        <v>167</v>
      </c>
      <c r="J97" s="231"/>
      <c r="K97" s="232" t="s">
        <v>159</v>
      </c>
      <c r="L97" s="232" t="s">
        <v>161</v>
      </c>
      <c r="M97" s="233"/>
      <c r="N97" s="233" t="s">
        <v>205</v>
      </c>
    </row>
    <row r="98" spans="1:14" s="234" customFormat="1" ht="22.5" customHeight="1" x14ac:dyDescent="0.2">
      <c r="A98" s="226">
        <v>122</v>
      </c>
      <c r="B98" s="227" t="str">
        <f t="shared" si="2"/>
        <v>200M-1-4</v>
      </c>
      <c r="C98" s="227">
        <v>143</v>
      </c>
      <c r="D98" s="227"/>
      <c r="E98" s="228">
        <v>38369</v>
      </c>
      <c r="F98" s="229" t="s">
        <v>296</v>
      </c>
      <c r="G98" s="262" t="s">
        <v>297</v>
      </c>
      <c r="H98" s="204" t="s">
        <v>317</v>
      </c>
      <c r="I98" s="230" t="s">
        <v>167</v>
      </c>
      <c r="J98" s="231"/>
      <c r="K98" s="232" t="s">
        <v>159</v>
      </c>
      <c r="L98" s="232" t="s">
        <v>162</v>
      </c>
      <c r="M98" s="233"/>
      <c r="N98" s="233" t="s">
        <v>205</v>
      </c>
    </row>
    <row r="99" spans="1:14" s="234" customFormat="1" ht="22.5" customHeight="1" x14ac:dyDescent="0.2">
      <c r="A99" s="226">
        <v>123</v>
      </c>
      <c r="B99" s="227" t="str">
        <f t="shared" si="2"/>
        <v>200M-2-1</v>
      </c>
      <c r="C99" s="227">
        <v>184</v>
      </c>
      <c r="D99" s="227"/>
      <c r="E99" s="228">
        <v>37691</v>
      </c>
      <c r="F99" s="229" t="s">
        <v>298</v>
      </c>
      <c r="G99" s="262" t="s">
        <v>299</v>
      </c>
      <c r="H99" s="204" t="s">
        <v>317</v>
      </c>
      <c r="I99" s="230" t="s">
        <v>167</v>
      </c>
      <c r="J99" s="231"/>
      <c r="K99" s="232" t="s">
        <v>160</v>
      </c>
      <c r="L99" s="232" t="s">
        <v>159</v>
      </c>
      <c r="M99" s="233"/>
      <c r="N99" s="233" t="s">
        <v>203</v>
      </c>
    </row>
    <row r="100" spans="1:14" s="234" customFormat="1" ht="22.5" customHeight="1" x14ac:dyDescent="0.2">
      <c r="A100" s="226">
        <v>124</v>
      </c>
      <c r="B100" s="227" t="str">
        <f t="shared" ref="B100:B128" si="3">CONCATENATE(I100,"-",K100,"-",L100)</f>
        <v>200M-2-2</v>
      </c>
      <c r="C100" s="227">
        <v>71</v>
      </c>
      <c r="D100" s="227"/>
      <c r="E100" s="228">
        <v>38565</v>
      </c>
      <c r="F100" s="229" t="s">
        <v>300</v>
      </c>
      <c r="G100" s="262" t="s">
        <v>301</v>
      </c>
      <c r="H100" s="204" t="s">
        <v>317</v>
      </c>
      <c r="I100" s="230" t="s">
        <v>167</v>
      </c>
      <c r="J100" s="231"/>
      <c r="K100" s="232" t="s">
        <v>160</v>
      </c>
      <c r="L100" s="232" t="s">
        <v>160</v>
      </c>
      <c r="M100" s="233"/>
      <c r="N100" s="233" t="s">
        <v>203</v>
      </c>
    </row>
    <row r="101" spans="1:14" s="234" customFormat="1" ht="22.5" customHeight="1" x14ac:dyDescent="0.2">
      <c r="A101" s="226">
        <v>125</v>
      </c>
      <c r="B101" s="227" t="str">
        <f t="shared" si="3"/>
        <v>200M-2-3</v>
      </c>
      <c r="C101" s="227">
        <v>185</v>
      </c>
      <c r="D101" s="227"/>
      <c r="E101" s="228">
        <v>38312</v>
      </c>
      <c r="F101" s="229" t="s">
        <v>304</v>
      </c>
      <c r="G101" s="262" t="s">
        <v>299</v>
      </c>
      <c r="H101" s="204" t="s">
        <v>317</v>
      </c>
      <c r="I101" s="230" t="s">
        <v>167</v>
      </c>
      <c r="J101" s="231"/>
      <c r="K101" s="232" t="s">
        <v>160</v>
      </c>
      <c r="L101" s="232" t="s">
        <v>161</v>
      </c>
      <c r="M101" s="233"/>
      <c r="N101" s="233" t="s">
        <v>203</v>
      </c>
    </row>
    <row r="102" spans="1:14" s="234" customFormat="1" ht="22.5" customHeight="1" x14ac:dyDescent="0.2">
      <c r="A102" s="226">
        <v>126</v>
      </c>
      <c r="B102" s="227" t="str">
        <f t="shared" si="3"/>
        <v>200M--</v>
      </c>
      <c r="C102" s="227"/>
      <c r="D102" s="227"/>
      <c r="E102" s="228"/>
      <c r="F102" s="229"/>
      <c r="G102" s="262"/>
      <c r="H102" s="204" t="s">
        <v>317</v>
      </c>
      <c r="I102" s="230" t="s">
        <v>167</v>
      </c>
      <c r="J102" s="231"/>
      <c r="K102" s="232"/>
      <c r="L102" s="232"/>
      <c r="M102" s="233"/>
      <c r="N102" s="233"/>
    </row>
    <row r="103" spans="1:14" s="234" customFormat="1" ht="22.5" customHeight="1" x14ac:dyDescent="0.2">
      <c r="A103" s="226">
        <v>127</v>
      </c>
      <c r="B103" s="227" t="str">
        <f t="shared" si="3"/>
        <v>200M-3-3</v>
      </c>
      <c r="C103" s="227">
        <v>61</v>
      </c>
      <c r="D103" s="227"/>
      <c r="E103" s="228">
        <v>37104</v>
      </c>
      <c r="F103" s="229" t="s">
        <v>305</v>
      </c>
      <c r="G103" s="262" t="s">
        <v>301</v>
      </c>
      <c r="H103" s="204" t="s">
        <v>317</v>
      </c>
      <c r="I103" s="230" t="s">
        <v>167</v>
      </c>
      <c r="J103" s="231"/>
      <c r="K103" s="232" t="s">
        <v>161</v>
      </c>
      <c r="L103" s="232" t="s">
        <v>161</v>
      </c>
      <c r="M103" s="233"/>
      <c r="N103" s="233" t="s">
        <v>204</v>
      </c>
    </row>
    <row r="104" spans="1:14" s="234" customFormat="1" ht="22.5" customHeight="1" x14ac:dyDescent="0.2">
      <c r="A104" s="226">
        <v>128</v>
      </c>
      <c r="B104" s="227" t="str">
        <f t="shared" si="3"/>
        <v>200M-3-4</v>
      </c>
      <c r="C104" s="227">
        <v>84</v>
      </c>
      <c r="D104" s="227"/>
      <c r="E104" s="228">
        <v>38705</v>
      </c>
      <c r="F104" s="229" t="s">
        <v>306</v>
      </c>
      <c r="G104" s="262" t="s">
        <v>293</v>
      </c>
      <c r="H104" s="204" t="s">
        <v>317</v>
      </c>
      <c r="I104" s="230" t="s">
        <v>167</v>
      </c>
      <c r="J104" s="231"/>
      <c r="K104" s="232" t="s">
        <v>161</v>
      </c>
      <c r="L104" s="232" t="s">
        <v>162</v>
      </c>
      <c r="M104" s="233"/>
      <c r="N104" s="233" t="s">
        <v>204</v>
      </c>
    </row>
    <row r="105" spans="1:14" s="234" customFormat="1" ht="22.5" customHeight="1" x14ac:dyDescent="0.2">
      <c r="A105" s="226">
        <v>129</v>
      </c>
      <c r="B105" s="227" t="str">
        <f t="shared" si="3"/>
        <v>200M-3-5</v>
      </c>
      <c r="C105" s="227">
        <v>89</v>
      </c>
      <c r="D105" s="227"/>
      <c r="E105" s="228">
        <v>38539</v>
      </c>
      <c r="F105" s="229" t="s">
        <v>307</v>
      </c>
      <c r="G105" s="262" t="s">
        <v>293</v>
      </c>
      <c r="H105" s="204" t="s">
        <v>317</v>
      </c>
      <c r="I105" s="230" t="s">
        <v>167</v>
      </c>
      <c r="J105" s="231"/>
      <c r="K105" s="232" t="s">
        <v>161</v>
      </c>
      <c r="L105" s="232" t="s">
        <v>163</v>
      </c>
      <c r="M105" s="233"/>
      <c r="N105" s="233" t="s">
        <v>204</v>
      </c>
    </row>
    <row r="106" spans="1:14" s="234" customFormat="1" ht="22.5" customHeight="1" x14ac:dyDescent="0.2">
      <c r="A106" s="226">
        <v>130</v>
      </c>
      <c r="B106" s="227" t="str">
        <f t="shared" si="3"/>
        <v>200M-3-6</v>
      </c>
      <c r="C106" s="227">
        <v>96</v>
      </c>
      <c r="D106" s="227"/>
      <c r="E106" s="228">
        <v>38333</v>
      </c>
      <c r="F106" s="229" t="s">
        <v>308</v>
      </c>
      <c r="G106" s="262" t="s">
        <v>309</v>
      </c>
      <c r="H106" s="204" t="s">
        <v>317</v>
      </c>
      <c r="I106" s="230" t="s">
        <v>167</v>
      </c>
      <c r="J106" s="231"/>
      <c r="K106" s="232" t="s">
        <v>161</v>
      </c>
      <c r="L106" s="232" t="s">
        <v>164</v>
      </c>
      <c r="M106" s="233"/>
      <c r="N106" s="233" t="s">
        <v>204</v>
      </c>
    </row>
    <row r="107" spans="1:14" s="234" customFormat="1" ht="22.5" customHeight="1" x14ac:dyDescent="0.2">
      <c r="A107" s="226">
        <v>131</v>
      </c>
      <c r="B107" s="227" t="str">
        <f t="shared" si="3"/>
        <v>200M-4-2</v>
      </c>
      <c r="C107" s="227">
        <v>108</v>
      </c>
      <c r="D107" s="227"/>
      <c r="E107" s="228">
        <v>37775</v>
      </c>
      <c r="F107" s="229" t="s">
        <v>310</v>
      </c>
      <c r="G107" s="262" t="s">
        <v>311</v>
      </c>
      <c r="H107" s="204" t="s">
        <v>317</v>
      </c>
      <c r="I107" s="230" t="s">
        <v>167</v>
      </c>
      <c r="J107" s="231"/>
      <c r="K107" s="232" t="s">
        <v>162</v>
      </c>
      <c r="L107" s="232" t="s">
        <v>160</v>
      </c>
      <c r="M107" s="233"/>
      <c r="N107" s="233" t="s">
        <v>204</v>
      </c>
    </row>
    <row r="108" spans="1:14" s="234" customFormat="1" ht="22.5" customHeight="1" x14ac:dyDescent="0.2">
      <c r="A108" s="226">
        <v>132</v>
      </c>
      <c r="B108" s="227" t="str">
        <f t="shared" si="3"/>
        <v>200M-4-3</v>
      </c>
      <c r="C108" s="227">
        <v>150</v>
      </c>
      <c r="D108" s="227"/>
      <c r="E108" s="228">
        <v>38701</v>
      </c>
      <c r="F108" s="229" t="s">
        <v>312</v>
      </c>
      <c r="G108" s="262" t="s">
        <v>313</v>
      </c>
      <c r="H108" s="204" t="s">
        <v>317</v>
      </c>
      <c r="I108" s="230" t="s">
        <v>167</v>
      </c>
      <c r="J108" s="231"/>
      <c r="K108" s="232" t="s">
        <v>162</v>
      </c>
      <c r="L108" s="232" t="s">
        <v>161</v>
      </c>
      <c r="M108" s="233"/>
      <c r="N108" s="233" t="s">
        <v>204</v>
      </c>
    </row>
    <row r="109" spans="1:14" s="234" customFormat="1" ht="22.5" customHeight="1" x14ac:dyDescent="0.2">
      <c r="A109" s="226">
        <v>133</v>
      </c>
      <c r="B109" s="227" t="str">
        <f t="shared" si="3"/>
        <v>200M-4-4</v>
      </c>
      <c r="C109" s="227">
        <v>186</v>
      </c>
      <c r="D109" s="227"/>
      <c r="E109" s="228">
        <v>37907</v>
      </c>
      <c r="F109" s="229" t="s">
        <v>314</v>
      </c>
      <c r="G109" s="262" t="s">
        <v>299</v>
      </c>
      <c r="H109" s="204" t="s">
        <v>317</v>
      </c>
      <c r="I109" s="230" t="s">
        <v>167</v>
      </c>
      <c r="J109" s="231"/>
      <c r="K109" s="232" t="s">
        <v>162</v>
      </c>
      <c r="L109" s="232" t="s">
        <v>162</v>
      </c>
      <c r="M109" s="233"/>
      <c r="N109" s="233" t="s">
        <v>204</v>
      </c>
    </row>
    <row r="110" spans="1:14" s="234" customFormat="1" ht="22.5" customHeight="1" x14ac:dyDescent="0.2">
      <c r="A110" s="226">
        <v>134</v>
      </c>
      <c r="B110" s="227" t="str">
        <f t="shared" si="3"/>
        <v>200M-4-5</v>
      </c>
      <c r="C110" s="227">
        <v>188</v>
      </c>
      <c r="D110" s="227"/>
      <c r="E110" s="228">
        <v>37371</v>
      </c>
      <c r="F110" s="229" t="s">
        <v>315</v>
      </c>
      <c r="G110" s="262" t="s">
        <v>316</v>
      </c>
      <c r="H110" s="204" t="s">
        <v>317</v>
      </c>
      <c r="I110" s="230" t="s">
        <v>167</v>
      </c>
      <c r="J110" s="231"/>
      <c r="K110" s="232" t="s">
        <v>162</v>
      </c>
      <c r="L110" s="232" t="s">
        <v>163</v>
      </c>
      <c r="M110" s="233"/>
      <c r="N110" s="233" t="s">
        <v>204</v>
      </c>
    </row>
    <row r="111" spans="1:14" s="234" customFormat="1" ht="22.5" customHeight="1" x14ac:dyDescent="0.2">
      <c r="A111" s="226">
        <v>135</v>
      </c>
      <c r="B111" s="227" t="str">
        <f t="shared" si="3"/>
        <v>200M-4-6</v>
      </c>
      <c r="C111" s="227">
        <v>44</v>
      </c>
      <c r="D111" s="227"/>
      <c r="E111" s="228">
        <v>37250</v>
      </c>
      <c r="F111" s="229" t="s">
        <v>546</v>
      </c>
      <c r="G111" s="262" t="s">
        <v>547</v>
      </c>
      <c r="H111" s="204" t="s">
        <v>317</v>
      </c>
      <c r="I111" s="230" t="s">
        <v>167</v>
      </c>
      <c r="J111" s="231"/>
      <c r="K111" s="232" t="s">
        <v>162</v>
      </c>
      <c r="L111" s="232" t="s">
        <v>164</v>
      </c>
      <c r="M111" s="233"/>
      <c r="N111" s="233" t="s">
        <v>204</v>
      </c>
    </row>
    <row r="112" spans="1:14" s="234" customFormat="1" ht="22.5" customHeight="1" x14ac:dyDescent="0.2">
      <c r="A112" s="226">
        <v>136</v>
      </c>
      <c r="B112" s="227" t="str">
        <f t="shared" si="3"/>
        <v>200M--</v>
      </c>
      <c r="C112" s="227"/>
      <c r="D112" s="227"/>
      <c r="E112" s="228"/>
      <c r="F112" s="229"/>
      <c r="G112" s="262"/>
      <c r="H112" s="204"/>
      <c r="I112" s="230" t="s">
        <v>167</v>
      </c>
      <c r="J112" s="231"/>
      <c r="K112" s="232"/>
      <c r="L112" s="232"/>
      <c r="M112" s="233"/>
      <c r="N112" s="233"/>
    </row>
    <row r="113" spans="1:14" s="234" customFormat="1" ht="22.5" customHeight="1" x14ac:dyDescent="0.2">
      <c r="A113" s="226">
        <v>137</v>
      </c>
      <c r="B113" s="227" t="str">
        <f t="shared" si="3"/>
        <v>200M--</v>
      </c>
      <c r="C113" s="227"/>
      <c r="D113" s="227"/>
      <c r="E113" s="228"/>
      <c r="F113" s="229"/>
      <c r="G113" s="262"/>
      <c r="H113" s="204"/>
      <c r="I113" s="230" t="s">
        <v>167</v>
      </c>
      <c r="J113" s="231"/>
      <c r="K113" s="232"/>
      <c r="L113" s="232"/>
      <c r="M113" s="233"/>
      <c r="N113" s="233"/>
    </row>
    <row r="114" spans="1:14" s="234" customFormat="1" ht="22.5" customHeight="1" x14ac:dyDescent="0.2">
      <c r="A114" s="226">
        <v>138</v>
      </c>
      <c r="B114" s="227" t="str">
        <f t="shared" si="3"/>
        <v>200M-5-1</v>
      </c>
      <c r="C114" s="227">
        <v>20</v>
      </c>
      <c r="D114" s="227"/>
      <c r="E114" s="228">
        <v>36892</v>
      </c>
      <c r="F114" s="229" t="s">
        <v>424</v>
      </c>
      <c r="G114" s="262" t="s">
        <v>425</v>
      </c>
      <c r="H114" s="204" t="s">
        <v>449</v>
      </c>
      <c r="I114" s="230" t="s">
        <v>167</v>
      </c>
      <c r="J114" s="231"/>
      <c r="K114" s="232" t="s">
        <v>163</v>
      </c>
      <c r="L114" s="232" t="s">
        <v>159</v>
      </c>
      <c r="M114" s="233"/>
      <c r="N114" s="233" t="s">
        <v>205</v>
      </c>
    </row>
    <row r="115" spans="1:14" s="234" customFormat="1" ht="22.5" customHeight="1" x14ac:dyDescent="0.2">
      <c r="A115" s="226">
        <v>139</v>
      </c>
      <c r="B115" s="227" t="str">
        <f t="shared" si="3"/>
        <v>200M-5-3</v>
      </c>
      <c r="C115" s="227">
        <v>56</v>
      </c>
      <c r="D115" s="227"/>
      <c r="E115" s="228">
        <v>37691</v>
      </c>
      <c r="F115" s="229" t="s">
        <v>428</v>
      </c>
      <c r="G115" s="262" t="s">
        <v>429</v>
      </c>
      <c r="H115" s="204" t="s">
        <v>449</v>
      </c>
      <c r="I115" s="230" t="s">
        <v>167</v>
      </c>
      <c r="J115" s="231"/>
      <c r="K115" s="232" t="s">
        <v>163</v>
      </c>
      <c r="L115" s="232" t="s">
        <v>161</v>
      </c>
      <c r="M115" s="233"/>
      <c r="N115" s="233" t="s">
        <v>203</v>
      </c>
    </row>
    <row r="116" spans="1:14" s="234" customFormat="1" ht="22.5" customHeight="1" x14ac:dyDescent="0.2">
      <c r="A116" s="226">
        <v>140</v>
      </c>
      <c r="B116" s="227" t="str">
        <f t="shared" si="3"/>
        <v>200M-5-4</v>
      </c>
      <c r="C116" s="227">
        <v>75</v>
      </c>
      <c r="D116" s="227"/>
      <c r="E116" s="228">
        <v>38179</v>
      </c>
      <c r="F116" s="229" t="s">
        <v>430</v>
      </c>
      <c r="G116" s="262" t="s">
        <v>431</v>
      </c>
      <c r="H116" s="204" t="s">
        <v>449</v>
      </c>
      <c r="I116" s="230" t="s">
        <v>167</v>
      </c>
      <c r="J116" s="231"/>
      <c r="K116" s="232" t="s">
        <v>163</v>
      </c>
      <c r="L116" s="232" t="s">
        <v>162</v>
      </c>
      <c r="M116" s="233"/>
      <c r="N116" s="233" t="s">
        <v>203</v>
      </c>
    </row>
    <row r="117" spans="1:14" s="234" customFormat="1" ht="22.5" customHeight="1" x14ac:dyDescent="0.2">
      <c r="A117" s="226">
        <v>141</v>
      </c>
      <c r="B117" s="227" t="str">
        <f t="shared" si="3"/>
        <v>200M-6-3</v>
      </c>
      <c r="C117" s="227">
        <v>74</v>
      </c>
      <c r="D117" s="227"/>
      <c r="E117" s="228">
        <v>38353</v>
      </c>
      <c r="F117" s="229" t="s">
        <v>446</v>
      </c>
      <c r="G117" s="262" t="s">
        <v>431</v>
      </c>
      <c r="H117" s="204" t="s">
        <v>449</v>
      </c>
      <c r="I117" s="230" t="s">
        <v>167</v>
      </c>
      <c r="J117" s="231"/>
      <c r="K117" s="232" t="s">
        <v>164</v>
      </c>
      <c r="L117" s="232" t="s">
        <v>161</v>
      </c>
      <c r="M117" s="233"/>
      <c r="N117" s="233" t="s">
        <v>204</v>
      </c>
    </row>
    <row r="118" spans="1:14" s="234" customFormat="1" ht="22.5" customHeight="1" x14ac:dyDescent="0.2">
      <c r="A118" s="226">
        <v>142</v>
      </c>
      <c r="B118" s="227" t="str">
        <f t="shared" si="3"/>
        <v>200M-6-4</v>
      </c>
      <c r="C118" s="227">
        <v>66</v>
      </c>
      <c r="D118" s="227"/>
      <c r="E118" s="228">
        <v>38261</v>
      </c>
      <c r="F118" s="229" t="s">
        <v>443</v>
      </c>
      <c r="G118" s="262" t="s">
        <v>444</v>
      </c>
      <c r="H118" s="204" t="s">
        <v>449</v>
      </c>
      <c r="I118" s="230" t="s">
        <v>167</v>
      </c>
      <c r="J118" s="231"/>
      <c r="K118" s="232" t="s">
        <v>164</v>
      </c>
      <c r="L118" s="232" t="s">
        <v>162</v>
      </c>
      <c r="M118" s="233"/>
      <c r="N118" s="233" t="s">
        <v>204</v>
      </c>
    </row>
    <row r="119" spans="1:14" s="234" customFormat="1" ht="22.5" customHeight="1" x14ac:dyDescent="0.2">
      <c r="A119" s="226">
        <v>143</v>
      </c>
      <c r="B119" s="227" t="str">
        <f t="shared" si="3"/>
        <v>200M-6-5</v>
      </c>
      <c r="C119" s="227">
        <v>19</v>
      </c>
      <c r="D119" s="227"/>
      <c r="E119" s="228">
        <v>38541</v>
      </c>
      <c r="F119" s="229" t="s">
        <v>460</v>
      </c>
      <c r="G119" s="262" t="s">
        <v>425</v>
      </c>
      <c r="H119" s="204" t="s">
        <v>449</v>
      </c>
      <c r="I119" s="230" t="s">
        <v>167</v>
      </c>
      <c r="J119" s="231"/>
      <c r="K119" s="232" t="s">
        <v>164</v>
      </c>
      <c r="L119" s="232" t="s">
        <v>163</v>
      </c>
      <c r="M119" s="233"/>
      <c r="N119" s="233" t="s">
        <v>204</v>
      </c>
    </row>
    <row r="120" spans="1:14" s="234" customFormat="1" ht="22.5" customHeight="1" x14ac:dyDescent="0.2">
      <c r="A120" s="226">
        <v>144</v>
      </c>
      <c r="B120" s="227" t="str">
        <f t="shared" si="3"/>
        <v>200M--</v>
      </c>
      <c r="C120" s="227"/>
      <c r="D120" s="227"/>
      <c r="E120" s="228"/>
      <c r="F120" s="229"/>
      <c r="G120" s="262"/>
      <c r="H120" s="204" t="s">
        <v>449</v>
      </c>
      <c r="I120" s="230" t="s">
        <v>167</v>
      </c>
      <c r="J120" s="231"/>
      <c r="K120" s="232"/>
      <c r="L120" s="232"/>
      <c r="M120" s="233"/>
      <c r="N120" s="233"/>
    </row>
    <row r="121" spans="1:14" s="234" customFormat="1" ht="22.5" customHeight="1" x14ac:dyDescent="0.2">
      <c r="A121" s="226">
        <v>145</v>
      </c>
      <c r="B121" s="227" t="str">
        <f t="shared" si="3"/>
        <v>200M-6-6</v>
      </c>
      <c r="C121" s="227">
        <v>44</v>
      </c>
      <c r="D121" s="227"/>
      <c r="E121" s="228">
        <v>38537</v>
      </c>
      <c r="F121" s="229" t="s">
        <v>436</v>
      </c>
      <c r="G121" s="262" t="s">
        <v>437</v>
      </c>
      <c r="H121" s="204" t="s">
        <v>449</v>
      </c>
      <c r="I121" s="230" t="s">
        <v>167</v>
      </c>
      <c r="J121" s="231"/>
      <c r="K121" s="232" t="s">
        <v>164</v>
      </c>
      <c r="L121" s="232" t="s">
        <v>164</v>
      </c>
      <c r="M121" s="233"/>
      <c r="N121" s="233" t="s">
        <v>204</v>
      </c>
    </row>
    <row r="122" spans="1:14" s="234" customFormat="1" ht="22.5" customHeight="1" x14ac:dyDescent="0.2">
      <c r="A122" s="226">
        <v>146</v>
      </c>
      <c r="B122" s="227" t="str">
        <f t="shared" si="3"/>
        <v>200M-6-7</v>
      </c>
      <c r="C122" s="227">
        <v>67</v>
      </c>
      <c r="D122" s="227"/>
      <c r="E122" s="228">
        <v>38488</v>
      </c>
      <c r="F122" s="229" t="s">
        <v>445</v>
      </c>
      <c r="G122" s="262" t="s">
        <v>444</v>
      </c>
      <c r="H122" s="204" t="s">
        <v>449</v>
      </c>
      <c r="I122" s="230" t="s">
        <v>167</v>
      </c>
      <c r="J122" s="231"/>
      <c r="K122" s="232" t="s">
        <v>164</v>
      </c>
      <c r="L122" s="232" t="s">
        <v>165</v>
      </c>
      <c r="M122" s="233"/>
      <c r="N122" s="233" t="s">
        <v>204</v>
      </c>
    </row>
    <row r="123" spans="1:14" s="234" customFormat="1" ht="22.5" customHeight="1" x14ac:dyDescent="0.2">
      <c r="A123" s="226">
        <v>147</v>
      </c>
      <c r="B123" s="227" t="str">
        <f t="shared" si="3"/>
        <v>200M-7-3</v>
      </c>
      <c r="C123" s="227">
        <v>22</v>
      </c>
      <c r="D123" s="227"/>
      <c r="E123" s="228">
        <v>37845</v>
      </c>
      <c r="F123" s="229" t="s">
        <v>434</v>
      </c>
      <c r="G123" s="262" t="s">
        <v>425</v>
      </c>
      <c r="H123" s="204" t="s">
        <v>449</v>
      </c>
      <c r="I123" s="230" t="s">
        <v>167</v>
      </c>
      <c r="J123" s="231"/>
      <c r="K123" s="232" t="s">
        <v>165</v>
      </c>
      <c r="L123" s="232" t="s">
        <v>161</v>
      </c>
      <c r="M123" s="233"/>
      <c r="N123" s="233" t="s">
        <v>204</v>
      </c>
    </row>
    <row r="124" spans="1:14" s="234" customFormat="1" ht="22.5" customHeight="1" x14ac:dyDescent="0.2">
      <c r="A124" s="226">
        <v>148</v>
      </c>
      <c r="B124" s="227" t="str">
        <f t="shared" si="3"/>
        <v>200M-7-4</v>
      </c>
      <c r="C124" s="227">
        <v>82</v>
      </c>
      <c r="D124" s="227"/>
      <c r="E124" s="228">
        <v>38678</v>
      </c>
      <c r="F124" s="229" t="s">
        <v>447</v>
      </c>
      <c r="G124" s="262" t="s">
        <v>448</v>
      </c>
      <c r="H124" s="204" t="s">
        <v>449</v>
      </c>
      <c r="I124" s="230" t="s">
        <v>167</v>
      </c>
      <c r="J124" s="231"/>
      <c r="K124" s="232" t="s">
        <v>165</v>
      </c>
      <c r="L124" s="232" t="s">
        <v>162</v>
      </c>
      <c r="M124" s="233"/>
      <c r="N124" s="233" t="s">
        <v>204</v>
      </c>
    </row>
    <row r="125" spans="1:14" s="234" customFormat="1" ht="22.5" customHeight="1" x14ac:dyDescent="0.2">
      <c r="A125" s="226">
        <v>149</v>
      </c>
      <c r="B125" s="227" t="str">
        <f t="shared" si="3"/>
        <v>200M-7-5</v>
      </c>
      <c r="C125" s="227">
        <v>47</v>
      </c>
      <c r="D125" s="227"/>
      <c r="E125" s="228">
        <v>37710</v>
      </c>
      <c r="F125" s="229" t="s">
        <v>439</v>
      </c>
      <c r="G125" s="262" t="s">
        <v>440</v>
      </c>
      <c r="H125" s="204" t="s">
        <v>449</v>
      </c>
      <c r="I125" s="230" t="s">
        <v>167</v>
      </c>
      <c r="J125" s="231"/>
      <c r="K125" s="232" t="s">
        <v>165</v>
      </c>
      <c r="L125" s="232" t="s">
        <v>163</v>
      </c>
      <c r="M125" s="233"/>
      <c r="N125" s="233" t="s">
        <v>204</v>
      </c>
    </row>
    <row r="126" spans="1:14" s="234" customFormat="1" ht="22.5" customHeight="1" x14ac:dyDescent="0.2">
      <c r="A126" s="226">
        <v>150</v>
      </c>
      <c r="B126" s="227" t="str">
        <f t="shared" si="3"/>
        <v>200M-7-6</v>
      </c>
      <c r="C126" s="227">
        <v>26</v>
      </c>
      <c r="D126" s="227"/>
      <c r="E126" s="228">
        <v>38607</v>
      </c>
      <c r="F126" s="229" t="s">
        <v>435</v>
      </c>
      <c r="G126" s="262" t="s">
        <v>425</v>
      </c>
      <c r="H126" s="204" t="s">
        <v>449</v>
      </c>
      <c r="I126" s="230" t="s">
        <v>167</v>
      </c>
      <c r="J126" s="231"/>
      <c r="K126" s="232" t="s">
        <v>165</v>
      </c>
      <c r="L126" s="232" t="s">
        <v>164</v>
      </c>
      <c r="M126" s="233"/>
      <c r="N126" s="233" t="s">
        <v>204</v>
      </c>
    </row>
    <row r="127" spans="1:14" s="234" customFormat="1" ht="22.5" customHeight="1" x14ac:dyDescent="0.2">
      <c r="A127" s="226">
        <v>151</v>
      </c>
      <c r="B127" s="227" t="str">
        <f t="shared" si="3"/>
        <v>200M-7-7</v>
      </c>
      <c r="C127" s="227">
        <v>45</v>
      </c>
      <c r="D127" s="227"/>
      <c r="E127" s="228">
        <v>38663</v>
      </c>
      <c r="F127" s="229" t="s">
        <v>438</v>
      </c>
      <c r="G127" s="262" t="s">
        <v>437</v>
      </c>
      <c r="H127" s="204" t="s">
        <v>449</v>
      </c>
      <c r="I127" s="230" t="s">
        <v>167</v>
      </c>
      <c r="J127" s="231"/>
      <c r="K127" s="232" t="s">
        <v>165</v>
      </c>
      <c r="L127" s="232" t="s">
        <v>165</v>
      </c>
      <c r="M127" s="233"/>
      <c r="N127" s="233" t="s">
        <v>204</v>
      </c>
    </row>
    <row r="128" spans="1:14" s="234" customFormat="1" ht="22.5" customHeight="1" x14ac:dyDescent="0.2">
      <c r="A128" s="226">
        <v>152</v>
      </c>
      <c r="B128" s="227" t="str">
        <f t="shared" si="3"/>
        <v>200M-6-2</v>
      </c>
      <c r="C128" s="227" t="s">
        <v>554</v>
      </c>
      <c r="D128" s="227"/>
      <c r="E128" s="228" t="s">
        <v>554</v>
      </c>
      <c r="F128" s="229" t="s">
        <v>552</v>
      </c>
      <c r="G128" s="262" t="s">
        <v>553</v>
      </c>
      <c r="H128" s="204" t="s">
        <v>449</v>
      </c>
      <c r="I128" s="230" t="s">
        <v>167</v>
      </c>
      <c r="J128" s="231"/>
      <c r="K128" s="232" t="s">
        <v>164</v>
      </c>
      <c r="L128" s="232" t="s">
        <v>160</v>
      </c>
      <c r="M128" s="233"/>
      <c r="N128" s="233" t="s">
        <v>204</v>
      </c>
    </row>
    <row r="129" spans="1:14" s="234" customFormat="1" ht="22.5" customHeight="1" x14ac:dyDescent="0.2">
      <c r="A129" s="226">
        <v>388</v>
      </c>
      <c r="B129" s="227" t="str">
        <f t="shared" ref="B129:B160" si="4">CONCATENATE(I129,"-",M129)</f>
        <v>UZUN-1</v>
      </c>
      <c r="C129" s="227">
        <v>13</v>
      </c>
      <c r="D129" s="227"/>
      <c r="E129" s="228">
        <v>38356</v>
      </c>
      <c r="F129" s="229" t="s">
        <v>360</v>
      </c>
      <c r="G129" s="262" t="s">
        <v>361</v>
      </c>
      <c r="H129" s="230" t="s">
        <v>317</v>
      </c>
      <c r="I129" s="230" t="s">
        <v>60</v>
      </c>
      <c r="J129" s="231"/>
      <c r="K129" s="232"/>
      <c r="L129" s="232"/>
      <c r="M129" s="233">
        <v>1</v>
      </c>
      <c r="N129" s="233" t="s">
        <v>205</v>
      </c>
    </row>
    <row r="130" spans="1:14" s="234" customFormat="1" ht="22.5" customHeight="1" x14ac:dyDescent="0.2">
      <c r="A130" s="226">
        <v>389</v>
      </c>
      <c r="B130" s="227" t="str">
        <f t="shared" si="4"/>
        <v>UZUN-2</v>
      </c>
      <c r="C130" s="227">
        <v>64</v>
      </c>
      <c r="D130" s="227"/>
      <c r="E130" s="228">
        <v>37159</v>
      </c>
      <c r="F130" s="229" t="s">
        <v>362</v>
      </c>
      <c r="G130" s="262" t="s">
        <v>301</v>
      </c>
      <c r="H130" s="230" t="s">
        <v>317</v>
      </c>
      <c r="I130" s="230" t="s">
        <v>60</v>
      </c>
      <c r="J130" s="231"/>
      <c r="K130" s="232"/>
      <c r="L130" s="232"/>
      <c r="M130" s="233">
        <v>2</v>
      </c>
      <c r="N130" s="233" t="s">
        <v>205</v>
      </c>
    </row>
    <row r="131" spans="1:14" s="234" customFormat="1" ht="22.5" customHeight="1" x14ac:dyDescent="0.2">
      <c r="A131" s="226">
        <v>390</v>
      </c>
      <c r="B131" s="227" t="str">
        <f t="shared" si="4"/>
        <v>UZUN-10</v>
      </c>
      <c r="C131" s="227">
        <v>71</v>
      </c>
      <c r="D131" s="227"/>
      <c r="E131" s="228">
        <v>38565</v>
      </c>
      <c r="F131" s="229" t="s">
        <v>300</v>
      </c>
      <c r="G131" s="262" t="s">
        <v>301</v>
      </c>
      <c r="H131" s="230" t="s">
        <v>317</v>
      </c>
      <c r="I131" s="230" t="s">
        <v>60</v>
      </c>
      <c r="J131" s="231"/>
      <c r="K131" s="232"/>
      <c r="L131" s="232"/>
      <c r="M131" s="233">
        <v>10</v>
      </c>
      <c r="N131" s="233" t="s">
        <v>203</v>
      </c>
    </row>
    <row r="132" spans="1:14" s="234" customFormat="1" ht="22.5" customHeight="1" x14ac:dyDescent="0.2">
      <c r="A132" s="226">
        <v>391</v>
      </c>
      <c r="B132" s="227" t="str">
        <f t="shared" si="4"/>
        <v>UZUN-11</v>
      </c>
      <c r="C132" s="227">
        <v>152</v>
      </c>
      <c r="D132" s="227"/>
      <c r="E132" s="228">
        <v>37387</v>
      </c>
      <c r="F132" s="229" t="s">
        <v>405</v>
      </c>
      <c r="G132" s="262" t="s">
        <v>406</v>
      </c>
      <c r="H132" s="230" t="s">
        <v>317</v>
      </c>
      <c r="I132" s="230" t="s">
        <v>60</v>
      </c>
      <c r="J132" s="231"/>
      <c r="K132" s="232"/>
      <c r="L132" s="232"/>
      <c r="M132" s="233">
        <v>11</v>
      </c>
      <c r="N132" s="233" t="s">
        <v>203</v>
      </c>
    </row>
    <row r="133" spans="1:14" s="234" customFormat="1" ht="22.5" customHeight="1" x14ac:dyDescent="0.2">
      <c r="A133" s="226">
        <v>392</v>
      </c>
      <c r="B133" s="227" t="str">
        <f t="shared" si="4"/>
        <v>UZUN-20</v>
      </c>
      <c r="C133" s="227">
        <v>45</v>
      </c>
      <c r="D133" s="227"/>
      <c r="E133" s="228">
        <v>38296</v>
      </c>
      <c r="F133" s="229" t="s">
        <v>366</v>
      </c>
      <c r="G133" s="262" t="s">
        <v>367</v>
      </c>
      <c r="H133" s="230" t="s">
        <v>317</v>
      </c>
      <c r="I133" s="230" t="s">
        <v>60</v>
      </c>
      <c r="J133" s="231"/>
      <c r="K133" s="232"/>
      <c r="L133" s="232"/>
      <c r="M133" s="233">
        <v>20</v>
      </c>
      <c r="N133" s="233" t="s">
        <v>204</v>
      </c>
    </row>
    <row r="134" spans="1:14" s="234" customFormat="1" ht="22.5" customHeight="1" x14ac:dyDescent="0.2">
      <c r="A134" s="226">
        <v>393</v>
      </c>
      <c r="B134" s="227" t="str">
        <f t="shared" si="4"/>
        <v>UZUN-21</v>
      </c>
      <c r="C134" s="227">
        <v>48</v>
      </c>
      <c r="D134" s="227"/>
      <c r="E134" s="228">
        <v>38076</v>
      </c>
      <c r="F134" s="229" t="s">
        <v>328</v>
      </c>
      <c r="G134" s="262" t="s">
        <v>329</v>
      </c>
      <c r="H134" s="230" t="s">
        <v>317</v>
      </c>
      <c r="I134" s="230" t="s">
        <v>60</v>
      </c>
      <c r="J134" s="231"/>
      <c r="K134" s="232"/>
      <c r="L134" s="232"/>
      <c r="M134" s="233">
        <v>21</v>
      </c>
      <c r="N134" s="233" t="s">
        <v>204</v>
      </c>
    </row>
    <row r="135" spans="1:14" s="234" customFormat="1" ht="22.5" customHeight="1" x14ac:dyDescent="0.2">
      <c r="A135" s="226">
        <v>394</v>
      </c>
      <c r="B135" s="227" t="str">
        <f t="shared" si="4"/>
        <v>UZUN-22</v>
      </c>
      <c r="C135" s="227">
        <v>61</v>
      </c>
      <c r="D135" s="227"/>
      <c r="E135" s="228">
        <v>37104</v>
      </c>
      <c r="F135" s="229" t="s">
        <v>305</v>
      </c>
      <c r="G135" s="262" t="s">
        <v>301</v>
      </c>
      <c r="H135" s="230" t="s">
        <v>317</v>
      </c>
      <c r="I135" s="230" t="s">
        <v>60</v>
      </c>
      <c r="J135" s="231"/>
      <c r="K135" s="232"/>
      <c r="L135" s="232"/>
      <c r="M135" s="233">
        <v>22</v>
      </c>
      <c r="N135" s="233" t="s">
        <v>204</v>
      </c>
    </row>
    <row r="136" spans="1:14" s="234" customFormat="1" ht="22.5" customHeight="1" x14ac:dyDescent="0.2">
      <c r="A136" s="226">
        <v>395</v>
      </c>
      <c r="B136" s="227" t="str">
        <f t="shared" si="4"/>
        <v>UZUN-23</v>
      </c>
      <c r="C136" s="227">
        <v>84</v>
      </c>
      <c r="D136" s="227"/>
      <c r="E136" s="228">
        <v>38705</v>
      </c>
      <c r="F136" s="229" t="s">
        <v>306</v>
      </c>
      <c r="G136" s="262" t="s">
        <v>293</v>
      </c>
      <c r="H136" s="230" t="s">
        <v>317</v>
      </c>
      <c r="I136" s="230" t="s">
        <v>60</v>
      </c>
      <c r="J136" s="231"/>
      <c r="K136" s="232"/>
      <c r="L136" s="232"/>
      <c r="M136" s="233">
        <v>23</v>
      </c>
      <c r="N136" s="233" t="s">
        <v>204</v>
      </c>
    </row>
    <row r="137" spans="1:14" s="234" customFormat="1" ht="22.5" customHeight="1" x14ac:dyDescent="0.2">
      <c r="A137" s="226">
        <v>396</v>
      </c>
      <c r="B137" s="227" t="str">
        <f t="shared" si="4"/>
        <v>UZUN-24</v>
      </c>
      <c r="C137" s="227">
        <v>96</v>
      </c>
      <c r="D137" s="227"/>
      <c r="E137" s="228">
        <v>38333</v>
      </c>
      <c r="F137" s="229" t="s">
        <v>308</v>
      </c>
      <c r="G137" s="262" t="s">
        <v>309</v>
      </c>
      <c r="H137" s="230" t="s">
        <v>317</v>
      </c>
      <c r="I137" s="230" t="s">
        <v>60</v>
      </c>
      <c r="J137" s="231"/>
      <c r="K137" s="232"/>
      <c r="L137" s="232"/>
      <c r="M137" s="233">
        <v>24</v>
      </c>
      <c r="N137" s="233" t="s">
        <v>204</v>
      </c>
    </row>
    <row r="138" spans="1:14" s="234" customFormat="1" ht="22.5" customHeight="1" x14ac:dyDescent="0.2">
      <c r="A138" s="226">
        <v>397</v>
      </c>
      <c r="B138" s="227" t="str">
        <f t="shared" si="4"/>
        <v>UZUN-25</v>
      </c>
      <c r="C138" s="227">
        <v>108</v>
      </c>
      <c r="D138" s="227"/>
      <c r="E138" s="228">
        <v>37775</v>
      </c>
      <c r="F138" s="229" t="s">
        <v>310</v>
      </c>
      <c r="G138" s="262" t="s">
        <v>311</v>
      </c>
      <c r="H138" s="230" t="s">
        <v>317</v>
      </c>
      <c r="I138" s="230" t="s">
        <v>60</v>
      </c>
      <c r="J138" s="231"/>
      <c r="K138" s="232"/>
      <c r="L138" s="232"/>
      <c r="M138" s="233">
        <v>25</v>
      </c>
      <c r="N138" s="233" t="s">
        <v>204</v>
      </c>
    </row>
    <row r="139" spans="1:14" s="234" customFormat="1" ht="22.5" customHeight="1" x14ac:dyDescent="0.2">
      <c r="A139" s="226">
        <v>398</v>
      </c>
      <c r="B139" s="227" t="str">
        <f t="shared" si="4"/>
        <v>UZUN-26</v>
      </c>
      <c r="C139" s="227">
        <v>150</v>
      </c>
      <c r="D139" s="227"/>
      <c r="E139" s="228">
        <v>38701</v>
      </c>
      <c r="F139" s="229" t="s">
        <v>312</v>
      </c>
      <c r="G139" s="262" t="s">
        <v>313</v>
      </c>
      <c r="H139" s="230" t="s">
        <v>317</v>
      </c>
      <c r="I139" s="230" t="s">
        <v>60</v>
      </c>
      <c r="J139" s="231"/>
      <c r="K139" s="232"/>
      <c r="L139" s="232"/>
      <c r="M139" s="233">
        <v>26</v>
      </c>
      <c r="N139" s="233" t="s">
        <v>204</v>
      </c>
    </row>
    <row r="140" spans="1:14" s="234" customFormat="1" ht="22.5" customHeight="1" x14ac:dyDescent="0.2">
      <c r="A140" s="226">
        <v>399</v>
      </c>
      <c r="B140" s="227" t="str">
        <f t="shared" si="4"/>
        <v>UZUN-27</v>
      </c>
      <c r="C140" s="227">
        <v>44</v>
      </c>
      <c r="D140" s="227"/>
      <c r="E140" s="228">
        <v>37250</v>
      </c>
      <c r="F140" s="229" t="s">
        <v>546</v>
      </c>
      <c r="G140" s="262" t="s">
        <v>547</v>
      </c>
      <c r="H140" s="230" t="s">
        <v>317</v>
      </c>
      <c r="I140" s="230" t="s">
        <v>60</v>
      </c>
      <c r="J140" s="231"/>
      <c r="K140" s="232"/>
      <c r="L140" s="232"/>
      <c r="M140" s="233">
        <v>27</v>
      </c>
      <c r="N140" s="233" t="s">
        <v>204</v>
      </c>
    </row>
    <row r="141" spans="1:14" s="234" customFormat="1" ht="22.5" customHeight="1" x14ac:dyDescent="0.2">
      <c r="A141" s="226">
        <v>400</v>
      </c>
      <c r="B141" s="227" t="str">
        <f t="shared" si="4"/>
        <v>UZUN-</v>
      </c>
      <c r="C141" s="227"/>
      <c r="D141" s="227"/>
      <c r="E141" s="228"/>
      <c r="F141" s="229"/>
      <c r="G141" s="262"/>
      <c r="H141" s="230"/>
      <c r="I141" s="230" t="s">
        <v>60</v>
      </c>
      <c r="J141" s="231"/>
      <c r="K141" s="232"/>
      <c r="L141" s="232"/>
      <c r="M141" s="233"/>
      <c r="N141" s="233"/>
    </row>
    <row r="142" spans="1:14" s="234" customFormat="1" ht="22.5" customHeight="1" x14ac:dyDescent="0.2">
      <c r="A142" s="226">
        <v>401</v>
      </c>
      <c r="B142" s="227" t="str">
        <f t="shared" si="4"/>
        <v>UZUN-</v>
      </c>
      <c r="C142" s="227"/>
      <c r="D142" s="227"/>
      <c r="E142" s="228"/>
      <c r="F142" s="229"/>
      <c r="G142" s="262"/>
      <c r="H142" s="230"/>
      <c r="I142" s="230" t="s">
        <v>60</v>
      </c>
      <c r="J142" s="231"/>
      <c r="K142" s="232"/>
      <c r="L142" s="232"/>
      <c r="M142" s="233"/>
      <c r="N142" s="233"/>
    </row>
    <row r="143" spans="1:14" s="234" customFormat="1" ht="22.5" customHeight="1" x14ac:dyDescent="0.2">
      <c r="A143" s="226">
        <v>402</v>
      </c>
      <c r="B143" s="227" t="str">
        <f t="shared" si="4"/>
        <v>UZUN-</v>
      </c>
      <c r="C143" s="227"/>
      <c r="D143" s="227"/>
      <c r="E143" s="228"/>
      <c r="F143" s="229"/>
      <c r="G143" s="262"/>
      <c r="H143" s="230"/>
      <c r="I143" s="230" t="s">
        <v>60</v>
      </c>
      <c r="J143" s="231"/>
      <c r="K143" s="232"/>
      <c r="L143" s="232"/>
      <c r="M143" s="233"/>
      <c r="N143" s="233"/>
    </row>
    <row r="144" spans="1:14" s="234" customFormat="1" ht="22.5" customHeight="1" x14ac:dyDescent="0.2">
      <c r="A144" s="226">
        <v>403</v>
      </c>
      <c r="B144" s="227" t="str">
        <f t="shared" si="4"/>
        <v>UZUN-</v>
      </c>
      <c r="C144" s="227"/>
      <c r="D144" s="227"/>
      <c r="E144" s="228"/>
      <c r="F144" s="229"/>
      <c r="G144" s="262"/>
      <c r="H144" s="230"/>
      <c r="I144" s="230" t="s">
        <v>60</v>
      </c>
      <c r="J144" s="231"/>
      <c r="K144" s="232"/>
      <c r="L144" s="232"/>
      <c r="M144" s="233"/>
      <c r="N144" s="233"/>
    </row>
    <row r="145" spans="1:14" s="234" customFormat="1" ht="22.5" customHeight="1" x14ac:dyDescent="0.2">
      <c r="A145" s="226">
        <v>404</v>
      </c>
      <c r="B145" s="227" t="str">
        <f t="shared" si="4"/>
        <v>UZUN-</v>
      </c>
      <c r="C145" s="227"/>
      <c r="D145" s="227"/>
      <c r="E145" s="228"/>
      <c r="F145" s="229"/>
      <c r="G145" s="262"/>
      <c r="H145" s="230"/>
      <c r="I145" s="230" t="s">
        <v>60</v>
      </c>
      <c r="J145" s="231"/>
      <c r="K145" s="232"/>
      <c r="L145" s="232"/>
      <c r="M145" s="233"/>
      <c r="N145" s="233"/>
    </row>
    <row r="146" spans="1:14" s="234" customFormat="1" ht="22.5" customHeight="1" x14ac:dyDescent="0.2">
      <c r="A146" s="226">
        <v>405</v>
      </c>
      <c r="B146" s="227" t="str">
        <f t="shared" si="4"/>
        <v>UZUN-30</v>
      </c>
      <c r="C146" s="227">
        <v>75</v>
      </c>
      <c r="D146" s="227"/>
      <c r="E146" s="228">
        <v>38179</v>
      </c>
      <c r="F146" s="229" t="s">
        <v>430</v>
      </c>
      <c r="G146" s="262" t="s">
        <v>431</v>
      </c>
      <c r="H146" s="230" t="s">
        <v>449</v>
      </c>
      <c r="I146" s="230" t="s">
        <v>60</v>
      </c>
      <c r="J146" s="231"/>
      <c r="K146" s="232"/>
      <c r="L146" s="232"/>
      <c r="M146" s="233">
        <v>30</v>
      </c>
      <c r="N146" s="233" t="s">
        <v>203</v>
      </c>
    </row>
    <row r="147" spans="1:14" s="234" customFormat="1" ht="22.5" customHeight="1" x14ac:dyDescent="0.2">
      <c r="A147" s="226">
        <v>406</v>
      </c>
      <c r="B147" s="227" t="str">
        <f t="shared" si="4"/>
        <v>UZUN-</v>
      </c>
      <c r="C147" s="227"/>
      <c r="D147" s="227"/>
      <c r="E147" s="228"/>
      <c r="F147" s="229"/>
      <c r="G147" s="262"/>
      <c r="H147" s="230"/>
      <c r="I147" s="230" t="s">
        <v>60</v>
      </c>
      <c r="J147" s="231"/>
      <c r="K147" s="232"/>
      <c r="L147" s="232"/>
      <c r="M147" s="233"/>
      <c r="N147" s="233"/>
    </row>
    <row r="148" spans="1:14" s="234" customFormat="1" ht="22.5" customHeight="1" x14ac:dyDescent="0.2">
      <c r="A148" s="226">
        <v>407</v>
      </c>
      <c r="B148" s="227" t="str">
        <f t="shared" si="4"/>
        <v>UZUN-</v>
      </c>
      <c r="C148" s="227"/>
      <c r="D148" s="227"/>
      <c r="E148" s="228"/>
      <c r="F148" s="229"/>
      <c r="G148" s="262"/>
      <c r="H148" s="230"/>
      <c r="I148" s="230" t="s">
        <v>60</v>
      </c>
      <c r="J148" s="231"/>
      <c r="K148" s="232"/>
      <c r="L148" s="232"/>
      <c r="M148" s="233"/>
      <c r="N148" s="233"/>
    </row>
    <row r="149" spans="1:14" s="234" customFormat="1" ht="22.5" customHeight="1" x14ac:dyDescent="0.2">
      <c r="A149" s="226">
        <v>408</v>
      </c>
      <c r="B149" s="227" t="str">
        <f t="shared" si="4"/>
        <v>UZUN-</v>
      </c>
      <c r="C149" s="227"/>
      <c r="D149" s="227"/>
      <c r="E149" s="228"/>
      <c r="F149" s="229"/>
      <c r="G149" s="262"/>
      <c r="H149" s="230"/>
      <c r="I149" s="230" t="s">
        <v>60</v>
      </c>
      <c r="J149" s="231"/>
      <c r="K149" s="232"/>
      <c r="L149" s="232"/>
      <c r="M149" s="233"/>
      <c r="N149" s="233"/>
    </row>
    <row r="150" spans="1:14" s="234" customFormat="1" ht="22.5" customHeight="1" x14ac:dyDescent="0.2">
      <c r="A150" s="226">
        <v>409</v>
      </c>
      <c r="B150" s="227" t="str">
        <f t="shared" si="4"/>
        <v>UZUN-</v>
      </c>
      <c r="C150" s="227"/>
      <c r="D150" s="227"/>
      <c r="E150" s="228"/>
      <c r="F150" s="229"/>
      <c r="G150" s="262"/>
      <c r="H150" s="230"/>
      <c r="I150" s="230" t="s">
        <v>60</v>
      </c>
      <c r="J150" s="231"/>
      <c r="K150" s="232"/>
      <c r="L150" s="232"/>
      <c r="M150" s="233"/>
      <c r="N150" s="233"/>
    </row>
    <row r="151" spans="1:14" s="234" customFormat="1" ht="22.5" customHeight="1" x14ac:dyDescent="0.2">
      <c r="A151" s="226">
        <v>410</v>
      </c>
      <c r="B151" s="227" t="str">
        <f t="shared" si="4"/>
        <v>UZUN-</v>
      </c>
      <c r="C151" s="227"/>
      <c r="D151" s="227"/>
      <c r="E151" s="228"/>
      <c r="F151" s="229"/>
      <c r="G151" s="262"/>
      <c r="H151" s="230"/>
      <c r="I151" s="230" t="s">
        <v>60</v>
      </c>
      <c r="J151" s="231"/>
      <c r="K151" s="232"/>
      <c r="L151" s="232"/>
      <c r="M151" s="233"/>
      <c r="N151" s="233"/>
    </row>
    <row r="152" spans="1:14" s="234" customFormat="1" ht="22.5" customHeight="1" x14ac:dyDescent="0.2">
      <c r="A152" s="226">
        <v>411</v>
      </c>
      <c r="B152" s="227" t="str">
        <f t="shared" si="4"/>
        <v>UZUN-</v>
      </c>
      <c r="C152" s="227"/>
      <c r="D152" s="227"/>
      <c r="E152" s="228"/>
      <c r="F152" s="229"/>
      <c r="G152" s="262"/>
      <c r="H152" s="230"/>
      <c r="I152" s="230" t="s">
        <v>60</v>
      </c>
      <c r="J152" s="231"/>
      <c r="K152" s="232"/>
      <c r="L152" s="232"/>
      <c r="M152" s="233"/>
      <c r="N152" s="233"/>
    </row>
    <row r="153" spans="1:14" s="234" customFormat="1" ht="22.5" customHeight="1" x14ac:dyDescent="0.2">
      <c r="A153" s="226">
        <v>412</v>
      </c>
      <c r="B153" s="227" t="str">
        <f t="shared" si="4"/>
        <v>UZUN-</v>
      </c>
      <c r="C153" s="227"/>
      <c r="D153" s="227"/>
      <c r="E153" s="228"/>
      <c r="F153" s="229"/>
      <c r="G153" s="262"/>
      <c r="H153" s="230"/>
      <c r="I153" s="230" t="s">
        <v>60</v>
      </c>
      <c r="J153" s="231"/>
      <c r="K153" s="232"/>
      <c r="L153" s="232"/>
      <c r="M153" s="233"/>
      <c r="N153" s="233"/>
    </row>
    <row r="154" spans="1:14" s="234" customFormat="1" ht="22.5" customHeight="1" x14ac:dyDescent="0.2">
      <c r="A154" s="226">
        <v>413</v>
      </c>
      <c r="B154" s="227" t="str">
        <f t="shared" si="4"/>
        <v>UZUN-</v>
      </c>
      <c r="C154" s="227"/>
      <c r="D154" s="227"/>
      <c r="E154" s="228"/>
      <c r="F154" s="229"/>
      <c r="G154" s="262"/>
      <c r="H154" s="230"/>
      <c r="I154" s="230" t="s">
        <v>60</v>
      </c>
      <c r="J154" s="231"/>
      <c r="K154" s="232"/>
      <c r="L154" s="232"/>
      <c r="M154" s="233"/>
      <c r="N154" s="233"/>
    </row>
    <row r="155" spans="1:14" s="234" customFormat="1" ht="22.5" customHeight="1" x14ac:dyDescent="0.2">
      <c r="A155" s="226">
        <v>414</v>
      </c>
      <c r="B155" s="227" t="str">
        <f t="shared" si="4"/>
        <v>UZUN-</v>
      </c>
      <c r="C155" s="227"/>
      <c r="D155" s="227"/>
      <c r="E155" s="228"/>
      <c r="F155" s="229"/>
      <c r="G155" s="262"/>
      <c r="H155" s="230"/>
      <c r="I155" s="230" t="s">
        <v>60</v>
      </c>
      <c r="J155" s="231"/>
      <c r="K155" s="232"/>
      <c r="L155" s="232"/>
      <c r="M155" s="233"/>
      <c r="N155" s="233"/>
    </row>
    <row r="156" spans="1:14" s="234" customFormat="1" ht="22.5" customHeight="1" x14ac:dyDescent="0.2">
      <c r="A156" s="226">
        <v>415</v>
      </c>
      <c r="B156" s="227" t="str">
        <f t="shared" si="4"/>
        <v>UZUN-</v>
      </c>
      <c r="C156" s="227"/>
      <c r="D156" s="227"/>
      <c r="E156" s="228"/>
      <c r="F156" s="229"/>
      <c r="G156" s="262"/>
      <c r="H156" s="230"/>
      <c r="I156" s="230" t="s">
        <v>60</v>
      </c>
      <c r="J156" s="231"/>
      <c r="K156" s="232"/>
      <c r="L156" s="232"/>
      <c r="M156" s="233"/>
      <c r="N156" s="233"/>
    </row>
    <row r="157" spans="1:14" s="234" customFormat="1" ht="22.5" customHeight="1" x14ac:dyDescent="0.2">
      <c r="A157" s="226">
        <v>416</v>
      </c>
      <c r="B157" s="227" t="str">
        <f t="shared" si="4"/>
        <v>UZUN-</v>
      </c>
      <c r="C157" s="227"/>
      <c r="D157" s="227"/>
      <c r="E157" s="228"/>
      <c r="F157" s="229"/>
      <c r="G157" s="262"/>
      <c r="H157" s="230"/>
      <c r="I157" s="230" t="s">
        <v>60</v>
      </c>
      <c r="J157" s="231"/>
      <c r="K157" s="232"/>
      <c r="L157" s="232"/>
      <c r="M157" s="233"/>
      <c r="N157" s="233"/>
    </row>
    <row r="158" spans="1:14" s="234" customFormat="1" ht="22.5" customHeight="1" x14ac:dyDescent="0.2">
      <c r="A158" s="226">
        <v>417</v>
      </c>
      <c r="B158" s="227" t="str">
        <f t="shared" si="4"/>
        <v>UZUN-</v>
      </c>
      <c r="C158" s="227"/>
      <c r="D158" s="227"/>
      <c r="E158" s="228"/>
      <c r="F158" s="229"/>
      <c r="G158" s="262"/>
      <c r="H158" s="230"/>
      <c r="I158" s="230" t="s">
        <v>60</v>
      </c>
      <c r="J158" s="231"/>
      <c r="K158" s="232"/>
      <c r="L158" s="232"/>
      <c r="M158" s="233"/>
      <c r="N158" s="233"/>
    </row>
    <row r="159" spans="1:14" s="234" customFormat="1" ht="22.5" customHeight="1" x14ac:dyDescent="0.2">
      <c r="A159" s="226">
        <v>418</v>
      </c>
      <c r="B159" s="227" t="str">
        <f t="shared" si="4"/>
        <v>UZUN-</v>
      </c>
      <c r="C159" s="227"/>
      <c r="D159" s="227"/>
      <c r="E159" s="228"/>
      <c r="F159" s="229"/>
      <c r="G159" s="262"/>
      <c r="H159" s="230"/>
      <c r="I159" s="230" t="s">
        <v>60</v>
      </c>
      <c r="J159" s="231"/>
      <c r="K159" s="232"/>
      <c r="L159" s="232"/>
      <c r="M159" s="233"/>
      <c r="N159" s="233"/>
    </row>
    <row r="160" spans="1:14" s="234" customFormat="1" ht="22.5" customHeight="1" x14ac:dyDescent="0.2">
      <c r="A160" s="226">
        <v>419</v>
      </c>
      <c r="B160" s="227" t="str">
        <f t="shared" si="4"/>
        <v>UZUN-</v>
      </c>
      <c r="C160" s="227"/>
      <c r="D160" s="227"/>
      <c r="E160" s="228"/>
      <c r="F160" s="229"/>
      <c r="G160" s="262"/>
      <c r="H160" s="230"/>
      <c r="I160" s="230" t="s">
        <v>60</v>
      </c>
      <c r="J160" s="231"/>
      <c r="K160" s="232"/>
      <c r="L160" s="232"/>
      <c r="M160" s="233"/>
      <c r="N160" s="233"/>
    </row>
    <row r="161" spans="1:14" s="234" customFormat="1" ht="22.5" customHeight="1" x14ac:dyDescent="0.2">
      <c r="A161" s="226">
        <v>420</v>
      </c>
      <c r="B161" s="227" t="str">
        <f t="shared" ref="B161:B184" si="5">CONCATENATE(I161,"-",M161)</f>
        <v>UZUN-</v>
      </c>
      <c r="C161" s="227"/>
      <c r="D161" s="227"/>
      <c r="E161" s="228"/>
      <c r="F161" s="229"/>
      <c r="G161" s="262"/>
      <c r="H161" s="230"/>
      <c r="I161" s="230" t="s">
        <v>60</v>
      </c>
      <c r="J161" s="231"/>
      <c r="K161" s="232"/>
      <c r="L161" s="232"/>
      <c r="M161" s="233"/>
      <c r="N161" s="233"/>
    </row>
    <row r="162" spans="1:14" s="234" customFormat="1" ht="22.5" customHeight="1" x14ac:dyDescent="0.2">
      <c r="A162" s="226">
        <v>421</v>
      </c>
      <c r="B162" s="227" t="str">
        <f t="shared" si="5"/>
        <v>UZUN-</v>
      </c>
      <c r="C162" s="227"/>
      <c r="D162" s="227"/>
      <c r="E162" s="228"/>
      <c r="F162" s="229"/>
      <c r="G162" s="262"/>
      <c r="H162" s="230"/>
      <c r="I162" s="230" t="s">
        <v>60</v>
      </c>
      <c r="J162" s="231"/>
      <c r="K162" s="232"/>
      <c r="L162" s="232"/>
      <c r="M162" s="233"/>
      <c r="N162" s="233"/>
    </row>
    <row r="163" spans="1:14" s="234" customFormat="1" ht="22.5" customHeight="1" x14ac:dyDescent="0.2">
      <c r="A163" s="226">
        <v>422</v>
      </c>
      <c r="B163" s="227" t="str">
        <f t="shared" si="5"/>
        <v>UZUN-</v>
      </c>
      <c r="C163" s="227"/>
      <c r="D163" s="227"/>
      <c r="E163" s="228"/>
      <c r="F163" s="229"/>
      <c r="G163" s="262"/>
      <c r="H163" s="230"/>
      <c r="I163" s="230" t="s">
        <v>60</v>
      </c>
      <c r="J163" s="231"/>
      <c r="K163" s="232"/>
      <c r="L163" s="232"/>
      <c r="M163" s="233"/>
      <c r="N163" s="233"/>
    </row>
    <row r="164" spans="1:14" s="234" customFormat="1" ht="22.5" customHeight="1" x14ac:dyDescent="0.2">
      <c r="A164" s="226">
        <v>423</v>
      </c>
      <c r="B164" s="227" t="str">
        <f t="shared" si="5"/>
        <v>UZUN-</v>
      </c>
      <c r="C164" s="227"/>
      <c r="D164" s="227"/>
      <c r="E164" s="228"/>
      <c r="F164" s="229"/>
      <c r="G164" s="262"/>
      <c r="H164" s="230"/>
      <c r="I164" s="230" t="s">
        <v>60</v>
      </c>
      <c r="J164" s="231"/>
      <c r="K164" s="232"/>
      <c r="L164" s="232"/>
      <c r="M164" s="233"/>
      <c r="N164" s="233"/>
    </row>
    <row r="165" spans="1:14" s="234" customFormat="1" ht="22.5" customHeight="1" x14ac:dyDescent="0.2">
      <c r="A165" s="226">
        <v>424</v>
      </c>
      <c r="B165" s="227" t="str">
        <f t="shared" si="5"/>
        <v>UZUN-</v>
      </c>
      <c r="C165" s="227"/>
      <c r="D165" s="227"/>
      <c r="E165" s="228"/>
      <c r="F165" s="229"/>
      <c r="G165" s="262"/>
      <c r="H165" s="230"/>
      <c r="I165" s="230" t="s">
        <v>60</v>
      </c>
      <c r="J165" s="231"/>
      <c r="K165" s="232"/>
      <c r="L165" s="232"/>
      <c r="M165" s="233"/>
      <c r="N165" s="233"/>
    </row>
    <row r="166" spans="1:14" s="234" customFormat="1" ht="22.5" customHeight="1" x14ac:dyDescent="0.2">
      <c r="A166" s="226">
        <v>425</v>
      </c>
      <c r="B166" s="227" t="str">
        <f t="shared" si="5"/>
        <v>UZUN-</v>
      </c>
      <c r="C166" s="227"/>
      <c r="D166" s="227"/>
      <c r="E166" s="228"/>
      <c r="F166" s="229"/>
      <c r="G166" s="262"/>
      <c r="H166" s="230"/>
      <c r="I166" s="230" t="s">
        <v>60</v>
      </c>
      <c r="J166" s="231"/>
      <c r="K166" s="232"/>
      <c r="L166" s="232"/>
      <c r="M166" s="233"/>
      <c r="N166" s="233"/>
    </row>
    <row r="167" spans="1:14" s="234" customFormat="1" ht="22.5" customHeight="1" x14ac:dyDescent="0.2">
      <c r="A167" s="226">
        <v>426</v>
      </c>
      <c r="B167" s="227" t="str">
        <f t="shared" si="5"/>
        <v>UZUN-</v>
      </c>
      <c r="C167" s="227"/>
      <c r="D167" s="227"/>
      <c r="E167" s="228"/>
      <c r="F167" s="229"/>
      <c r="G167" s="262"/>
      <c r="H167" s="230"/>
      <c r="I167" s="230" t="s">
        <v>60</v>
      </c>
      <c r="J167" s="231"/>
      <c r="K167" s="232"/>
      <c r="L167" s="232"/>
      <c r="M167" s="233"/>
      <c r="N167" s="233"/>
    </row>
    <row r="168" spans="1:14" s="234" customFormat="1" ht="22.5" customHeight="1" x14ac:dyDescent="0.2">
      <c r="A168" s="226">
        <v>427</v>
      </c>
      <c r="B168" s="227" t="str">
        <f t="shared" si="5"/>
        <v>UZUN-</v>
      </c>
      <c r="C168" s="227"/>
      <c r="D168" s="227"/>
      <c r="E168" s="228"/>
      <c r="F168" s="229"/>
      <c r="G168" s="262"/>
      <c r="H168" s="230"/>
      <c r="I168" s="230" t="s">
        <v>60</v>
      </c>
      <c r="J168" s="231"/>
      <c r="K168" s="232"/>
      <c r="L168" s="232"/>
      <c r="M168" s="233"/>
      <c r="N168" s="233"/>
    </row>
    <row r="169" spans="1:14" s="234" customFormat="1" ht="22.5" customHeight="1" x14ac:dyDescent="0.2">
      <c r="A169" s="226">
        <v>428</v>
      </c>
      <c r="B169" s="227" t="str">
        <f t="shared" si="5"/>
        <v>UZUN-</v>
      </c>
      <c r="C169" s="227"/>
      <c r="D169" s="227"/>
      <c r="E169" s="228"/>
      <c r="F169" s="229"/>
      <c r="G169" s="262"/>
      <c r="H169" s="230"/>
      <c r="I169" s="230" t="s">
        <v>60</v>
      </c>
      <c r="J169" s="231"/>
      <c r="K169" s="232"/>
      <c r="L169" s="232"/>
      <c r="M169" s="233"/>
      <c r="N169" s="233"/>
    </row>
    <row r="170" spans="1:14" s="234" customFormat="1" ht="22.5" customHeight="1" x14ac:dyDescent="0.2">
      <c r="A170" s="226">
        <v>429</v>
      </c>
      <c r="B170" s="227" t="str">
        <f t="shared" si="5"/>
        <v>UZUN-</v>
      </c>
      <c r="C170" s="227"/>
      <c r="D170" s="227"/>
      <c r="E170" s="228"/>
      <c r="F170" s="229"/>
      <c r="G170" s="262"/>
      <c r="H170" s="230"/>
      <c r="I170" s="230" t="s">
        <v>60</v>
      </c>
      <c r="J170" s="231"/>
      <c r="K170" s="232"/>
      <c r="L170" s="232"/>
      <c r="M170" s="233"/>
      <c r="N170" s="233"/>
    </row>
    <row r="171" spans="1:14" s="234" customFormat="1" ht="22.5" customHeight="1" x14ac:dyDescent="0.2">
      <c r="A171" s="226">
        <v>430</v>
      </c>
      <c r="B171" s="227" t="str">
        <f t="shared" si="5"/>
        <v>UZUN-</v>
      </c>
      <c r="C171" s="227"/>
      <c r="D171" s="227"/>
      <c r="E171" s="228"/>
      <c r="F171" s="229"/>
      <c r="G171" s="262"/>
      <c r="H171" s="230"/>
      <c r="I171" s="230" t="s">
        <v>60</v>
      </c>
      <c r="J171" s="231"/>
      <c r="K171" s="232"/>
      <c r="L171" s="232"/>
      <c r="M171" s="233"/>
      <c r="N171" s="233"/>
    </row>
    <row r="172" spans="1:14" s="234" customFormat="1" ht="22.5" customHeight="1" x14ac:dyDescent="0.2">
      <c r="A172" s="226">
        <v>431</v>
      </c>
      <c r="B172" s="227" t="str">
        <f t="shared" si="5"/>
        <v>UZUN-</v>
      </c>
      <c r="C172" s="227"/>
      <c r="D172" s="227"/>
      <c r="E172" s="228"/>
      <c r="F172" s="229"/>
      <c r="G172" s="262"/>
      <c r="H172" s="230"/>
      <c r="I172" s="230" t="s">
        <v>60</v>
      </c>
      <c r="J172" s="231"/>
      <c r="K172" s="232"/>
      <c r="L172" s="232"/>
      <c r="M172" s="233"/>
      <c r="N172" s="233"/>
    </row>
    <row r="173" spans="1:14" s="234" customFormat="1" ht="22.5" customHeight="1" x14ac:dyDescent="0.2">
      <c r="A173" s="226">
        <v>432</v>
      </c>
      <c r="B173" s="227" t="str">
        <f t="shared" si="5"/>
        <v>UZUN-</v>
      </c>
      <c r="C173" s="227"/>
      <c r="D173" s="227"/>
      <c r="E173" s="228"/>
      <c r="F173" s="229"/>
      <c r="G173" s="262"/>
      <c r="H173" s="230"/>
      <c r="I173" s="230" t="s">
        <v>60</v>
      </c>
      <c r="J173" s="231"/>
      <c r="K173" s="232"/>
      <c r="L173" s="232"/>
      <c r="M173" s="233"/>
      <c r="N173" s="233"/>
    </row>
    <row r="174" spans="1:14" s="234" customFormat="1" ht="22.5" customHeight="1" x14ac:dyDescent="0.2">
      <c r="A174" s="226">
        <v>433</v>
      </c>
      <c r="B174" s="227" t="str">
        <f t="shared" si="5"/>
        <v>UZUN-</v>
      </c>
      <c r="C174" s="227"/>
      <c r="D174" s="227"/>
      <c r="E174" s="228"/>
      <c r="F174" s="229"/>
      <c r="G174" s="262"/>
      <c r="H174" s="230"/>
      <c r="I174" s="230" t="s">
        <v>60</v>
      </c>
      <c r="J174" s="231"/>
      <c r="K174" s="232"/>
      <c r="L174" s="232"/>
      <c r="M174" s="233"/>
      <c r="N174" s="233"/>
    </row>
    <row r="175" spans="1:14" s="234" customFormat="1" ht="22.5" customHeight="1" x14ac:dyDescent="0.2">
      <c r="A175" s="226">
        <v>434</v>
      </c>
      <c r="B175" s="227" t="str">
        <f t="shared" si="5"/>
        <v>UZUN-</v>
      </c>
      <c r="C175" s="227"/>
      <c r="D175" s="227"/>
      <c r="E175" s="228"/>
      <c r="F175" s="229"/>
      <c r="G175" s="262"/>
      <c r="H175" s="230"/>
      <c r="I175" s="230" t="s">
        <v>60</v>
      </c>
      <c r="J175" s="231"/>
      <c r="K175" s="232"/>
      <c r="L175" s="232"/>
      <c r="M175" s="233"/>
      <c r="N175" s="233"/>
    </row>
    <row r="176" spans="1:14" s="234" customFormat="1" ht="22.5" customHeight="1" x14ac:dyDescent="0.2">
      <c r="A176" s="226">
        <v>435</v>
      </c>
      <c r="B176" s="227" t="str">
        <f t="shared" si="5"/>
        <v>UZUN-</v>
      </c>
      <c r="C176" s="227"/>
      <c r="D176" s="227"/>
      <c r="E176" s="228"/>
      <c r="F176" s="229"/>
      <c r="G176" s="262"/>
      <c r="H176" s="230"/>
      <c r="I176" s="230" t="s">
        <v>60</v>
      </c>
      <c r="J176" s="231"/>
      <c r="K176" s="232"/>
      <c r="L176" s="232"/>
      <c r="M176" s="233"/>
      <c r="N176" s="233"/>
    </row>
    <row r="177" spans="1:14" s="234" customFormat="1" ht="22.5" customHeight="1" x14ac:dyDescent="0.2">
      <c r="A177" s="226">
        <v>436</v>
      </c>
      <c r="B177" s="227" t="str">
        <f t="shared" si="5"/>
        <v>UZUN-</v>
      </c>
      <c r="C177" s="227"/>
      <c r="D177" s="227"/>
      <c r="E177" s="228"/>
      <c r="F177" s="229"/>
      <c r="G177" s="262"/>
      <c r="H177" s="230"/>
      <c r="I177" s="230" t="s">
        <v>60</v>
      </c>
      <c r="J177" s="231"/>
      <c r="K177" s="232"/>
      <c r="L177" s="232"/>
      <c r="M177" s="233"/>
      <c r="N177" s="233"/>
    </row>
    <row r="178" spans="1:14" s="234" customFormat="1" ht="22.5" customHeight="1" x14ac:dyDescent="0.2">
      <c r="A178" s="226">
        <v>437</v>
      </c>
      <c r="B178" s="227" t="str">
        <f t="shared" si="5"/>
        <v>UZUN-</v>
      </c>
      <c r="C178" s="227"/>
      <c r="D178" s="227"/>
      <c r="E178" s="228"/>
      <c r="F178" s="229"/>
      <c r="G178" s="262"/>
      <c r="H178" s="230"/>
      <c r="I178" s="230" t="s">
        <v>60</v>
      </c>
      <c r="J178" s="231"/>
      <c r="K178" s="232"/>
      <c r="L178" s="232"/>
      <c r="M178" s="233"/>
      <c r="N178" s="233"/>
    </row>
    <row r="179" spans="1:14" s="234" customFormat="1" ht="22.5" customHeight="1" x14ac:dyDescent="0.2">
      <c r="A179" s="226">
        <v>438</v>
      </c>
      <c r="B179" s="227" t="str">
        <f t="shared" si="5"/>
        <v>UZUN-</v>
      </c>
      <c r="C179" s="227"/>
      <c r="D179" s="227"/>
      <c r="E179" s="228"/>
      <c r="F179" s="229"/>
      <c r="G179" s="262"/>
      <c r="H179" s="230"/>
      <c r="I179" s="230" t="s">
        <v>60</v>
      </c>
      <c r="J179" s="231"/>
      <c r="K179" s="232"/>
      <c r="L179" s="232"/>
      <c r="M179" s="233"/>
      <c r="N179" s="233"/>
    </row>
    <row r="180" spans="1:14" s="234" customFormat="1" ht="22.5" customHeight="1" x14ac:dyDescent="0.2">
      <c r="A180" s="226">
        <v>439</v>
      </c>
      <c r="B180" s="227" t="str">
        <f t="shared" si="5"/>
        <v>UZUN-</v>
      </c>
      <c r="C180" s="227"/>
      <c r="D180" s="227"/>
      <c r="E180" s="228"/>
      <c r="F180" s="229"/>
      <c r="G180" s="262"/>
      <c r="H180" s="230"/>
      <c r="I180" s="230" t="s">
        <v>60</v>
      </c>
      <c r="J180" s="231"/>
      <c r="K180" s="232"/>
      <c r="L180" s="232"/>
      <c r="M180" s="233"/>
      <c r="N180" s="233"/>
    </row>
    <row r="181" spans="1:14" s="234" customFormat="1" ht="22.5" customHeight="1" x14ac:dyDescent="0.2">
      <c r="A181" s="226">
        <v>440</v>
      </c>
      <c r="B181" s="227" t="str">
        <f t="shared" si="5"/>
        <v>UZUN-</v>
      </c>
      <c r="C181" s="227"/>
      <c r="D181" s="227"/>
      <c r="E181" s="228"/>
      <c r="F181" s="229"/>
      <c r="G181" s="262"/>
      <c r="H181" s="230"/>
      <c r="I181" s="230" t="s">
        <v>60</v>
      </c>
      <c r="J181" s="231"/>
      <c r="K181" s="232"/>
      <c r="L181" s="232"/>
      <c r="M181" s="233"/>
      <c r="N181" s="233"/>
    </row>
    <row r="182" spans="1:14" s="234" customFormat="1" ht="22.5" customHeight="1" x14ac:dyDescent="0.2">
      <c r="A182" s="226">
        <v>441</v>
      </c>
      <c r="B182" s="227" t="str">
        <f t="shared" si="5"/>
        <v>UZUN-</v>
      </c>
      <c r="C182" s="227"/>
      <c r="D182" s="227"/>
      <c r="E182" s="228"/>
      <c r="F182" s="229"/>
      <c r="G182" s="262"/>
      <c r="H182" s="230"/>
      <c r="I182" s="230" t="s">
        <v>60</v>
      </c>
      <c r="J182" s="231"/>
      <c r="K182" s="232"/>
      <c r="L182" s="232"/>
      <c r="M182" s="233"/>
      <c r="N182" s="233"/>
    </row>
    <row r="183" spans="1:14" s="234" customFormat="1" ht="22.5" customHeight="1" x14ac:dyDescent="0.2">
      <c r="A183" s="226">
        <v>442</v>
      </c>
      <c r="B183" s="227" t="str">
        <f t="shared" si="5"/>
        <v>UZUN-</v>
      </c>
      <c r="C183" s="227"/>
      <c r="D183" s="227"/>
      <c r="E183" s="228"/>
      <c r="F183" s="229"/>
      <c r="G183" s="262"/>
      <c r="H183" s="230"/>
      <c r="I183" s="230" t="s">
        <v>60</v>
      </c>
      <c r="J183" s="231"/>
      <c r="K183" s="232"/>
      <c r="L183" s="232"/>
      <c r="M183" s="233"/>
      <c r="N183" s="233"/>
    </row>
    <row r="184" spans="1:14" s="234" customFormat="1" ht="22.5" customHeight="1" x14ac:dyDescent="0.2">
      <c r="A184" s="226">
        <v>443</v>
      </c>
      <c r="B184" s="227" t="str">
        <f t="shared" si="5"/>
        <v>UZUN-</v>
      </c>
      <c r="C184" s="227"/>
      <c r="D184" s="227"/>
      <c r="E184" s="228"/>
      <c r="F184" s="229"/>
      <c r="G184" s="262"/>
      <c r="H184" s="230"/>
      <c r="I184" s="230" t="s">
        <v>60</v>
      </c>
      <c r="J184" s="231"/>
      <c r="K184" s="232"/>
      <c r="L184" s="232"/>
      <c r="M184" s="233"/>
      <c r="N184" s="233"/>
    </row>
    <row r="185" spans="1:14" s="99" customFormat="1" ht="22.5" customHeight="1" x14ac:dyDescent="0.2">
      <c r="A185" s="55">
        <v>444</v>
      </c>
      <c r="B185" s="98" t="str">
        <f t="shared" ref="B185:B216" si="6">CONCATENATE(I185,"-",K185,"-",L185)</f>
        <v>1500M-1-1</v>
      </c>
      <c r="C185" s="98">
        <v>157</v>
      </c>
      <c r="D185" s="98"/>
      <c r="E185" s="188">
        <v>37257</v>
      </c>
      <c r="F185" s="189" t="s">
        <v>323</v>
      </c>
      <c r="G185" s="263" t="s">
        <v>324</v>
      </c>
      <c r="H185" s="204" t="s">
        <v>317</v>
      </c>
      <c r="I185" s="150" t="s">
        <v>113</v>
      </c>
      <c r="J185" s="190"/>
      <c r="K185" s="191" t="s">
        <v>159</v>
      </c>
      <c r="L185" s="191" t="s">
        <v>159</v>
      </c>
      <c r="M185" s="192"/>
      <c r="N185" s="192" t="s">
        <v>203</v>
      </c>
    </row>
    <row r="186" spans="1:14" s="99" customFormat="1" ht="22.5" customHeight="1" x14ac:dyDescent="0.2">
      <c r="A186" s="55">
        <v>445</v>
      </c>
      <c r="B186" s="98" t="str">
        <f t="shared" si="6"/>
        <v>1500M-1-2</v>
      </c>
      <c r="C186" s="98">
        <v>106</v>
      </c>
      <c r="D186" s="98"/>
      <c r="E186" s="188">
        <v>36937</v>
      </c>
      <c r="F186" s="189" t="s">
        <v>302</v>
      </c>
      <c r="G186" s="263" t="s">
        <v>303</v>
      </c>
      <c r="H186" s="204" t="s">
        <v>317</v>
      </c>
      <c r="I186" s="150" t="s">
        <v>113</v>
      </c>
      <c r="J186" s="190"/>
      <c r="K186" s="191" t="s">
        <v>159</v>
      </c>
      <c r="L186" s="191" t="s">
        <v>160</v>
      </c>
      <c r="M186" s="192"/>
      <c r="N186" s="192" t="s">
        <v>203</v>
      </c>
    </row>
    <row r="187" spans="1:14" s="99" customFormat="1" ht="22.5" customHeight="1" x14ac:dyDescent="0.2">
      <c r="A187" s="55">
        <v>446</v>
      </c>
      <c r="B187" s="98" t="str">
        <f t="shared" si="6"/>
        <v>1500M-1-3</v>
      </c>
      <c r="C187" s="98">
        <v>159</v>
      </c>
      <c r="D187" s="98"/>
      <c r="E187" s="188">
        <v>37432</v>
      </c>
      <c r="F187" s="189" t="s">
        <v>325</v>
      </c>
      <c r="G187" s="263" t="s">
        <v>326</v>
      </c>
      <c r="H187" s="204" t="s">
        <v>317</v>
      </c>
      <c r="I187" s="150" t="s">
        <v>113</v>
      </c>
      <c r="J187" s="190"/>
      <c r="K187" s="191" t="s">
        <v>159</v>
      </c>
      <c r="L187" s="191" t="s">
        <v>161</v>
      </c>
      <c r="M187" s="192"/>
      <c r="N187" s="192" t="s">
        <v>203</v>
      </c>
    </row>
    <row r="188" spans="1:14" s="99" customFormat="1" ht="22.5" customHeight="1" x14ac:dyDescent="0.2">
      <c r="A188" s="55">
        <v>447</v>
      </c>
      <c r="B188" s="98" t="str">
        <f t="shared" si="6"/>
        <v>1500M-1-4</v>
      </c>
      <c r="C188" s="98">
        <v>67</v>
      </c>
      <c r="D188" s="98"/>
      <c r="E188" s="188">
        <v>37079</v>
      </c>
      <c r="F188" s="189" t="s">
        <v>327</v>
      </c>
      <c r="G188" s="263" t="s">
        <v>301</v>
      </c>
      <c r="H188" s="204" t="s">
        <v>317</v>
      </c>
      <c r="I188" s="150" t="s">
        <v>113</v>
      </c>
      <c r="J188" s="190"/>
      <c r="K188" s="191" t="s">
        <v>159</v>
      </c>
      <c r="L188" s="191" t="s">
        <v>162</v>
      </c>
      <c r="M188" s="192"/>
      <c r="N188" s="192" t="s">
        <v>203</v>
      </c>
    </row>
    <row r="189" spans="1:14" s="99" customFormat="1" ht="22.5" customHeight="1" x14ac:dyDescent="0.2">
      <c r="A189" s="55">
        <v>448</v>
      </c>
      <c r="B189" s="98" t="str">
        <f t="shared" si="6"/>
        <v>1500M-1-5</v>
      </c>
      <c r="C189" s="98">
        <v>48</v>
      </c>
      <c r="D189" s="98"/>
      <c r="E189" s="188">
        <v>38076</v>
      </c>
      <c r="F189" s="189" t="s">
        <v>328</v>
      </c>
      <c r="G189" s="263" t="s">
        <v>329</v>
      </c>
      <c r="H189" s="204" t="s">
        <v>317</v>
      </c>
      <c r="I189" s="150" t="s">
        <v>113</v>
      </c>
      <c r="J189" s="190"/>
      <c r="K189" s="191" t="s">
        <v>159</v>
      </c>
      <c r="L189" s="191" t="s">
        <v>163</v>
      </c>
      <c r="M189" s="192"/>
      <c r="N189" s="192" t="s">
        <v>204</v>
      </c>
    </row>
    <row r="190" spans="1:14" s="99" customFormat="1" ht="22.5" customHeight="1" x14ac:dyDescent="0.2">
      <c r="A190" s="55">
        <v>449</v>
      </c>
      <c r="B190" s="98" t="str">
        <f t="shared" si="6"/>
        <v>1500M-1-6</v>
      </c>
      <c r="C190" s="98">
        <v>155</v>
      </c>
      <c r="D190" s="98"/>
      <c r="E190" s="188">
        <v>38296</v>
      </c>
      <c r="F190" s="189" t="s">
        <v>330</v>
      </c>
      <c r="G190" s="263" t="s">
        <v>331</v>
      </c>
      <c r="H190" s="204" t="s">
        <v>317</v>
      </c>
      <c r="I190" s="150" t="s">
        <v>113</v>
      </c>
      <c r="J190" s="190"/>
      <c r="K190" s="191" t="s">
        <v>159</v>
      </c>
      <c r="L190" s="191" t="s">
        <v>164</v>
      </c>
      <c r="M190" s="192"/>
      <c r="N190" s="192" t="s">
        <v>204</v>
      </c>
    </row>
    <row r="191" spans="1:14" s="99" customFormat="1" ht="22.5" customHeight="1" x14ac:dyDescent="0.2">
      <c r="A191" s="55">
        <v>450</v>
      </c>
      <c r="B191" s="98" t="str">
        <f t="shared" si="6"/>
        <v>1500M--</v>
      </c>
      <c r="C191" s="98"/>
      <c r="D191" s="98"/>
      <c r="E191" s="188"/>
      <c r="F191" s="189"/>
      <c r="G191" s="263"/>
      <c r="H191" s="204" t="s">
        <v>317</v>
      </c>
      <c r="I191" s="150" t="s">
        <v>113</v>
      </c>
      <c r="J191" s="190"/>
      <c r="K191" s="191"/>
      <c r="L191" s="191"/>
      <c r="M191" s="192"/>
      <c r="N191" s="192"/>
    </row>
    <row r="192" spans="1:14" s="99" customFormat="1" ht="22.5" customHeight="1" x14ac:dyDescent="0.2">
      <c r="A192" s="55">
        <v>451</v>
      </c>
      <c r="B192" s="98" t="str">
        <f t="shared" si="6"/>
        <v>1500M--</v>
      </c>
      <c r="C192" s="98"/>
      <c r="D192" s="98"/>
      <c r="E192" s="188"/>
      <c r="F192" s="189"/>
      <c r="G192" s="263"/>
      <c r="H192" s="204" t="s">
        <v>317</v>
      </c>
      <c r="I192" s="150" t="s">
        <v>113</v>
      </c>
      <c r="J192" s="190"/>
      <c r="K192" s="191"/>
      <c r="L192" s="191"/>
      <c r="M192" s="192"/>
      <c r="N192" s="192"/>
    </row>
    <row r="193" spans="1:14" s="99" customFormat="1" ht="22.5" customHeight="1" x14ac:dyDescent="0.2">
      <c r="A193" s="55">
        <v>452</v>
      </c>
      <c r="B193" s="98" t="str">
        <f t="shared" si="6"/>
        <v>1500M--</v>
      </c>
      <c r="C193" s="98"/>
      <c r="D193" s="98"/>
      <c r="E193" s="188"/>
      <c r="F193" s="189"/>
      <c r="G193" s="263"/>
      <c r="H193" s="204" t="s">
        <v>317</v>
      </c>
      <c r="I193" s="150" t="s">
        <v>113</v>
      </c>
      <c r="J193" s="190"/>
      <c r="K193" s="191"/>
      <c r="L193" s="191"/>
      <c r="M193" s="192"/>
      <c r="N193" s="192"/>
    </row>
    <row r="194" spans="1:14" s="99" customFormat="1" ht="22.5" customHeight="1" x14ac:dyDescent="0.2">
      <c r="A194" s="55">
        <v>453</v>
      </c>
      <c r="B194" s="98" t="str">
        <f t="shared" si="6"/>
        <v>1500M--</v>
      </c>
      <c r="C194" s="98"/>
      <c r="D194" s="98"/>
      <c r="E194" s="188"/>
      <c r="F194" s="189"/>
      <c r="G194" s="263"/>
      <c r="H194" s="204"/>
      <c r="I194" s="150" t="s">
        <v>113</v>
      </c>
      <c r="J194" s="190"/>
      <c r="K194" s="191"/>
      <c r="L194" s="191"/>
      <c r="M194" s="192"/>
      <c r="N194" s="192"/>
    </row>
    <row r="195" spans="1:14" s="99" customFormat="1" ht="22.5" customHeight="1" x14ac:dyDescent="0.2">
      <c r="A195" s="55">
        <v>454</v>
      </c>
      <c r="B195" s="98" t="str">
        <f t="shared" si="6"/>
        <v>1500M--</v>
      </c>
      <c r="C195" s="98"/>
      <c r="D195" s="98"/>
      <c r="E195" s="188"/>
      <c r="F195" s="189"/>
      <c r="G195" s="263"/>
      <c r="H195" s="204"/>
      <c r="I195" s="150" t="s">
        <v>113</v>
      </c>
      <c r="J195" s="190"/>
      <c r="K195" s="191"/>
      <c r="L195" s="191"/>
      <c r="M195" s="192"/>
      <c r="N195" s="192"/>
    </row>
    <row r="196" spans="1:14" s="99" customFormat="1" ht="22.5" customHeight="1" x14ac:dyDescent="0.2">
      <c r="A196" s="55">
        <v>455</v>
      </c>
      <c r="B196" s="98" t="str">
        <f t="shared" si="6"/>
        <v>1500M-3-1</v>
      </c>
      <c r="C196" s="98">
        <v>27</v>
      </c>
      <c r="D196" s="98"/>
      <c r="E196" s="188">
        <v>38284</v>
      </c>
      <c r="F196" s="189" t="s">
        <v>458</v>
      </c>
      <c r="G196" s="263" t="s">
        <v>459</v>
      </c>
      <c r="H196" s="204"/>
      <c r="I196" s="150" t="s">
        <v>113</v>
      </c>
      <c r="J196" s="190"/>
      <c r="K196" s="191" t="s">
        <v>161</v>
      </c>
      <c r="L196" s="191" t="s">
        <v>159</v>
      </c>
      <c r="M196" s="192"/>
      <c r="N196" s="192" t="s">
        <v>205</v>
      </c>
    </row>
    <row r="197" spans="1:14" s="99" customFormat="1" ht="22.5" customHeight="1" x14ac:dyDescent="0.2">
      <c r="A197" s="55">
        <v>456</v>
      </c>
      <c r="B197" s="98" t="str">
        <f t="shared" si="6"/>
        <v>1500M-5-1</v>
      </c>
      <c r="C197" s="98">
        <v>19</v>
      </c>
      <c r="D197" s="98"/>
      <c r="E197" s="188">
        <v>38541</v>
      </c>
      <c r="F197" s="189" t="s">
        <v>460</v>
      </c>
      <c r="G197" s="263" t="s">
        <v>425</v>
      </c>
      <c r="H197" s="204"/>
      <c r="I197" s="150" t="s">
        <v>113</v>
      </c>
      <c r="J197" s="190"/>
      <c r="K197" s="191" t="s">
        <v>163</v>
      </c>
      <c r="L197" s="191" t="s">
        <v>159</v>
      </c>
      <c r="M197" s="192"/>
      <c r="N197" s="192" t="s">
        <v>204</v>
      </c>
    </row>
    <row r="198" spans="1:14" s="99" customFormat="1" ht="22.5" customHeight="1" x14ac:dyDescent="0.2">
      <c r="A198" s="55">
        <v>457</v>
      </c>
      <c r="B198" s="98" t="str">
        <f t="shared" si="6"/>
        <v>1500M--</v>
      </c>
      <c r="C198" s="98"/>
      <c r="D198" s="98"/>
      <c r="E198" s="188"/>
      <c r="F198" s="189"/>
      <c r="G198" s="263"/>
      <c r="H198" s="204"/>
      <c r="I198" s="150" t="s">
        <v>113</v>
      </c>
      <c r="J198" s="190"/>
      <c r="K198" s="191"/>
      <c r="L198" s="191"/>
      <c r="M198" s="192"/>
      <c r="N198" s="192"/>
    </row>
    <row r="199" spans="1:14" s="99" customFormat="1" ht="22.5" customHeight="1" x14ac:dyDescent="0.2">
      <c r="A199" s="55">
        <v>458</v>
      </c>
      <c r="B199" s="98" t="str">
        <f t="shared" si="6"/>
        <v>1500M--</v>
      </c>
      <c r="C199" s="98"/>
      <c r="D199" s="98"/>
      <c r="E199" s="188"/>
      <c r="F199" s="189"/>
      <c r="G199" s="263"/>
      <c r="H199" s="204"/>
      <c r="I199" s="150" t="s">
        <v>113</v>
      </c>
      <c r="J199" s="190"/>
      <c r="K199" s="191"/>
      <c r="L199" s="191"/>
      <c r="M199" s="192"/>
      <c r="N199" s="192"/>
    </row>
    <row r="200" spans="1:14" s="99" customFormat="1" ht="22.5" customHeight="1" x14ac:dyDescent="0.2">
      <c r="A200" s="55">
        <v>459</v>
      </c>
      <c r="B200" s="98" t="str">
        <f t="shared" si="6"/>
        <v>1500M--</v>
      </c>
      <c r="C200" s="98"/>
      <c r="D200" s="98"/>
      <c r="E200" s="188"/>
      <c r="F200" s="189"/>
      <c r="G200" s="263"/>
      <c r="H200" s="204"/>
      <c r="I200" s="150" t="s">
        <v>113</v>
      </c>
      <c r="J200" s="190"/>
      <c r="K200" s="191"/>
      <c r="L200" s="191"/>
      <c r="M200" s="192"/>
      <c r="N200" s="192"/>
    </row>
    <row r="201" spans="1:14" s="99" customFormat="1" ht="22.5" customHeight="1" x14ac:dyDescent="0.2">
      <c r="A201" s="55">
        <v>460</v>
      </c>
      <c r="B201" s="98" t="str">
        <f t="shared" si="6"/>
        <v>1500M--</v>
      </c>
      <c r="C201" s="98"/>
      <c r="D201" s="98"/>
      <c r="E201" s="188"/>
      <c r="F201" s="189"/>
      <c r="G201" s="263"/>
      <c r="H201" s="204"/>
      <c r="I201" s="150" t="s">
        <v>113</v>
      </c>
      <c r="J201" s="190"/>
      <c r="K201" s="191"/>
      <c r="L201" s="191"/>
      <c r="M201" s="192"/>
      <c r="N201" s="192"/>
    </row>
    <row r="202" spans="1:14" s="99" customFormat="1" ht="22.5" customHeight="1" x14ac:dyDescent="0.2">
      <c r="A202" s="55">
        <v>461</v>
      </c>
      <c r="B202" s="98" t="str">
        <f t="shared" si="6"/>
        <v>1500M--</v>
      </c>
      <c r="C202" s="98"/>
      <c r="D202" s="98"/>
      <c r="E202" s="188"/>
      <c r="F202" s="189"/>
      <c r="G202" s="263"/>
      <c r="H202" s="204"/>
      <c r="I202" s="150" t="s">
        <v>113</v>
      </c>
      <c r="J202" s="190"/>
      <c r="K202" s="191"/>
      <c r="L202" s="191"/>
      <c r="M202" s="192"/>
      <c r="N202" s="192"/>
    </row>
    <row r="203" spans="1:14" s="99" customFormat="1" ht="22.5" customHeight="1" x14ac:dyDescent="0.2">
      <c r="A203" s="55">
        <v>462</v>
      </c>
      <c r="B203" s="98" t="str">
        <f t="shared" si="6"/>
        <v>1500M--</v>
      </c>
      <c r="C203" s="98"/>
      <c r="D203" s="98"/>
      <c r="E203" s="188"/>
      <c r="F203" s="189"/>
      <c r="G203" s="263"/>
      <c r="H203" s="204"/>
      <c r="I203" s="150" t="s">
        <v>113</v>
      </c>
      <c r="J203" s="190"/>
      <c r="K203" s="191"/>
      <c r="L203" s="191"/>
      <c r="M203" s="192"/>
      <c r="N203" s="192"/>
    </row>
    <row r="204" spans="1:14" s="99" customFormat="1" ht="22.5" customHeight="1" x14ac:dyDescent="0.2">
      <c r="A204" s="55">
        <v>463</v>
      </c>
      <c r="B204" s="98" t="str">
        <f t="shared" si="6"/>
        <v>1500M--</v>
      </c>
      <c r="C204" s="98"/>
      <c r="D204" s="98"/>
      <c r="E204" s="188"/>
      <c r="F204" s="189"/>
      <c r="G204" s="263"/>
      <c r="H204" s="204"/>
      <c r="I204" s="150" t="s">
        <v>113</v>
      </c>
      <c r="J204" s="190"/>
      <c r="K204" s="191"/>
      <c r="L204" s="191"/>
      <c r="M204" s="192"/>
      <c r="N204" s="192"/>
    </row>
    <row r="205" spans="1:14" s="99" customFormat="1" ht="22.5" customHeight="1" x14ac:dyDescent="0.2">
      <c r="A205" s="55">
        <v>464</v>
      </c>
      <c r="B205" s="98" t="str">
        <f t="shared" si="6"/>
        <v>1500M--</v>
      </c>
      <c r="C205" s="98"/>
      <c r="D205" s="98"/>
      <c r="E205" s="188"/>
      <c r="F205" s="189"/>
      <c r="G205" s="263"/>
      <c r="H205" s="204"/>
      <c r="I205" s="150" t="s">
        <v>113</v>
      </c>
      <c r="J205" s="190"/>
      <c r="K205" s="191"/>
      <c r="L205" s="191"/>
      <c r="M205" s="192"/>
      <c r="N205" s="192"/>
    </row>
    <row r="206" spans="1:14" s="99" customFormat="1" ht="22.5" customHeight="1" x14ac:dyDescent="0.2">
      <c r="A206" s="55">
        <v>465</v>
      </c>
      <c r="B206" s="98" t="str">
        <f t="shared" si="6"/>
        <v>1500M--</v>
      </c>
      <c r="C206" s="98"/>
      <c r="D206" s="98"/>
      <c r="E206" s="188"/>
      <c r="F206" s="189"/>
      <c r="G206" s="263"/>
      <c r="H206" s="204"/>
      <c r="I206" s="150" t="s">
        <v>113</v>
      </c>
      <c r="J206" s="190"/>
      <c r="K206" s="191"/>
      <c r="L206" s="191"/>
      <c r="M206" s="192"/>
      <c r="N206" s="192"/>
    </row>
    <row r="207" spans="1:14" s="99" customFormat="1" ht="22.5" customHeight="1" x14ac:dyDescent="0.2">
      <c r="A207" s="55">
        <v>466</v>
      </c>
      <c r="B207" s="98" t="str">
        <f t="shared" si="6"/>
        <v>1500M--</v>
      </c>
      <c r="C207" s="98"/>
      <c r="D207" s="98"/>
      <c r="E207" s="188"/>
      <c r="F207" s="189"/>
      <c r="G207" s="263"/>
      <c r="H207" s="204"/>
      <c r="I207" s="150" t="s">
        <v>113</v>
      </c>
      <c r="J207" s="190"/>
      <c r="K207" s="191"/>
      <c r="L207" s="191"/>
      <c r="M207" s="192"/>
      <c r="N207" s="192"/>
    </row>
    <row r="208" spans="1:14" s="99" customFormat="1" ht="22.5" customHeight="1" x14ac:dyDescent="0.2">
      <c r="A208" s="55">
        <v>467</v>
      </c>
      <c r="B208" s="98" t="str">
        <f t="shared" si="6"/>
        <v>1500M--</v>
      </c>
      <c r="C208" s="98"/>
      <c r="D208" s="98"/>
      <c r="E208" s="188"/>
      <c r="F208" s="189"/>
      <c r="G208" s="263"/>
      <c r="H208" s="204"/>
      <c r="I208" s="150" t="s">
        <v>113</v>
      </c>
      <c r="J208" s="190"/>
      <c r="K208" s="191"/>
      <c r="L208" s="191"/>
      <c r="M208" s="192"/>
      <c r="N208" s="192"/>
    </row>
    <row r="209" spans="1:14" s="99" customFormat="1" ht="22.5" customHeight="1" x14ac:dyDescent="0.2">
      <c r="A209" s="55">
        <v>468</v>
      </c>
      <c r="B209" s="98" t="str">
        <f t="shared" si="6"/>
        <v>1500M--</v>
      </c>
      <c r="C209" s="98"/>
      <c r="D209" s="98"/>
      <c r="E209" s="188"/>
      <c r="F209" s="189"/>
      <c r="G209" s="263"/>
      <c r="H209" s="204"/>
      <c r="I209" s="150" t="s">
        <v>113</v>
      </c>
      <c r="J209" s="190"/>
      <c r="K209" s="191"/>
      <c r="L209" s="191"/>
      <c r="M209" s="192"/>
      <c r="N209" s="192"/>
    </row>
    <row r="210" spans="1:14" s="99" customFormat="1" ht="22.5" customHeight="1" x14ac:dyDescent="0.2">
      <c r="A210" s="55">
        <v>469</v>
      </c>
      <c r="B210" s="98" t="str">
        <f t="shared" si="6"/>
        <v>1500M--</v>
      </c>
      <c r="C210" s="98"/>
      <c r="D210" s="98"/>
      <c r="E210" s="188"/>
      <c r="F210" s="189"/>
      <c r="G210" s="263"/>
      <c r="H210" s="204"/>
      <c r="I210" s="150" t="s">
        <v>113</v>
      </c>
      <c r="J210" s="190"/>
      <c r="K210" s="191"/>
      <c r="L210" s="191"/>
      <c r="M210" s="192"/>
      <c r="N210" s="192"/>
    </row>
    <row r="211" spans="1:14" s="99" customFormat="1" ht="22.5" customHeight="1" x14ac:dyDescent="0.2">
      <c r="A211" s="55">
        <v>470</v>
      </c>
      <c r="B211" s="98" t="str">
        <f t="shared" si="6"/>
        <v>1500M--</v>
      </c>
      <c r="C211" s="98"/>
      <c r="D211" s="98"/>
      <c r="E211" s="188"/>
      <c r="F211" s="189"/>
      <c r="G211" s="263"/>
      <c r="H211" s="204"/>
      <c r="I211" s="150" t="s">
        <v>113</v>
      </c>
      <c r="J211" s="190"/>
      <c r="K211" s="191"/>
      <c r="L211" s="191"/>
      <c r="M211" s="192"/>
      <c r="N211" s="192"/>
    </row>
    <row r="212" spans="1:14" s="99" customFormat="1" ht="22.5" customHeight="1" x14ac:dyDescent="0.2">
      <c r="A212" s="55">
        <v>471</v>
      </c>
      <c r="B212" s="98" t="str">
        <f t="shared" si="6"/>
        <v>1500M--</v>
      </c>
      <c r="C212" s="98"/>
      <c r="D212" s="98"/>
      <c r="E212" s="188"/>
      <c r="F212" s="189"/>
      <c r="G212" s="263"/>
      <c r="H212" s="204"/>
      <c r="I212" s="150" t="s">
        <v>113</v>
      </c>
      <c r="J212" s="190"/>
      <c r="K212" s="191"/>
      <c r="L212" s="191"/>
      <c r="M212" s="192"/>
      <c r="N212" s="192"/>
    </row>
    <row r="213" spans="1:14" s="99" customFormat="1" ht="22.5" customHeight="1" x14ac:dyDescent="0.2">
      <c r="A213" s="55">
        <v>472</v>
      </c>
      <c r="B213" s="98" t="str">
        <f t="shared" si="6"/>
        <v>1500M--</v>
      </c>
      <c r="C213" s="98"/>
      <c r="D213" s="98"/>
      <c r="E213" s="188"/>
      <c r="F213" s="189"/>
      <c r="G213" s="263"/>
      <c r="H213" s="204"/>
      <c r="I213" s="150" t="s">
        <v>113</v>
      </c>
      <c r="J213" s="190"/>
      <c r="K213" s="191"/>
      <c r="L213" s="191"/>
      <c r="M213" s="192"/>
      <c r="N213" s="192"/>
    </row>
    <row r="214" spans="1:14" s="99" customFormat="1" ht="22.5" customHeight="1" x14ac:dyDescent="0.2">
      <c r="A214" s="55">
        <v>473</v>
      </c>
      <c r="B214" s="98" t="str">
        <f t="shared" si="6"/>
        <v>1500M--</v>
      </c>
      <c r="C214" s="98"/>
      <c r="D214" s="98"/>
      <c r="E214" s="188"/>
      <c r="F214" s="189"/>
      <c r="G214" s="263"/>
      <c r="H214" s="204"/>
      <c r="I214" s="150" t="s">
        <v>113</v>
      </c>
      <c r="J214" s="190"/>
      <c r="K214" s="191"/>
      <c r="L214" s="191"/>
      <c r="M214" s="192"/>
      <c r="N214" s="192"/>
    </row>
    <row r="215" spans="1:14" s="99" customFormat="1" ht="22.5" customHeight="1" x14ac:dyDescent="0.2">
      <c r="A215" s="55">
        <v>474</v>
      </c>
      <c r="B215" s="98" t="str">
        <f t="shared" si="6"/>
        <v>1500M--</v>
      </c>
      <c r="C215" s="98"/>
      <c r="D215" s="98"/>
      <c r="E215" s="188"/>
      <c r="F215" s="189"/>
      <c r="G215" s="263"/>
      <c r="H215" s="204"/>
      <c r="I215" s="150" t="s">
        <v>113</v>
      </c>
      <c r="J215" s="190"/>
      <c r="K215" s="191"/>
      <c r="L215" s="191"/>
      <c r="M215" s="192"/>
      <c r="N215" s="192"/>
    </row>
    <row r="216" spans="1:14" s="99" customFormat="1" ht="22.5" customHeight="1" x14ac:dyDescent="0.2">
      <c r="A216" s="55">
        <v>475</v>
      </c>
      <c r="B216" s="98" t="str">
        <f t="shared" si="6"/>
        <v>1500M--</v>
      </c>
      <c r="C216" s="98"/>
      <c r="D216" s="98"/>
      <c r="E216" s="188"/>
      <c r="F216" s="189"/>
      <c r="G216" s="263"/>
      <c r="H216" s="204"/>
      <c r="I216" s="150" t="s">
        <v>113</v>
      </c>
      <c r="J216" s="190"/>
      <c r="K216" s="191"/>
      <c r="L216" s="191"/>
      <c r="M216" s="192"/>
      <c r="N216" s="192"/>
    </row>
    <row r="217" spans="1:14" s="99" customFormat="1" ht="22.5" customHeight="1" x14ac:dyDescent="0.2">
      <c r="A217" s="55">
        <v>476</v>
      </c>
      <c r="B217" s="98" t="str">
        <f t="shared" ref="B217:B248" si="7">CONCATENATE(I217,"-",K217,"-",L217)</f>
        <v>1500M--</v>
      </c>
      <c r="C217" s="98"/>
      <c r="D217" s="98"/>
      <c r="E217" s="188"/>
      <c r="F217" s="189"/>
      <c r="G217" s="263"/>
      <c r="H217" s="204"/>
      <c r="I217" s="150" t="s">
        <v>113</v>
      </c>
      <c r="J217" s="190"/>
      <c r="K217" s="191"/>
      <c r="L217" s="191"/>
      <c r="M217" s="192"/>
      <c r="N217" s="192"/>
    </row>
    <row r="218" spans="1:14" s="99" customFormat="1" ht="22.5" customHeight="1" x14ac:dyDescent="0.2">
      <c r="A218" s="55">
        <v>477</v>
      </c>
      <c r="B218" s="98" t="str">
        <f t="shared" si="7"/>
        <v>1500M--</v>
      </c>
      <c r="C218" s="98"/>
      <c r="D218" s="98"/>
      <c r="E218" s="188"/>
      <c r="F218" s="189"/>
      <c r="G218" s="263"/>
      <c r="H218" s="204"/>
      <c r="I218" s="150" t="s">
        <v>113</v>
      </c>
      <c r="J218" s="190"/>
      <c r="K218" s="191"/>
      <c r="L218" s="191"/>
      <c r="M218" s="192"/>
      <c r="N218" s="192"/>
    </row>
    <row r="219" spans="1:14" s="99" customFormat="1" ht="22.5" customHeight="1" x14ac:dyDescent="0.2">
      <c r="A219" s="55">
        <v>478</v>
      </c>
      <c r="B219" s="98" t="str">
        <f t="shared" si="7"/>
        <v>1500M--</v>
      </c>
      <c r="C219" s="98"/>
      <c r="D219" s="98"/>
      <c r="E219" s="188"/>
      <c r="F219" s="189"/>
      <c r="G219" s="263"/>
      <c r="H219" s="204"/>
      <c r="I219" s="150" t="s">
        <v>113</v>
      </c>
      <c r="J219" s="190"/>
      <c r="K219" s="191"/>
      <c r="L219" s="191"/>
      <c r="M219" s="192"/>
      <c r="N219" s="192"/>
    </row>
    <row r="220" spans="1:14" s="99" customFormat="1" ht="22.5" customHeight="1" x14ac:dyDescent="0.2">
      <c r="A220" s="55">
        <v>479</v>
      </c>
      <c r="B220" s="98" t="str">
        <f t="shared" si="7"/>
        <v>1500M--</v>
      </c>
      <c r="C220" s="98"/>
      <c r="D220" s="98"/>
      <c r="E220" s="188"/>
      <c r="F220" s="189"/>
      <c r="G220" s="263"/>
      <c r="H220" s="204"/>
      <c r="I220" s="150" t="s">
        <v>113</v>
      </c>
      <c r="J220" s="190"/>
      <c r="K220" s="191"/>
      <c r="L220" s="191"/>
      <c r="M220" s="192"/>
      <c r="N220" s="192"/>
    </row>
    <row r="221" spans="1:14" s="99" customFormat="1" ht="22.5" customHeight="1" x14ac:dyDescent="0.2">
      <c r="A221" s="55">
        <v>480</v>
      </c>
      <c r="B221" s="98" t="str">
        <f t="shared" si="7"/>
        <v>1500M--</v>
      </c>
      <c r="C221" s="98"/>
      <c r="D221" s="98"/>
      <c r="E221" s="188"/>
      <c r="F221" s="189"/>
      <c r="G221" s="263"/>
      <c r="H221" s="204"/>
      <c r="I221" s="150" t="s">
        <v>113</v>
      </c>
      <c r="J221" s="190"/>
      <c r="K221" s="191"/>
      <c r="L221" s="191"/>
      <c r="M221" s="192"/>
      <c r="N221" s="192"/>
    </row>
    <row r="222" spans="1:14" s="99" customFormat="1" ht="22.5" customHeight="1" x14ac:dyDescent="0.2">
      <c r="A222" s="55">
        <v>481</v>
      </c>
      <c r="B222" s="98" t="str">
        <f t="shared" si="7"/>
        <v>1500M--</v>
      </c>
      <c r="C222" s="98"/>
      <c r="D222" s="98"/>
      <c r="E222" s="188"/>
      <c r="F222" s="189"/>
      <c r="G222" s="263"/>
      <c r="H222" s="204"/>
      <c r="I222" s="150" t="s">
        <v>113</v>
      </c>
      <c r="J222" s="190"/>
      <c r="K222" s="191"/>
      <c r="L222" s="191"/>
      <c r="M222" s="192"/>
      <c r="N222" s="192"/>
    </row>
    <row r="223" spans="1:14" s="99" customFormat="1" ht="22.5" customHeight="1" x14ac:dyDescent="0.2">
      <c r="A223" s="55">
        <v>482</v>
      </c>
      <c r="B223" s="98" t="str">
        <f t="shared" si="7"/>
        <v>1500M--</v>
      </c>
      <c r="C223" s="98"/>
      <c r="D223" s="98"/>
      <c r="E223" s="188"/>
      <c r="F223" s="189"/>
      <c r="G223" s="263"/>
      <c r="H223" s="204"/>
      <c r="I223" s="150" t="s">
        <v>113</v>
      </c>
      <c r="J223" s="190"/>
      <c r="K223" s="191"/>
      <c r="L223" s="191"/>
      <c r="M223" s="192"/>
      <c r="N223" s="192"/>
    </row>
    <row r="224" spans="1:14" s="99" customFormat="1" ht="22.5" customHeight="1" x14ac:dyDescent="0.2">
      <c r="A224" s="55">
        <v>483</v>
      </c>
      <c r="B224" s="98" t="str">
        <f t="shared" si="7"/>
        <v>1500M--</v>
      </c>
      <c r="C224" s="98"/>
      <c r="D224" s="98"/>
      <c r="E224" s="188"/>
      <c r="F224" s="189"/>
      <c r="G224" s="263"/>
      <c r="H224" s="204"/>
      <c r="I224" s="150" t="s">
        <v>113</v>
      </c>
      <c r="J224" s="190"/>
      <c r="K224" s="191"/>
      <c r="L224" s="191"/>
      <c r="M224" s="192"/>
      <c r="N224" s="192"/>
    </row>
    <row r="225" spans="1:14" s="99" customFormat="1" ht="22.5" customHeight="1" x14ac:dyDescent="0.2">
      <c r="A225" s="55">
        <v>484</v>
      </c>
      <c r="B225" s="98" t="str">
        <f t="shared" si="7"/>
        <v>1500M--</v>
      </c>
      <c r="C225" s="98"/>
      <c r="D225" s="98"/>
      <c r="E225" s="188"/>
      <c r="F225" s="189"/>
      <c r="G225" s="263"/>
      <c r="H225" s="204"/>
      <c r="I225" s="150" t="s">
        <v>113</v>
      </c>
      <c r="J225" s="190"/>
      <c r="K225" s="191"/>
      <c r="L225" s="191"/>
      <c r="M225" s="192"/>
      <c r="N225" s="192"/>
    </row>
    <row r="226" spans="1:14" s="99" customFormat="1" ht="22.5" customHeight="1" x14ac:dyDescent="0.2">
      <c r="A226" s="55">
        <v>485</v>
      </c>
      <c r="B226" s="98" t="str">
        <f t="shared" si="7"/>
        <v>1500M--</v>
      </c>
      <c r="C226" s="98"/>
      <c r="D226" s="98"/>
      <c r="E226" s="188"/>
      <c r="F226" s="189"/>
      <c r="G226" s="263"/>
      <c r="H226" s="204"/>
      <c r="I226" s="150" t="s">
        <v>113</v>
      </c>
      <c r="J226" s="190"/>
      <c r="K226" s="191"/>
      <c r="L226" s="191"/>
      <c r="M226" s="192"/>
      <c r="N226" s="192"/>
    </row>
    <row r="227" spans="1:14" s="99" customFormat="1" ht="22.5" customHeight="1" x14ac:dyDescent="0.2">
      <c r="A227" s="55">
        <v>486</v>
      </c>
      <c r="B227" s="98" t="str">
        <f t="shared" si="7"/>
        <v>1500M--</v>
      </c>
      <c r="C227" s="98"/>
      <c r="D227" s="98"/>
      <c r="E227" s="188"/>
      <c r="F227" s="189"/>
      <c r="G227" s="263"/>
      <c r="H227" s="204"/>
      <c r="I227" s="150" t="s">
        <v>113</v>
      </c>
      <c r="J227" s="190"/>
      <c r="K227" s="191"/>
      <c r="L227" s="191"/>
      <c r="M227" s="192"/>
      <c r="N227" s="192"/>
    </row>
    <row r="228" spans="1:14" s="99" customFormat="1" ht="22.5" customHeight="1" x14ac:dyDescent="0.2">
      <c r="A228" s="55">
        <v>487</v>
      </c>
      <c r="B228" s="98" t="str">
        <f t="shared" si="7"/>
        <v>1500M--</v>
      </c>
      <c r="C228" s="98"/>
      <c r="D228" s="98"/>
      <c r="E228" s="188"/>
      <c r="F228" s="189"/>
      <c r="G228" s="263"/>
      <c r="H228" s="204"/>
      <c r="I228" s="150" t="s">
        <v>113</v>
      </c>
      <c r="J228" s="190"/>
      <c r="K228" s="191"/>
      <c r="L228" s="191"/>
      <c r="M228" s="192"/>
      <c r="N228" s="192"/>
    </row>
    <row r="229" spans="1:14" s="99" customFormat="1" ht="22.5" customHeight="1" x14ac:dyDescent="0.2">
      <c r="A229" s="55">
        <v>488</v>
      </c>
      <c r="B229" s="98" t="str">
        <f t="shared" si="7"/>
        <v>1500M--</v>
      </c>
      <c r="C229" s="98"/>
      <c r="D229" s="98"/>
      <c r="E229" s="188"/>
      <c r="F229" s="189"/>
      <c r="G229" s="263"/>
      <c r="H229" s="204"/>
      <c r="I229" s="150" t="s">
        <v>113</v>
      </c>
      <c r="J229" s="190"/>
      <c r="K229" s="191"/>
      <c r="L229" s="191"/>
      <c r="M229" s="192"/>
      <c r="N229" s="192"/>
    </row>
    <row r="230" spans="1:14" s="99" customFormat="1" ht="22.5" customHeight="1" x14ac:dyDescent="0.2">
      <c r="A230" s="55">
        <v>489</v>
      </c>
      <c r="B230" s="98" t="str">
        <f t="shared" si="7"/>
        <v>1500M--</v>
      </c>
      <c r="C230" s="98"/>
      <c r="D230" s="98"/>
      <c r="E230" s="188"/>
      <c r="F230" s="189"/>
      <c r="G230" s="263"/>
      <c r="H230" s="204"/>
      <c r="I230" s="150" t="s">
        <v>113</v>
      </c>
      <c r="J230" s="190"/>
      <c r="K230" s="191"/>
      <c r="L230" s="191"/>
      <c r="M230" s="192"/>
      <c r="N230" s="192"/>
    </row>
    <row r="231" spans="1:14" s="99" customFormat="1" ht="22.5" customHeight="1" x14ac:dyDescent="0.2">
      <c r="A231" s="55">
        <v>490</v>
      </c>
      <c r="B231" s="98" t="str">
        <f t="shared" si="7"/>
        <v>1500M--</v>
      </c>
      <c r="C231" s="98"/>
      <c r="D231" s="98"/>
      <c r="E231" s="188"/>
      <c r="F231" s="189"/>
      <c r="G231" s="263"/>
      <c r="H231" s="204"/>
      <c r="I231" s="150" t="s">
        <v>113</v>
      </c>
      <c r="J231" s="190"/>
      <c r="K231" s="191"/>
      <c r="L231" s="191"/>
      <c r="M231" s="192"/>
      <c r="N231" s="192"/>
    </row>
    <row r="232" spans="1:14" s="99" customFormat="1" ht="22.5" customHeight="1" x14ac:dyDescent="0.2">
      <c r="A232" s="55">
        <v>491</v>
      </c>
      <c r="B232" s="98" t="str">
        <f t="shared" si="7"/>
        <v>1500M--</v>
      </c>
      <c r="C232" s="98"/>
      <c r="D232" s="98"/>
      <c r="E232" s="188"/>
      <c r="F232" s="189"/>
      <c r="G232" s="263"/>
      <c r="H232" s="204"/>
      <c r="I232" s="150" t="s">
        <v>113</v>
      </c>
      <c r="J232" s="190"/>
      <c r="K232" s="191"/>
      <c r="L232" s="191"/>
      <c r="M232" s="192"/>
      <c r="N232" s="192"/>
    </row>
    <row r="233" spans="1:14" s="99" customFormat="1" ht="22.5" customHeight="1" x14ac:dyDescent="0.2">
      <c r="A233" s="55">
        <v>492</v>
      </c>
      <c r="B233" s="98" t="str">
        <f t="shared" si="7"/>
        <v>1500M--</v>
      </c>
      <c r="C233" s="98"/>
      <c r="D233" s="98"/>
      <c r="E233" s="188"/>
      <c r="F233" s="189"/>
      <c r="G233" s="263"/>
      <c r="H233" s="204"/>
      <c r="I233" s="150" t="s">
        <v>113</v>
      </c>
      <c r="J233" s="190"/>
      <c r="K233" s="191"/>
      <c r="L233" s="191"/>
      <c r="M233" s="192"/>
      <c r="N233" s="192"/>
    </row>
    <row r="234" spans="1:14" s="99" customFormat="1" ht="22.5" customHeight="1" x14ac:dyDescent="0.2">
      <c r="A234" s="55">
        <v>493</v>
      </c>
      <c r="B234" s="98" t="str">
        <f t="shared" si="7"/>
        <v>1500M--</v>
      </c>
      <c r="C234" s="98"/>
      <c r="D234" s="98"/>
      <c r="E234" s="188"/>
      <c r="F234" s="189"/>
      <c r="G234" s="263"/>
      <c r="H234" s="204"/>
      <c r="I234" s="150" t="s">
        <v>113</v>
      </c>
      <c r="J234" s="190"/>
      <c r="K234" s="191"/>
      <c r="L234" s="191"/>
      <c r="M234" s="192"/>
      <c r="N234" s="192"/>
    </row>
    <row r="235" spans="1:14" s="99" customFormat="1" ht="22.5" customHeight="1" x14ac:dyDescent="0.2">
      <c r="A235" s="55">
        <v>494</v>
      </c>
      <c r="B235" s="98" t="str">
        <f t="shared" si="7"/>
        <v>1500M--</v>
      </c>
      <c r="C235" s="98"/>
      <c r="D235" s="98"/>
      <c r="E235" s="188"/>
      <c r="F235" s="189"/>
      <c r="G235" s="263"/>
      <c r="H235" s="204"/>
      <c r="I235" s="150" t="s">
        <v>113</v>
      </c>
      <c r="J235" s="190"/>
      <c r="K235" s="191"/>
      <c r="L235" s="191"/>
      <c r="M235" s="192"/>
      <c r="N235" s="192"/>
    </row>
    <row r="236" spans="1:14" s="99" customFormat="1" ht="22.5" customHeight="1" x14ac:dyDescent="0.2">
      <c r="A236" s="55">
        <v>495</v>
      </c>
      <c r="B236" s="98" t="str">
        <f t="shared" si="7"/>
        <v>1500M--</v>
      </c>
      <c r="C236" s="98"/>
      <c r="D236" s="98"/>
      <c r="E236" s="188"/>
      <c r="F236" s="189"/>
      <c r="G236" s="263"/>
      <c r="H236" s="204"/>
      <c r="I236" s="150" t="s">
        <v>113</v>
      </c>
      <c r="J236" s="190"/>
      <c r="K236" s="191"/>
      <c r="L236" s="191"/>
      <c r="M236" s="192"/>
      <c r="N236" s="192"/>
    </row>
    <row r="237" spans="1:14" s="99" customFormat="1" ht="22.5" customHeight="1" x14ac:dyDescent="0.2">
      <c r="A237" s="55">
        <v>496</v>
      </c>
      <c r="B237" s="98" t="str">
        <f t="shared" si="7"/>
        <v>1500M--</v>
      </c>
      <c r="C237" s="98"/>
      <c r="D237" s="98"/>
      <c r="E237" s="188"/>
      <c r="F237" s="189"/>
      <c r="G237" s="263"/>
      <c r="H237" s="204"/>
      <c r="I237" s="150" t="s">
        <v>113</v>
      </c>
      <c r="J237" s="190"/>
      <c r="K237" s="191"/>
      <c r="L237" s="191"/>
      <c r="M237" s="192"/>
      <c r="N237" s="192"/>
    </row>
    <row r="238" spans="1:14" s="99" customFormat="1" ht="22.5" customHeight="1" x14ac:dyDescent="0.2">
      <c r="A238" s="55">
        <v>497</v>
      </c>
      <c r="B238" s="98" t="str">
        <f t="shared" si="7"/>
        <v>1500M--</v>
      </c>
      <c r="C238" s="98"/>
      <c r="D238" s="98"/>
      <c r="E238" s="188"/>
      <c r="F238" s="189"/>
      <c r="G238" s="263"/>
      <c r="H238" s="204"/>
      <c r="I238" s="150" t="s">
        <v>113</v>
      </c>
      <c r="J238" s="190"/>
      <c r="K238" s="191"/>
      <c r="L238" s="191"/>
      <c r="M238" s="192"/>
      <c r="N238" s="192"/>
    </row>
    <row r="239" spans="1:14" s="99" customFormat="1" ht="22.5" customHeight="1" x14ac:dyDescent="0.2">
      <c r="A239" s="55">
        <v>498</v>
      </c>
      <c r="B239" s="98" t="str">
        <f t="shared" si="7"/>
        <v>1500M--</v>
      </c>
      <c r="C239" s="98"/>
      <c r="D239" s="98"/>
      <c r="E239" s="188"/>
      <c r="F239" s="189"/>
      <c r="G239" s="263"/>
      <c r="H239" s="204"/>
      <c r="I239" s="150" t="s">
        <v>113</v>
      </c>
      <c r="J239" s="190"/>
      <c r="K239" s="191"/>
      <c r="L239" s="191"/>
      <c r="M239" s="192"/>
      <c r="N239" s="192"/>
    </row>
    <row r="240" spans="1:14" s="99" customFormat="1" ht="22.5" customHeight="1" x14ac:dyDescent="0.2">
      <c r="A240" s="55">
        <v>499</v>
      </c>
      <c r="B240" s="98" t="str">
        <f t="shared" si="7"/>
        <v>1500M--</v>
      </c>
      <c r="C240" s="98"/>
      <c r="D240" s="98"/>
      <c r="E240" s="188"/>
      <c r="F240" s="189"/>
      <c r="G240" s="263"/>
      <c r="H240" s="204"/>
      <c r="I240" s="150" t="s">
        <v>113</v>
      </c>
      <c r="J240" s="190"/>
      <c r="K240" s="191"/>
      <c r="L240" s="191"/>
      <c r="M240" s="192"/>
      <c r="N240" s="192"/>
    </row>
    <row r="241" spans="1:14" s="99" customFormat="1" ht="22.5" customHeight="1" x14ac:dyDescent="0.2">
      <c r="A241" s="55">
        <v>500</v>
      </c>
      <c r="B241" s="98" t="str">
        <f t="shared" si="7"/>
        <v>1500M--</v>
      </c>
      <c r="C241" s="98"/>
      <c r="D241" s="98"/>
      <c r="E241" s="188"/>
      <c r="F241" s="189"/>
      <c r="G241" s="263"/>
      <c r="H241" s="204"/>
      <c r="I241" s="150" t="s">
        <v>113</v>
      </c>
      <c r="J241" s="190"/>
      <c r="K241" s="191"/>
      <c r="L241" s="191"/>
      <c r="M241" s="192"/>
      <c r="N241" s="192"/>
    </row>
    <row r="242" spans="1:14" s="99" customFormat="1" ht="22.5" customHeight="1" x14ac:dyDescent="0.2">
      <c r="A242" s="55">
        <v>501</v>
      </c>
      <c r="B242" s="98" t="str">
        <f t="shared" si="7"/>
        <v>1500M--</v>
      </c>
      <c r="C242" s="98"/>
      <c r="D242" s="98"/>
      <c r="E242" s="188"/>
      <c r="F242" s="189"/>
      <c r="G242" s="263"/>
      <c r="H242" s="204"/>
      <c r="I242" s="150" t="s">
        <v>113</v>
      </c>
      <c r="J242" s="190"/>
      <c r="K242" s="191"/>
      <c r="L242" s="191"/>
      <c r="M242" s="192"/>
      <c r="N242" s="192"/>
    </row>
    <row r="243" spans="1:14" s="99" customFormat="1" ht="22.5" customHeight="1" x14ac:dyDescent="0.2">
      <c r="A243" s="55">
        <v>502</v>
      </c>
      <c r="B243" s="98" t="str">
        <f t="shared" si="7"/>
        <v>1500M--</v>
      </c>
      <c r="C243" s="98"/>
      <c r="D243" s="98"/>
      <c r="E243" s="188"/>
      <c r="F243" s="189"/>
      <c r="G243" s="263"/>
      <c r="H243" s="204"/>
      <c r="I243" s="150" t="s">
        <v>113</v>
      </c>
      <c r="J243" s="190"/>
      <c r="K243" s="191"/>
      <c r="L243" s="191"/>
      <c r="M243" s="192"/>
      <c r="N243" s="192"/>
    </row>
    <row r="244" spans="1:14" s="99" customFormat="1" ht="22.5" customHeight="1" x14ac:dyDescent="0.2">
      <c r="A244" s="55">
        <v>503</v>
      </c>
      <c r="B244" s="98" t="str">
        <f t="shared" si="7"/>
        <v>1500M--</v>
      </c>
      <c r="C244" s="98"/>
      <c r="D244" s="98"/>
      <c r="E244" s="188"/>
      <c r="F244" s="189"/>
      <c r="G244" s="263"/>
      <c r="H244" s="204"/>
      <c r="I244" s="150" t="s">
        <v>113</v>
      </c>
      <c r="J244" s="190"/>
      <c r="K244" s="191"/>
      <c r="L244" s="191"/>
      <c r="M244" s="192"/>
      <c r="N244" s="192"/>
    </row>
    <row r="245" spans="1:14" s="234" customFormat="1" ht="22.5" customHeight="1" x14ac:dyDescent="0.2">
      <c r="A245" s="226">
        <v>504</v>
      </c>
      <c r="B245" s="227" t="str">
        <f t="shared" si="7"/>
        <v>800M-1-1</v>
      </c>
      <c r="C245" s="227">
        <v>154</v>
      </c>
      <c r="D245" s="227"/>
      <c r="E245" s="228">
        <v>38486</v>
      </c>
      <c r="F245" s="229" t="s">
        <v>373</v>
      </c>
      <c r="G245" s="262" t="s">
        <v>331</v>
      </c>
      <c r="H245" s="204" t="s">
        <v>317</v>
      </c>
      <c r="I245" s="230" t="s">
        <v>119</v>
      </c>
      <c r="J245" s="231"/>
      <c r="K245" s="232" t="s">
        <v>159</v>
      </c>
      <c r="L245" s="232" t="s">
        <v>159</v>
      </c>
      <c r="M245" s="233"/>
      <c r="N245" s="233" t="s">
        <v>205</v>
      </c>
    </row>
    <row r="246" spans="1:14" s="234" customFormat="1" ht="22.5" customHeight="1" x14ac:dyDescent="0.2">
      <c r="A246" s="226">
        <v>505</v>
      </c>
      <c r="B246" s="227" t="str">
        <f t="shared" si="7"/>
        <v>800M-1-2</v>
      </c>
      <c r="C246" s="227">
        <v>13</v>
      </c>
      <c r="D246" s="227"/>
      <c r="E246" s="228">
        <v>38356</v>
      </c>
      <c r="F246" s="229" t="s">
        <v>360</v>
      </c>
      <c r="G246" s="262" t="s">
        <v>361</v>
      </c>
      <c r="H246" s="204" t="s">
        <v>317</v>
      </c>
      <c r="I246" s="230" t="s">
        <v>119</v>
      </c>
      <c r="J246" s="231"/>
      <c r="K246" s="232" t="s">
        <v>159</v>
      </c>
      <c r="L246" s="232" t="s">
        <v>160</v>
      </c>
      <c r="M246" s="233"/>
      <c r="N246" s="233" t="s">
        <v>205</v>
      </c>
    </row>
    <row r="247" spans="1:14" s="234" customFormat="1" ht="22.5" customHeight="1" x14ac:dyDescent="0.2">
      <c r="A247" s="226">
        <v>506</v>
      </c>
      <c r="B247" s="227" t="str">
        <f t="shared" si="7"/>
        <v>800M-1-3</v>
      </c>
      <c r="C247" s="227">
        <v>64</v>
      </c>
      <c r="D247" s="227"/>
      <c r="E247" s="228">
        <v>37159</v>
      </c>
      <c r="F247" s="229" t="s">
        <v>362</v>
      </c>
      <c r="G247" s="262" t="s">
        <v>301</v>
      </c>
      <c r="H247" s="204" t="s">
        <v>317</v>
      </c>
      <c r="I247" s="230" t="s">
        <v>119</v>
      </c>
      <c r="J247" s="231"/>
      <c r="K247" s="232" t="s">
        <v>159</v>
      </c>
      <c r="L247" s="232" t="s">
        <v>161</v>
      </c>
      <c r="M247" s="233"/>
      <c r="N247" s="233" t="s">
        <v>205</v>
      </c>
    </row>
    <row r="248" spans="1:14" s="234" customFormat="1" ht="22.5" customHeight="1" x14ac:dyDescent="0.2">
      <c r="A248" s="226">
        <v>507</v>
      </c>
      <c r="B248" s="227" t="str">
        <f t="shared" si="7"/>
        <v>800M-2-1</v>
      </c>
      <c r="C248" s="227">
        <v>145</v>
      </c>
      <c r="D248" s="227"/>
      <c r="E248" s="228">
        <v>37281</v>
      </c>
      <c r="F248" s="229" t="s">
        <v>363</v>
      </c>
      <c r="G248" s="262" t="s">
        <v>297</v>
      </c>
      <c r="H248" s="204" t="s">
        <v>317</v>
      </c>
      <c r="I248" s="230" t="s">
        <v>119</v>
      </c>
      <c r="J248" s="231"/>
      <c r="K248" s="232" t="s">
        <v>160</v>
      </c>
      <c r="L248" s="232" t="s">
        <v>159</v>
      </c>
      <c r="M248" s="233"/>
      <c r="N248" s="233" t="s">
        <v>203</v>
      </c>
    </row>
    <row r="249" spans="1:14" s="235" customFormat="1" ht="22.5" customHeight="1" x14ac:dyDescent="0.25">
      <c r="A249" s="226">
        <v>508</v>
      </c>
      <c r="B249" s="227" t="str">
        <f t="shared" ref="B249:B270" si="8">CONCATENATE(I249,"-",K249,"-",L249)</f>
        <v>800M-2-2</v>
      </c>
      <c r="C249" s="227">
        <v>159</v>
      </c>
      <c r="D249" s="227"/>
      <c r="E249" s="228">
        <v>37432</v>
      </c>
      <c r="F249" s="229" t="s">
        <v>325</v>
      </c>
      <c r="G249" s="262" t="s">
        <v>326</v>
      </c>
      <c r="H249" s="204" t="s">
        <v>317</v>
      </c>
      <c r="I249" s="230" t="s">
        <v>119</v>
      </c>
      <c r="J249" s="231"/>
      <c r="K249" s="232" t="s">
        <v>160</v>
      </c>
      <c r="L249" s="232" t="s">
        <v>160</v>
      </c>
      <c r="M249" s="233"/>
      <c r="N249" s="233" t="s">
        <v>203</v>
      </c>
    </row>
    <row r="250" spans="1:14" s="235" customFormat="1" ht="22.5" customHeight="1" x14ac:dyDescent="0.25">
      <c r="A250" s="226">
        <v>509</v>
      </c>
      <c r="B250" s="227" t="str">
        <f t="shared" si="8"/>
        <v>800M-2-3</v>
      </c>
      <c r="C250" s="227">
        <v>157</v>
      </c>
      <c r="D250" s="227"/>
      <c r="E250" s="228">
        <v>37257</v>
      </c>
      <c r="F250" s="229" t="s">
        <v>323</v>
      </c>
      <c r="G250" s="262" t="s">
        <v>324</v>
      </c>
      <c r="H250" s="204" t="s">
        <v>317</v>
      </c>
      <c r="I250" s="230" t="s">
        <v>119</v>
      </c>
      <c r="J250" s="231"/>
      <c r="K250" s="232" t="s">
        <v>160</v>
      </c>
      <c r="L250" s="232" t="s">
        <v>161</v>
      </c>
      <c r="M250" s="233"/>
      <c r="N250" s="233" t="s">
        <v>203</v>
      </c>
    </row>
    <row r="251" spans="1:14" s="235" customFormat="1" ht="22.5" customHeight="1" x14ac:dyDescent="0.25">
      <c r="A251" s="226">
        <v>510</v>
      </c>
      <c r="B251" s="227" t="str">
        <f t="shared" si="8"/>
        <v>800M-2-4</v>
      </c>
      <c r="C251" s="227">
        <v>67</v>
      </c>
      <c r="D251" s="227"/>
      <c r="E251" s="228">
        <v>37079</v>
      </c>
      <c r="F251" s="229" t="s">
        <v>327</v>
      </c>
      <c r="G251" s="262" t="s">
        <v>301</v>
      </c>
      <c r="H251" s="204" t="s">
        <v>317</v>
      </c>
      <c r="I251" s="230" t="s">
        <v>119</v>
      </c>
      <c r="J251" s="231"/>
      <c r="K251" s="232" t="s">
        <v>160</v>
      </c>
      <c r="L251" s="232" t="s">
        <v>162</v>
      </c>
      <c r="M251" s="233"/>
      <c r="N251" s="233" t="s">
        <v>203</v>
      </c>
    </row>
    <row r="252" spans="1:14" s="235" customFormat="1" ht="22.5" customHeight="1" x14ac:dyDescent="0.25">
      <c r="A252" s="226">
        <v>511</v>
      </c>
      <c r="B252" s="227" t="str">
        <f t="shared" si="8"/>
        <v>800M-3-1</v>
      </c>
      <c r="C252" s="227">
        <v>48</v>
      </c>
      <c r="D252" s="227"/>
      <c r="E252" s="228">
        <v>38076</v>
      </c>
      <c r="F252" s="229" t="s">
        <v>328</v>
      </c>
      <c r="G252" s="262" t="s">
        <v>329</v>
      </c>
      <c r="H252" s="204" t="s">
        <v>317</v>
      </c>
      <c r="I252" s="230" t="s">
        <v>119</v>
      </c>
      <c r="J252" s="231"/>
      <c r="K252" s="232" t="s">
        <v>161</v>
      </c>
      <c r="L252" s="232" t="s">
        <v>159</v>
      </c>
      <c r="M252" s="233"/>
      <c r="N252" s="233" t="s">
        <v>204</v>
      </c>
    </row>
    <row r="253" spans="1:14" s="235" customFormat="1" ht="22.5" customHeight="1" x14ac:dyDescent="0.25">
      <c r="A253" s="226">
        <v>512</v>
      </c>
      <c r="B253" s="227" t="str">
        <f t="shared" si="8"/>
        <v>800M-3-2</v>
      </c>
      <c r="C253" s="227">
        <v>10</v>
      </c>
      <c r="D253" s="227"/>
      <c r="E253" s="228">
        <v>37320</v>
      </c>
      <c r="F253" s="229" t="s">
        <v>364</v>
      </c>
      <c r="G253" s="262" t="s">
        <v>365</v>
      </c>
      <c r="H253" s="204" t="s">
        <v>317</v>
      </c>
      <c r="I253" s="230" t="s">
        <v>119</v>
      </c>
      <c r="J253" s="231"/>
      <c r="K253" s="232" t="s">
        <v>161</v>
      </c>
      <c r="L253" s="232" t="s">
        <v>160</v>
      </c>
      <c r="M253" s="233"/>
      <c r="N253" s="233" t="s">
        <v>204</v>
      </c>
    </row>
    <row r="254" spans="1:14" s="235" customFormat="1" ht="22.5" customHeight="1" x14ac:dyDescent="0.25">
      <c r="A254" s="226">
        <v>513</v>
      </c>
      <c r="B254" s="227" t="str">
        <f t="shared" si="8"/>
        <v>800M-3-3</v>
      </c>
      <c r="C254" s="227">
        <v>69</v>
      </c>
      <c r="D254" s="227"/>
      <c r="E254" s="228">
        <v>37174</v>
      </c>
      <c r="F254" s="229" t="s">
        <v>368</v>
      </c>
      <c r="G254" s="262" t="s">
        <v>301</v>
      </c>
      <c r="H254" s="204" t="s">
        <v>317</v>
      </c>
      <c r="I254" s="230" t="s">
        <v>119</v>
      </c>
      <c r="J254" s="231"/>
      <c r="K254" s="232" t="s">
        <v>161</v>
      </c>
      <c r="L254" s="232" t="s">
        <v>161</v>
      </c>
      <c r="M254" s="233"/>
      <c r="N254" s="233" t="s">
        <v>204</v>
      </c>
    </row>
    <row r="255" spans="1:14" s="235" customFormat="1" ht="22.5" customHeight="1" x14ac:dyDescent="0.25">
      <c r="A255" s="226">
        <v>514</v>
      </c>
      <c r="B255" s="227" t="str">
        <f t="shared" si="8"/>
        <v>800M-3-4</v>
      </c>
      <c r="C255" s="227">
        <v>155</v>
      </c>
      <c r="D255" s="227"/>
      <c r="E255" s="228">
        <v>38296</v>
      </c>
      <c r="F255" s="229" t="s">
        <v>330</v>
      </c>
      <c r="G255" s="262" t="s">
        <v>331</v>
      </c>
      <c r="H255" s="204" t="s">
        <v>317</v>
      </c>
      <c r="I255" s="230" t="s">
        <v>119</v>
      </c>
      <c r="J255" s="231"/>
      <c r="K255" s="232" t="s">
        <v>161</v>
      </c>
      <c r="L255" s="232" t="s">
        <v>162</v>
      </c>
      <c r="M255" s="233"/>
      <c r="N255" s="233" t="s">
        <v>204</v>
      </c>
    </row>
    <row r="256" spans="1:14" s="235" customFormat="1" ht="22.5" customHeight="1" x14ac:dyDescent="0.25">
      <c r="A256" s="226">
        <v>515</v>
      </c>
      <c r="B256" s="227" t="str">
        <f t="shared" si="8"/>
        <v>800M-3-5</v>
      </c>
      <c r="C256" s="227">
        <v>91</v>
      </c>
      <c r="D256" s="227"/>
      <c r="E256" s="228">
        <v>36939</v>
      </c>
      <c r="F256" s="229" t="s">
        <v>355</v>
      </c>
      <c r="G256" s="262" t="s">
        <v>309</v>
      </c>
      <c r="H256" s="204" t="s">
        <v>317</v>
      </c>
      <c r="I256" s="230" t="s">
        <v>119</v>
      </c>
      <c r="J256" s="231"/>
      <c r="K256" s="232" t="s">
        <v>161</v>
      </c>
      <c r="L256" s="232" t="s">
        <v>163</v>
      </c>
      <c r="M256" s="233"/>
      <c r="N256" s="233" t="s">
        <v>204</v>
      </c>
    </row>
    <row r="257" spans="1:14" s="235" customFormat="1" ht="22.5" customHeight="1" x14ac:dyDescent="0.25">
      <c r="A257" s="226">
        <v>516</v>
      </c>
      <c r="B257" s="227" t="str">
        <f t="shared" si="8"/>
        <v>800M--</v>
      </c>
      <c r="C257" s="227"/>
      <c r="D257" s="227"/>
      <c r="E257" s="228"/>
      <c r="F257" s="229"/>
      <c r="G257" s="262"/>
      <c r="H257" s="204"/>
      <c r="I257" s="230" t="s">
        <v>119</v>
      </c>
      <c r="J257" s="231"/>
      <c r="K257" s="232"/>
      <c r="L257" s="232"/>
      <c r="M257" s="233"/>
      <c r="N257" s="233"/>
    </row>
    <row r="258" spans="1:14" s="235" customFormat="1" ht="22.5" customHeight="1" x14ac:dyDescent="0.25">
      <c r="A258" s="226">
        <v>517</v>
      </c>
      <c r="B258" s="227" t="str">
        <f t="shared" si="8"/>
        <v>800M--</v>
      </c>
      <c r="C258" s="227"/>
      <c r="D258" s="227"/>
      <c r="E258" s="228"/>
      <c r="F258" s="229"/>
      <c r="G258" s="262"/>
      <c r="H258" s="204"/>
      <c r="I258" s="230" t="s">
        <v>119</v>
      </c>
      <c r="J258" s="231"/>
      <c r="K258" s="232"/>
      <c r="L258" s="232"/>
      <c r="M258" s="233"/>
      <c r="N258" s="233"/>
    </row>
    <row r="259" spans="1:14" s="235" customFormat="1" ht="22.5" customHeight="1" x14ac:dyDescent="0.25">
      <c r="A259" s="226">
        <v>518</v>
      </c>
      <c r="B259" s="227" t="str">
        <f t="shared" si="8"/>
        <v>800M-4-1</v>
      </c>
      <c r="C259" s="227">
        <v>83</v>
      </c>
      <c r="D259" s="227"/>
      <c r="E259" s="228">
        <v>36957</v>
      </c>
      <c r="F259" s="229" t="s">
        <v>426</v>
      </c>
      <c r="G259" s="262" t="s">
        <v>427</v>
      </c>
      <c r="H259" s="204" t="s">
        <v>449</v>
      </c>
      <c r="I259" s="230" t="s">
        <v>119</v>
      </c>
      <c r="J259" s="231"/>
      <c r="K259" s="232" t="s">
        <v>162</v>
      </c>
      <c r="L259" s="232" t="s">
        <v>159</v>
      </c>
      <c r="M259" s="233"/>
      <c r="N259" s="233" t="s">
        <v>205</v>
      </c>
    </row>
    <row r="260" spans="1:14" s="235" customFormat="1" ht="22.5" customHeight="1" x14ac:dyDescent="0.25">
      <c r="A260" s="226">
        <v>519</v>
      </c>
      <c r="B260" s="227" t="str">
        <f t="shared" si="8"/>
        <v>800M-4-3</v>
      </c>
      <c r="C260" s="227">
        <v>65</v>
      </c>
      <c r="D260" s="227"/>
      <c r="E260" s="228">
        <v>38220</v>
      </c>
      <c r="F260" s="229" t="s">
        <v>441</v>
      </c>
      <c r="G260" s="262" t="s">
        <v>442</v>
      </c>
      <c r="H260" s="204" t="s">
        <v>449</v>
      </c>
      <c r="I260" s="230" t="s">
        <v>119</v>
      </c>
      <c r="J260" s="231"/>
      <c r="K260" s="232" t="s">
        <v>162</v>
      </c>
      <c r="L260" s="232" t="s">
        <v>161</v>
      </c>
      <c r="M260" s="233"/>
      <c r="N260" s="233" t="s">
        <v>204</v>
      </c>
    </row>
    <row r="261" spans="1:14" s="235" customFormat="1" ht="22.5" customHeight="1" x14ac:dyDescent="0.25">
      <c r="A261" s="226">
        <v>520</v>
      </c>
      <c r="B261" s="227" t="str">
        <f t="shared" si="8"/>
        <v>800M--</v>
      </c>
      <c r="C261" s="227"/>
      <c r="D261" s="227"/>
      <c r="E261" s="228"/>
      <c r="F261" s="229"/>
      <c r="G261" s="262"/>
      <c r="H261" s="204"/>
      <c r="I261" s="230" t="s">
        <v>119</v>
      </c>
      <c r="J261" s="231"/>
      <c r="K261" s="232"/>
      <c r="L261" s="232"/>
      <c r="M261" s="233"/>
      <c r="N261" s="233"/>
    </row>
    <row r="262" spans="1:14" s="235" customFormat="1" ht="22.5" customHeight="1" x14ac:dyDescent="0.25">
      <c r="A262" s="226">
        <v>521</v>
      </c>
      <c r="B262" s="227" t="str">
        <f t="shared" si="8"/>
        <v>800M--</v>
      </c>
      <c r="C262" s="227"/>
      <c r="D262" s="227"/>
      <c r="E262" s="228"/>
      <c r="F262" s="229"/>
      <c r="G262" s="262"/>
      <c r="H262" s="204"/>
      <c r="I262" s="230" t="s">
        <v>119</v>
      </c>
      <c r="J262" s="231"/>
      <c r="K262" s="232"/>
      <c r="L262" s="232"/>
      <c r="M262" s="233"/>
      <c r="N262" s="233"/>
    </row>
    <row r="263" spans="1:14" s="235" customFormat="1" ht="22.5" customHeight="1" x14ac:dyDescent="0.25">
      <c r="A263" s="226">
        <v>522</v>
      </c>
      <c r="B263" s="227" t="str">
        <f t="shared" si="8"/>
        <v>800M--</v>
      </c>
      <c r="C263" s="227"/>
      <c r="D263" s="227"/>
      <c r="E263" s="228"/>
      <c r="F263" s="229"/>
      <c r="G263" s="262"/>
      <c r="H263" s="204"/>
      <c r="I263" s="230" t="s">
        <v>119</v>
      </c>
      <c r="J263" s="231"/>
      <c r="K263" s="232"/>
      <c r="L263" s="232"/>
      <c r="M263" s="233"/>
      <c r="N263" s="233"/>
    </row>
    <row r="264" spans="1:14" s="235" customFormat="1" ht="22.5" customHeight="1" x14ac:dyDescent="0.25">
      <c r="A264" s="226">
        <v>523</v>
      </c>
      <c r="B264" s="227" t="str">
        <f t="shared" si="8"/>
        <v>800M--</v>
      </c>
      <c r="C264" s="227"/>
      <c r="D264" s="227"/>
      <c r="E264" s="228"/>
      <c r="F264" s="229"/>
      <c r="G264" s="262"/>
      <c r="H264" s="204"/>
      <c r="I264" s="230" t="s">
        <v>119</v>
      </c>
      <c r="J264" s="231"/>
      <c r="K264" s="232"/>
      <c r="L264" s="232"/>
      <c r="M264" s="233"/>
      <c r="N264" s="233"/>
    </row>
    <row r="265" spans="1:14" s="235" customFormat="1" ht="22.5" customHeight="1" x14ac:dyDescent="0.25">
      <c r="A265" s="226">
        <v>524</v>
      </c>
      <c r="B265" s="227" t="str">
        <f t="shared" si="8"/>
        <v>800M--</v>
      </c>
      <c r="C265" s="227"/>
      <c r="D265" s="227"/>
      <c r="E265" s="228"/>
      <c r="F265" s="229"/>
      <c r="G265" s="262"/>
      <c r="H265" s="204"/>
      <c r="I265" s="230" t="s">
        <v>119</v>
      </c>
      <c r="J265" s="231"/>
      <c r="K265" s="232"/>
      <c r="L265" s="232"/>
      <c r="M265" s="233"/>
      <c r="N265" s="233"/>
    </row>
    <row r="266" spans="1:14" s="235" customFormat="1" ht="22.5" customHeight="1" x14ac:dyDescent="0.25">
      <c r="A266" s="226">
        <v>525</v>
      </c>
      <c r="B266" s="227" t="str">
        <f t="shared" si="8"/>
        <v>800M--</v>
      </c>
      <c r="C266" s="227"/>
      <c r="D266" s="227"/>
      <c r="E266" s="228"/>
      <c r="F266" s="229"/>
      <c r="G266" s="262"/>
      <c r="H266" s="204"/>
      <c r="I266" s="230" t="s">
        <v>119</v>
      </c>
      <c r="J266" s="231"/>
      <c r="K266" s="232"/>
      <c r="L266" s="232"/>
      <c r="M266" s="233"/>
      <c r="N266" s="233"/>
    </row>
    <row r="267" spans="1:14" s="235" customFormat="1" ht="22.5" customHeight="1" x14ac:dyDescent="0.25">
      <c r="A267" s="226">
        <v>526</v>
      </c>
      <c r="B267" s="227" t="str">
        <f t="shared" si="8"/>
        <v>800M--</v>
      </c>
      <c r="C267" s="227"/>
      <c r="D267" s="227"/>
      <c r="E267" s="228"/>
      <c r="F267" s="229"/>
      <c r="G267" s="262"/>
      <c r="H267" s="204"/>
      <c r="I267" s="230" t="s">
        <v>119</v>
      </c>
      <c r="J267" s="231"/>
      <c r="K267" s="232"/>
      <c r="L267" s="232"/>
      <c r="M267" s="233"/>
      <c r="N267" s="233"/>
    </row>
    <row r="268" spans="1:14" s="235" customFormat="1" ht="22.5" customHeight="1" x14ac:dyDescent="0.25">
      <c r="A268" s="226">
        <v>527</v>
      </c>
      <c r="B268" s="227" t="str">
        <f t="shared" si="8"/>
        <v>800M--</v>
      </c>
      <c r="C268" s="227"/>
      <c r="D268" s="227"/>
      <c r="E268" s="228"/>
      <c r="F268" s="229"/>
      <c r="G268" s="262"/>
      <c r="H268" s="204"/>
      <c r="I268" s="230" t="s">
        <v>119</v>
      </c>
      <c r="J268" s="231"/>
      <c r="K268" s="232"/>
      <c r="L268" s="232"/>
      <c r="M268" s="233"/>
      <c r="N268" s="233"/>
    </row>
    <row r="269" spans="1:14" s="235" customFormat="1" ht="22.5" customHeight="1" x14ac:dyDescent="0.25">
      <c r="A269" s="226">
        <v>528</v>
      </c>
      <c r="B269" s="227" t="str">
        <f t="shared" si="8"/>
        <v>800M--</v>
      </c>
      <c r="C269" s="227"/>
      <c r="D269" s="227"/>
      <c r="E269" s="228"/>
      <c r="F269" s="229"/>
      <c r="G269" s="262"/>
      <c r="H269" s="204"/>
      <c r="I269" s="230" t="s">
        <v>119</v>
      </c>
      <c r="J269" s="231"/>
      <c r="K269" s="232"/>
      <c r="L269" s="232"/>
      <c r="M269" s="233"/>
      <c r="N269" s="233"/>
    </row>
    <row r="270" spans="1:14" s="235" customFormat="1" ht="22.5" customHeight="1" x14ac:dyDescent="0.25">
      <c r="A270" s="226">
        <v>529</v>
      </c>
      <c r="B270" s="227" t="str">
        <f t="shared" si="8"/>
        <v>800M--</v>
      </c>
      <c r="C270" s="227"/>
      <c r="D270" s="227"/>
      <c r="E270" s="228"/>
      <c r="F270" s="229"/>
      <c r="G270" s="262"/>
      <c r="H270" s="204"/>
      <c r="I270" s="230" t="s">
        <v>119</v>
      </c>
      <c r="J270" s="231"/>
      <c r="K270" s="232"/>
      <c r="L270" s="232"/>
      <c r="M270" s="233"/>
      <c r="N270" s="233"/>
    </row>
    <row r="271" spans="1:14" s="235" customFormat="1" ht="22.5" customHeight="1" x14ac:dyDescent="0.25">
      <c r="A271" s="226">
        <v>530</v>
      </c>
      <c r="B271" s="227" t="str">
        <f t="shared" ref="B271:B302" si="9">CONCATENATE(I271,"-",M271)</f>
        <v>CİRİT-1</v>
      </c>
      <c r="C271" s="227">
        <v>154</v>
      </c>
      <c r="D271" s="227"/>
      <c r="E271" s="228">
        <v>38486</v>
      </c>
      <c r="F271" s="229" t="s">
        <v>373</v>
      </c>
      <c r="G271" s="262" t="s">
        <v>331</v>
      </c>
      <c r="H271" s="204" t="s">
        <v>317</v>
      </c>
      <c r="I271" s="230" t="s">
        <v>390</v>
      </c>
      <c r="J271" s="231"/>
      <c r="K271" s="232"/>
      <c r="L271" s="232"/>
      <c r="M271" s="233">
        <v>1</v>
      </c>
      <c r="N271" s="233" t="s">
        <v>205</v>
      </c>
    </row>
    <row r="272" spans="1:14" s="235" customFormat="1" ht="22.5" customHeight="1" x14ac:dyDescent="0.25">
      <c r="A272" s="226">
        <v>531</v>
      </c>
      <c r="B272" s="227" t="str">
        <f t="shared" si="9"/>
        <v>CİRİT-10</v>
      </c>
      <c r="C272" s="227">
        <v>45</v>
      </c>
      <c r="D272" s="227"/>
      <c r="E272" s="228">
        <v>38296</v>
      </c>
      <c r="F272" s="229" t="s">
        <v>366</v>
      </c>
      <c r="G272" s="262" t="s">
        <v>367</v>
      </c>
      <c r="H272" s="204" t="s">
        <v>317</v>
      </c>
      <c r="I272" s="230" t="s">
        <v>390</v>
      </c>
      <c r="J272" s="231"/>
      <c r="K272" s="232"/>
      <c r="L272" s="232"/>
      <c r="M272" s="233">
        <v>10</v>
      </c>
      <c r="N272" s="233" t="s">
        <v>204</v>
      </c>
    </row>
    <row r="273" spans="1:14" s="235" customFormat="1" ht="22.5" customHeight="1" x14ac:dyDescent="0.25">
      <c r="A273" s="226">
        <v>532</v>
      </c>
      <c r="B273" s="227" t="str">
        <f t="shared" si="9"/>
        <v>CİRİT-11</v>
      </c>
      <c r="C273" s="227">
        <v>69</v>
      </c>
      <c r="D273" s="227"/>
      <c r="E273" s="228">
        <v>37174</v>
      </c>
      <c r="F273" s="229" t="s">
        <v>368</v>
      </c>
      <c r="G273" s="262" t="s">
        <v>301</v>
      </c>
      <c r="H273" s="204" t="s">
        <v>317</v>
      </c>
      <c r="I273" s="230" t="s">
        <v>390</v>
      </c>
      <c r="J273" s="231"/>
      <c r="K273" s="232"/>
      <c r="L273" s="232"/>
      <c r="M273" s="233">
        <v>11</v>
      </c>
      <c r="N273" s="233" t="s">
        <v>204</v>
      </c>
    </row>
    <row r="274" spans="1:14" s="235" customFormat="1" ht="22.5" customHeight="1" x14ac:dyDescent="0.25">
      <c r="A274" s="226">
        <v>533</v>
      </c>
      <c r="B274" s="227" t="str">
        <f t="shared" si="9"/>
        <v>CİRİT-</v>
      </c>
      <c r="C274" s="227"/>
      <c r="D274" s="227"/>
      <c r="E274" s="228"/>
      <c r="F274" s="229"/>
      <c r="G274" s="262"/>
      <c r="H274" s="204"/>
      <c r="I274" s="230" t="s">
        <v>390</v>
      </c>
      <c r="J274" s="231"/>
      <c r="K274" s="232"/>
      <c r="L274" s="232"/>
      <c r="M274" s="233"/>
      <c r="N274" s="233"/>
    </row>
    <row r="275" spans="1:14" s="235" customFormat="1" ht="22.5" customHeight="1" x14ac:dyDescent="0.25">
      <c r="A275" s="226">
        <v>534</v>
      </c>
      <c r="B275" s="227" t="str">
        <f t="shared" si="9"/>
        <v>CİRİT-</v>
      </c>
      <c r="C275" s="227"/>
      <c r="D275" s="227"/>
      <c r="E275" s="228"/>
      <c r="F275" s="229"/>
      <c r="G275" s="262"/>
      <c r="H275" s="204"/>
      <c r="I275" s="230" t="s">
        <v>390</v>
      </c>
      <c r="J275" s="231"/>
      <c r="K275" s="232"/>
      <c r="L275" s="232"/>
      <c r="M275" s="233"/>
      <c r="N275" s="233"/>
    </row>
    <row r="276" spans="1:14" s="235" customFormat="1" ht="22.5" customHeight="1" x14ac:dyDescent="0.25">
      <c r="A276" s="226">
        <v>535</v>
      </c>
      <c r="B276" s="227" t="str">
        <f t="shared" si="9"/>
        <v>CİRİT-</v>
      </c>
      <c r="C276" s="227"/>
      <c r="D276" s="227"/>
      <c r="E276" s="228"/>
      <c r="F276" s="229"/>
      <c r="G276" s="262"/>
      <c r="H276" s="204"/>
      <c r="I276" s="230" t="s">
        <v>390</v>
      </c>
      <c r="J276" s="231"/>
      <c r="K276" s="232"/>
      <c r="L276" s="232"/>
      <c r="M276" s="233"/>
      <c r="N276" s="233"/>
    </row>
    <row r="277" spans="1:14" s="235" customFormat="1" ht="22.5" customHeight="1" x14ac:dyDescent="0.25">
      <c r="A277" s="226">
        <v>536</v>
      </c>
      <c r="B277" s="227" t="str">
        <f t="shared" si="9"/>
        <v>CİRİT-40</v>
      </c>
      <c r="C277" s="227">
        <v>8</v>
      </c>
      <c r="D277" s="227"/>
      <c r="E277" s="228">
        <v>36988</v>
      </c>
      <c r="F277" s="229" t="s">
        <v>504</v>
      </c>
      <c r="G277" s="262" t="s">
        <v>488</v>
      </c>
      <c r="H277" s="204" t="s">
        <v>449</v>
      </c>
      <c r="I277" s="230" t="s">
        <v>390</v>
      </c>
      <c r="J277" s="231"/>
      <c r="K277" s="232"/>
      <c r="L277" s="232"/>
      <c r="M277" s="233">
        <v>40</v>
      </c>
      <c r="N277" s="233" t="s">
        <v>205</v>
      </c>
    </row>
    <row r="278" spans="1:14" s="235" customFormat="1" ht="22.5" customHeight="1" x14ac:dyDescent="0.25">
      <c r="A278" s="226">
        <v>537</v>
      </c>
      <c r="B278" s="227" t="str">
        <f t="shared" si="9"/>
        <v>CİRİT-41</v>
      </c>
      <c r="C278" s="227">
        <v>9</v>
      </c>
      <c r="D278" s="227"/>
      <c r="E278" s="228">
        <v>37184</v>
      </c>
      <c r="F278" s="229" t="s">
        <v>487</v>
      </c>
      <c r="G278" s="262" t="s">
        <v>488</v>
      </c>
      <c r="H278" s="204" t="s">
        <v>449</v>
      </c>
      <c r="I278" s="230" t="s">
        <v>390</v>
      </c>
      <c r="J278" s="231"/>
      <c r="K278" s="232"/>
      <c r="L278" s="232"/>
      <c r="M278" s="233">
        <v>41</v>
      </c>
      <c r="N278" s="233" t="s">
        <v>205</v>
      </c>
    </row>
    <row r="279" spans="1:14" s="235" customFormat="1" ht="22.5" customHeight="1" x14ac:dyDescent="0.25">
      <c r="A279" s="226">
        <v>538</v>
      </c>
      <c r="B279" s="227" t="str">
        <f t="shared" si="9"/>
        <v>CİRİT-42</v>
      </c>
      <c r="C279" s="227">
        <v>27</v>
      </c>
      <c r="D279" s="227"/>
      <c r="E279" s="228">
        <v>38284</v>
      </c>
      <c r="F279" s="229" t="s">
        <v>458</v>
      </c>
      <c r="G279" s="262" t="s">
        <v>459</v>
      </c>
      <c r="H279" s="204" t="s">
        <v>449</v>
      </c>
      <c r="I279" s="230" t="s">
        <v>390</v>
      </c>
      <c r="J279" s="231"/>
      <c r="K279" s="232"/>
      <c r="L279" s="232"/>
      <c r="M279" s="233">
        <v>42</v>
      </c>
      <c r="N279" s="233" t="s">
        <v>205</v>
      </c>
    </row>
    <row r="280" spans="1:14" s="235" customFormat="1" ht="22.5" customHeight="1" x14ac:dyDescent="0.25">
      <c r="A280" s="226">
        <v>539</v>
      </c>
      <c r="B280" s="227" t="str">
        <f t="shared" si="9"/>
        <v>CİRİT-50</v>
      </c>
      <c r="C280" s="227">
        <v>80</v>
      </c>
      <c r="D280" s="227"/>
      <c r="E280" s="228">
        <v>38715</v>
      </c>
      <c r="F280" s="229" t="s">
        <v>432</v>
      </c>
      <c r="G280" s="262" t="s">
        <v>433</v>
      </c>
      <c r="H280" s="204" t="s">
        <v>449</v>
      </c>
      <c r="I280" s="230" t="s">
        <v>390</v>
      </c>
      <c r="J280" s="231"/>
      <c r="K280" s="232"/>
      <c r="L280" s="232"/>
      <c r="M280" s="233">
        <v>50</v>
      </c>
      <c r="N280" s="233" t="s">
        <v>203</v>
      </c>
    </row>
    <row r="281" spans="1:14" s="235" customFormat="1" ht="22.5" customHeight="1" x14ac:dyDescent="0.25">
      <c r="A281" s="226">
        <v>540</v>
      </c>
      <c r="B281" s="227" t="str">
        <f t="shared" si="9"/>
        <v>CİRİT-</v>
      </c>
      <c r="C281" s="227"/>
      <c r="D281" s="227"/>
      <c r="E281" s="228"/>
      <c r="F281" s="229"/>
      <c r="G281" s="262"/>
      <c r="H281" s="204"/>
      <c r="I281" s="230" t="s">
        <v>390</v>
      </c>
      <c r="J281" s="231"/>
      <c r="K281" s="232"/>
      <c r="L281" s="232"/>
      <c r="M281" s="233"/>
      <c r="N281" s="233"/>
    </row>
    <row r="282" spans="1:14" s="235" customFormat="1" ht="22.5" customHeight="1" x14ac:dyDescent="0.25">
      <c r="A282" s="226">
        <v>541</v>
      </c>
      <c r="B282" s="227" t="str">
        <f t="shared" si="9"/>
        <v>CİRİT-</v>
      </c>
      <c r="C282" s="227"/>
      <c r="D282" s="227"/>
      <c r="E282" s="228"/>
      <c r="F282" s="229"/>
      <c r="G282" s="262"/>
      <c r="H282" s="204"/>
      <c r="I282" s="230" t="s">
        <v>390</v>
      </c>
      <c r="J282" s="231"/>
      <c r="K282" s="232"/>
      <c r="L282" s="232"/>
      <c r="M282" s="233"/>
      <c r="N282" s="233"/>
    </row>
    <row r="283" spans="1:14" s="235" customFormat="1" ht="22.5" customHeight="1" x14ac:dyDescent="0.25">
      <c r="A283" s="226">
        <v>542</v>
      </c>
      <c r="B283" s="227" t="str">
        <f t="shared" si="9"/>
        <v>CİRİT-</v>
      </c>
      <c r="C283" s="227"/>
      <c r="D283" s="227"/>
      <c r="E283" s="228"/>
      <c r="F283" s="229"/>
      <c r="G283" s="262"/>
      <c r="H283" s="204"/>
      <c r="I283" s="230" t="s">
        <v>390</v>
      </c>
      <c r="J283" s="231"/>
      <c r="K283" s="232"/>
      <c r="L283" s="232"/>
      <c r="M283" s="233"/>
      <c r="N283" s="233"/>
    </row>
    <row r="284" spans="1:14" s="235" customFormat="1" ht="22.5" customHeight="1" x14ac:dyDescent="0.25">
      <c r="A284" s="226">
        <v>543</v>
      </c>
      <c r="B284" s="227" t="str">
        <f t="shared" si="9"/>
        <v>CİRİT-</v>
      </c>
      <c r="C284" s="227"/>
      <c r="D284" s="227"/>
      <c r="E284" s="228"/>
      <c r="F284" s="229"/>
      <c r="G284" s="262"/>
      <c r="H284" s="204"/>
      <c r="I284" s="230" t="s">
        <v>390</v>
      </c>
      <c r="J284" s="231"/>
      <c r="K284" s="232"/>
      <c r="L284" s="232"/>
      <c r="M284" s="233"/>
      <c r="N284" s="233"/>
    </row>
    <row r="285" spans="1:14" s="235" customFormat="1" ht="22.5" customHeight="1" x14ac:dyDescent="0.25">
      <c r="A285" s="226">
        <v>544</v>
      </c>
      <c r="B285" s="227" t="str">
        <f t="shared" si="9"/>
        <v>CİRİT-</v>
      </c>
      <c r="C285" s="227"/>
      <c r="D285" s="227"/>
      <c r="E285" s="228"/>
      <c r="F285" s="229"/>
      <c r="G285" s="262"/>
      <c r="H285" s="204"/>
      <c r="I285" s="230" t="s">
        <v>390</v>
      </c>
      <c r="J285" s="231"/>
      <c r="K285" s="232"/>
      <c r="L285" s="232"/>
      <c r="M285" s="233"/>
      <c r="N285" s="233"/>
    </row>
    <row r="286" spans="1:14" s="235" customFormat="1" ht="22.5" customHeight="1" x14ac:dyDescent="0.25">
      <c r="A286" s="226">
        <v>545</v>
      </c>
      <c r="B286" s="227" t="str">
        <f t="shared" si="9"/>
        <v>CİRİT-</v>
      </c>
      <c r="C286" s="227"/>
      <c r="D286" s="227"/>
      <c r="E286" s="228"/>
      <c r="F286" s="229"/>
      <c r="G286" s="262"/>
      <c r="H286" s="204"/>
      <c r="I286" s="230" t="s">
        <v>390</v>
      </c>
      <c r="J286" s="231"/>
      <c r="K286" s="232"/>
      <c r="L286" s="232"/>
      <c r="M286" s="233"/>
      <c r="N286" s="233"/>
    </row>
    <row r="287" spans="1:14" s="235" customFormat="1" ht="22.5" customHeight="1" x14ac:dyDescent="0.25">
      <c r="A287" s="226">
        <v>546</v>
      </c>
      <c r="B287" s="227" t="str">
        <f t="shared" si="9"/>
        <v>CİRİT-</v>
      </c>
      <c r="C287" s="227"/>
      <c r="D287" s="227"/>
      <c r="E287" s="228"/>
      <c r="F287" s="229"/>
      <c r="G287" s="262"/>
      <c r="H287" s="204"/>
      <c r="I287" s="230" t="s">
        <v>390</v>
      </c>
      <c r="J287" s="231"/>
      <c r="K287" s="232"/>
      <c r="L287" s="232"/>
      <c r="M287" s="233"/>
      <c r="N287" s="233"/>
    </row>
    <row r="288" spans="1:14" s="235" customFormat="1" ht="22.5" customHeight="1" x14ac:dyDescent="0.25">
      <c r="A288" s="226">
        <v>547</v>
      </c>
      <c r="B288" s="227" t="str">
        <f t="shared" si="9"/>
        <v>CİRİT-</v>
      </c>
      <c r="C288" s="227"/>
      <c r="D288" s="227"/>
      <c r="E288" s="228"/>
      <c r="F288" s="229"/>
      <c r="G288" s="262"/>
      <c r="H288" s="204"/>
      <c r="I288" s="230" t="s">
        <v>390</v>
      </c>
      <c r="J288" s="231"/>
      <c r="K288" s="232"/>
      <c r="L288" s="232"/>
      <c r="M288" s="233"/>
      <c r="N288" s="233"/>
    </row>
    <row r="289" spans="1:14" s="235" customFormat="1" ht="22.5" customHeight="1" x14ac:dyDescent="0.25">
      <c r="A289" s="226">
        <v>548</v>
      </c>
      <c r="B289" s="227" t="str">
        <f t="shared" si="9"/>
        <v>DİSK-1</v>
      </c>
      <c r="C289" s="227">
        <v>144</v>
      </c>
      <c r="D289" s="227"/>
      <c r="E289" s="228">
        <v>36899</v>
      </c>
      <c r="F289" s="229" t="s">
        <v>404</v>
      </c>
      <c r="G289" s="262" t="s">
        <v>297</v>
      </c>
      <c r="H289" s="204" t="s">
        <v>317</v>
      </c>
      <c r="I289" s="230" t="s">
        <v>407</v>
      </c>
      <c r="J289" s="231"/>
      <c r="K289" s="232"/>
      <c r="L289" s="232"/>
      <c r="M289" s="233">
        <v>1</v>
      </c>
      <c r="N289" s="233" t="s">
        <v>205</v>
      </c>
    </row>
    <row r="290" spans="1:14" s="235" customFormat="1" ht="22.5" customHeight="1" x14ac:dyDescent="0.25">
      <c r="A290" s="226">
        <v>549</v>
      </c>
      <c r="B290" s="227" t="str">
        <f t="shared" si="9"/>
        <v>DİSK-2</v>
      </c>
      <c r="C290" s="227">
        <v>154</v>
      </c>
      <c r="D290" s="227"/>
      <c r="E290" s="228">
        <v>38486</v>
      </c>
      <c r="F290" s="229" t="s">
        <v>373</v>
      </c>
      <c r="G290" s="262" t="s">
        <v>331</v>
      </c>
      <c r="H290" s="204" t="s">
        <v>317</v>
      </c>
      <c r="I290" s="230" t="s">
        <v>407</v>
      </c>
      <c r="J290" s="231"/>
      <c r="K290" s="232"/>
      <c r="L290" s="232"/>
      <c r="M290" s="233">
        <v>2</v>
      </c>
      <c r="N290" s="233" t="s">
        <v>205</v>
      </c>
    </row>
    <row r="291" spans="1:14" s="235" customFormat="1" ht="22.5" customHeight="1" x14ac:dyDescent="0.25">
      <c r="A291" s="226">
        <v>550</v>
      </c>
      <c r="B291" s="227" t="str">
        <f t="shared" si="9"/>
        <v>DİSK-10</v>
      </c>
      <c r="C291" s="227">
        <v>152</v>
      </c>
      <c r="D291" s="227"/>
      <c r="E291" s="228">
        <v>37387</v>
      </c>
      <c r="F291" s="229" t="s">
        <v>405</v>
      </c>
      <c r="G291" s="262" t="s">
        <v>406</v>
      </c>
      <c r="H291" s="204" t="s">
        <v>317</v>
      </c>
      <c r="I291" s="230" t="s">
        <v>407</v>
      </c>
      <c r="J291" s="231"/>
      <c r="K291" s="232"/>
      <c r="L291" s="232"/>
      <c r="M291" s="233">
        <v>10</v>
      </c>
      <c r="N291" s="233" t="s">
        <v>203</v>
      </c>
    </row>
    <row r="292" spans="1:14" s="235" customFormat="1" ht="22.5" customHeight="1" x14ac:dyDescent="0.25">
      <c r="A292" s="226">
        <v>551</v>
      </c>
      <c r="B292" s="227" t="str">
        <f t="shared" si="9"/>
        <v>DİSK-</v>
      </c>
      <c r="C292" s="227"/>
      <c r="D292" s="227"/>
      <c r="E292" s="228"/>
      <c r="F292" s="229"/>
      <c r="G292" s="262"/>
      <c r="H292" s="204"/>
      <c r="I292" s="230" t="s">
        <v>407</v>
      </c>
      <c r="J292" s="231"/>
      <c r="K292" s="232"/>
      <c r="L292" s="232"/>
      <c r="M292" s="233"/>
      <c r="N292" s="233"/>
    </row>
    <row r="293" spans="1:14" s="235" customFormat="1" ht="22.5" customHeight="1" x14ac:dyDescent="0.25">
      <c r="A293" s="226">
        <v>552</v>
      </c>
      <c r="B293" s="227" t="str">
        <f t="shared" si="9"/>
        <v>DİSK-</v>
      </c>
      <c r="C293" s="227"/>
      <c r="D293" s="227"/>
      <c r="E293" s="228"/>
      <c r="F293" s="229"/>
      <c r="G293" s="262"/>
      <c r="H293" s="204"/>
      <c r="I293" s="230" t="s">
        <v>407</v>
      </c>
      <c r="J293" s="231"/>
      <c r="K293" s="232"/>
      <c r="L293" s="232"/>
      <c r="M293" s="233"/>
      <c r="N293" s="233"/>
    </row>
    <row r="294" spans="1:14" s="235" customFormat="1" ht="22.5" customHeight="1" x14ac:dyDescent="0.25">
      <c r="A294" s="226">
        <v>553</v>
      </c>
      <c r="B294" s="227" t="str">
        <f t="shared" si="9"/>
        <v>DİSK-</v>
      </c>
      <c r="C294" s="227"/>
      <c r="D294" s="227"/>
      <c r="E294" s="228"/>
      <c r="F294" s="229"/>
      <c r="G294" s="262"/>
      <c r="H294" s="204"/>
      <c r="I294" s="230" t="s">
        <v>407</v>
      </c>
      <c r="J294" s="231"/>
      <c r="K294" s="232"/>
      <c r="L294" s="232"/>
      <c r="M294" s="233"/>
      <c r="N294" s="233"/>
    </row>
    <row r="295" spans="1:14" s="235" customFormat="1" ht="22.5" customHeight="1" x14ac:dyDescent="0.25">
      <c r="A295" s="226">
        <v>554</v>
      </c>
      <c r="B295" s="227" t="str">
        <f t="shared" si="9"/>
        <v>DİSK-30</v>
      </c>
      <c r="C295" s="227">
        <v>8</v>
      </c>
      <c r="D295" s="227"/>
      <c r="E295" s="228">
        <v>36988</v>
      </c>
      <c r="F295" s="229" t="s">
        <v>504</v>
      </c>
      <c r="G295" s="262" t="s">
        <v>488</v>
      </c>
      <c r="H295" s="204" t="s">
        <v>449</v>
      </c>
      <c r="I295" s="230" t="s">
        <v>407</v>
      </c>
      <c r="J295" s="231"/>
      <c r="K295" s="232"/>
      <c r="L295" s="232"/>
      <c r="M295" s="233">
        <v>30</v>
      </c>
      <c r="N295" s="233" t="s">
        <v>205</v>
      </c>
    </row>
    <row r="296" spans="1:14" s="235" customFormat="1" ht="22.5" customHeight="1" x14ac:dyDescent="0.25">
      <c r="A296" s="226">
        <v>555</v>
      </c>
      <c r="B296" s="227" t="str">
        <f t="shared" si="9"/>
        <v>DİSK-31</v>
      </c>
      <c r="C296" s="227">
        <v>9</v>
      </c>
      <c r="D296" s="227"/>
      <c r="E296" s="228">
        <v>37184</v>
      </c>
      <c r="F296" s="229" t="s">
        <v>487</v>
      </c>
      <c r="G296" s="262" t="s">
        <v>488</v>
      </c>
      <c r="H296" s="204" t="s">
        <v>449</v>
      </c>
      <c r="I296" s="230" t="s">
        <v>407</v>
      </c>
      <c r="J296" s="231"/>
      <c r="K296" s="232"/>
      <c r="L296" s="232"/>
      <c r="M296" s="233">
        <v>31</v>
      </c>
      <c r="N296" s="233" t="s">
        <v>205</v>
      </c>
    </row>
    <row r="297" spans="1:14" s="235" customFormat="1" ht="22.5" customHeight="1" x14ac:dyDescent="0.25">
      <c r="A297" s="226">
        <v>556</v>
      </c>
      <c r="B297" s="227" t="str">
        <f t="shared" si="9"/>
        <v>DİSK-</v>
      </c>
      <c r="C297" s="227"/>
      <c r="D297" s="227"/>
      <c r="E297" s="228"/>
      <c r="F297" s="229"/>
      <c r="G297" s="262"/>
      <c r="H297" s="204"/>
      <c r="I297" s="230" t="s">
        <v>407</v>
      </c>
      <c r="J297" s="231"/>
      <c r="K297" s="232"/>
      <c r="L297" s="232"/>
      <c r="M297" s="233"/>
      <c r="N297" s="233"/>
    </row>
    <row r="298" spans="1:14" s="235" customFormat="1" ht="22.5" customHeight="1" x14ac:dyDescent="0.25">
      <c r="A298" s="226">
        <v>557</v>
      </c>
      <c r="B298" s="227" t="str">
        <f t="shared" si="9"/>
        <v>DİSK-</v>
      </c>
      <c r="C298" s="227"/>
      <c r="D298" s="227"/>
      <c r="E298" s="228"/>
      <c r="F298" s="229"/>
      <c r="G298" s="262"/>
      <c r="H298" s="204"/>
      <c r="I298" s="230" t="s">
        <v>407</v>
      </c>
      <c r="J298" s="231"/>
      <c r="K298" s="232"/>
      <c r="L298" s="232"/>
      <c r="M298" s="233"/>
      <c r="N298" s="233"/>
    </row>
    <row r="299" spans="1:14" s="235" customFormat="1" ht="22.5" customHeight="1" x14ac:dyDescent="0.25">
      <c r="A299" s="226">
        <v>558</v>
      </c>
      <c r="B299" s="227" t="str">
        <f t="shared" si="9"/>
        <v>DİSK-</v>
      </c>
      <c r="C299" s="227"/>
      <c r="D299" s="227"/>
      <c r="E299" s="228"/>
      <c r="F299" s="229"/>
      <c r="G299" s="262"/>
      <c r="H299" s="204"/>
      <c r="I299" s="230" t="s">
        <v>407</v>
      </c>
      <c r="J299" s="231"/>
      <c r="K299" s="232"/>
      <c r="L299" s="232"/>
      <c r="M299" s="233"/>
      <c r="N299" s="233"/>
    </row>
    <row r="300" spans="1:14" s="235" customFormat="1" ht="22.5" customHeight="1" x14ac:dyDescent="0.25">
      <c r="A300" s="226">
        <v>559</v>
      </c>
      <c r="B300" s="227" t="str">
        <f t="shared" si="9"/>
        <v>DİSK-</v>
      </c>
      <c r="C300" s="227"/>
      <c r="D300" s="227"/>
      <c r="E300" s="228"/>
      <c r="F300" s="229"/>
      <c r="G300" s="262"/>
      <c r="H300" s="204"/>
      <c r="I300" s="230" t="s">
        <v>407</v>
      </c>
      <c r="J300" s="231"/>
      <c r="K300" s="232"/>
      <c r="L300" s="232"/>
      <c r="M300" s="233"/>
      <c r="N300" s="233"/>
    </row>
    <row r="301" spans="1:14" s="235" customFormat="1" ht="22.5" customHeight="1" x14ac:dyDescent="0.25">
      <c r="A301" s="226">
        <v>560</v>
      </c>
      <c r="B301" s="227" t="str">
        <f t="shared" si="9"/>
        <v>DİSK-</v>
      </c>
      <c r="C301" s="227"/>
      <c r="D301" s="227"/>
      <c r="E301" s="228"/>
      <c r="F301" s="229"/>
      <c r="G301" s="262"/>
      <c r="H301" s="204"/>
      <c r="I301" s="230" t="s">
        <v>407</v>
      </c>
      <c r="J301" s="231"/>
      <c r="K301" s="232"/>
      <c r="L301" s="232"/>
      <c r="M301" s="233"/>
      <c r="N301" s="233"/>
    </row>
    <row r="302" spans="1:14" s="235" customFormat="1" ht="22.5" customHeight="1" x14ac:dyDescent="0.25">
      <c r="A302" s="226">
        <v>561</v>
      </c>
      <c r="B302" s="227" t="str">
        <f t="shared" si="9"/>
        <v>DİSK-</v>
      </c>
      <c r="C302" s="227"/>
      <c r="D302" s="227"/>
      <c r="E302" s="228"/>
      <c r="F302" s="229"/>
      <c r="G302" s="262"/>
      <c r="H302" s="204"/>
      <c r="I302" s="230" t="s">
        <v>407</v>
      </c>
      <c r="J302" s="231"/>
      <c r="K302" s="232"/>
      <c r="L302" s="232"/>
      <c r="M302" s="233"/>
      <c r="N302" s="233"/>
    </row>
    <row r="303" spans="1:14" s="235" customFormat="1" ht="22.5" customHeight="1" x14ac:dyDescent="0.25">
      <c r="A303" s="226">
        <v>562</v>
      </c>
      <c r="B303" s="227" t="str">
        <f t="shared" ref="B303:B334" si="10">CONCATENATE(I303,"-",M303)</f>
        <v>DİSK-</v>
      </c>
      <c r="C303" s="227"/>
      <c r="D303" s="227"/>
      <c r="E303" s="228"/>
      <c r="F303" s="229"/>
      <c r="G303" s="262"/>
      <c r="H303" s="204"/>
      <c r="I303" s="230" t="s">
        <v>407</v>
      </c>
      <c r="J303" s="231"/>
      <c r="K303" s="232"/>
      <c r="L303" s="232"/>
      <c r="M303" s="233"/>
      <c r="N303" s="233"/>
    </row>
    <row r="304" spans="1:14" s="235" customFormat="1" ht="22.5" customHeight="1" x14ac:dyDescent="0.25">
      <c r="A304" s="226">
        <v>563</v>
      </c>
      <c r="B304" s="227" t="str">
        <f t="shared" si="10"/>
        <v>DİSK-</v>
      </c>
      <c r="C304" s="227"/>
      <c r="D304" s="227"/>
      <c r="E304" s="228"/>
      <c r="F304" s="229"/>
      <c r="G304" s="262"/>
      <c r="H304" s="204"/>
      <c r="I304" s="230" t="s">
        <v>407</v>
      </c>
      <c r="J304" s="231"/>
      <c r="K304" s="232"/>
      <c r="L304" s="232"/>
      <c r="M304" s="233"/>
      <c r="N304" s="233"/>
    </row>
    <row r="305" spans="1:14" s="235" customFormat="1" ht="22.5" customHeight="1" x14ac:dyDescent="0.25">
      <c r="A305" s="226">
        <v>564</v>
      </c>
      <c r="B305" s="227" t="str">
        <f t="shared" si="10"/>
        <v>DİSK-</v>
      </c>
      <c r="C305" s="227"/>
      <c r="D305" s="227"/>
      <c r="E305" s="228"/>
      <c r="F305" s="229"/>
      <c r="G305" s="262"/>
      <c r="H305" s="204"/>
      <c r="I305" s="230" t="s">
        <v>407</v>
      </c>
      <c r="J305" s="231"/>
      <c r="K305" s="232"/>
      <c r="L305" s="232"/>
      <c r="M305" s="233"/>
      <c r="N305" s="233"/>
    </row>
    <row r="306" spans="1:14" s="235" customFormat="1" ht="22.5" customHeight="1" x14ac:dyDescent="0.25">
      <c r="A306" s="226">
        <v>565</v>
      </c>
      <c r="B306" s="227" t="str">
        <f t="shared" si="10"/>
        <v>DİSK-</v>
      </c>
      <c r="C306" s="227"/>
      <c r="D306" s="227"/>
      <c r="E306" s="228"/>
      <c r="F306" s="229"/>
      <c r="G306" s="262"/>
      <c r="H306" s="204"/>
      <c r="I306" s="230" t="s">
        <v>407</v>
      </c>
      <c r="J306" s="231"/>
      <c r="K306" s="232"/>
      <c r="L306" s="232"/>
      <c r="M306" s="233"/>
      <c r="N306" s="233"/>
    </row>
    <row r="307" spans="1:14" s="235" customFormat="1" ht="22.5" customHeight="1" x14ac:dyDescent="0.25">
      <c r="A307" s="226">
        <v>566</v>
      </c>
      <c r="B307" s="227" t="str">
        <f t="shared" si="10"/>
        <v>DİSK-</v>
      </c>
      <c r="C307" s="227"/>
      <c r="D307" s="227"/>
      <c r="E307" s="228"/>
      <c r="F307" s="229"/>
      <c r="G307" s="262"/>
      <c r="H307" s="204"/>
      <c r="I307" s="230" t="s">
        <v>407</v>
      </c>
      <c r="J307" s="231"/>
      <c r="K307" s="232"/>
      <c r="L307" s="232"/>
      <c r="M307" s="233"/>
      <c r="N307" s="233"/>
    </row>
    <row r="308" spans="1:14" s="235" customFormat="1" ht="22.5" customHeight="1" x14ac:dyDescent="0.25">
      <c r="A308" s="226">
        <v>567</v>
      </c>
      <c r="B308" s="227" t="str">
        <f t="shared" si="10"/>
        <v>DİSK-</v>
      </c>
      <c r="C308" s="227"/>
      <c r="D308" s="227"/>
      <c r="E308" s="228"/>
      <c r="F308" s="229"/>
      <c r="G308" s="262"/>
      <c r="H308" s="204"/>
      <c r="I308" s="230" t="s">
        <v>407</v>
      </c>
      <c r="J308" s="231"/>
      <c r="K308" s="232"/>
      <c r="L308" s="232"/>
      <c r="M308" s="233"/>
      <c r="N308" s="233"/>
    </row>
    <row r="309" spans="1:14" s="235" customFormat="1" ht="22.5" customHeight="1" x14ac:dyDescent="0.25">
      <c r="A309" s="226">
        <v>568</v>
      </c>
      <c r="B309" s="227" t="str">
        <f t="shared" si="10"/>
        <v>DİSK-</v>
      </c>
      <c r="C309" s="227"/>
      <c r="D309" s="227"/>
      <c r="E309" s="228"/>
      <c r="F309" s="229"/>
      <c r="G309" s="262"/>
      <c r="H309" s="204"/>
      <c r="I309" s="230" t="s">
        <v>407</v>
      </c>
      <c r="J309" s="231"/>
      <c r="K309" s="232"/>
      <c r="L309" s="232"/>
      <c r="M309" s="233"/>
      <c r="N309" s="233"/>
    </row>
    <row r="310" spans="1:14" s="235" customFormat="1" ht="22.5" customHeight="1" x14ac:dyDescent="0.25">
      <c r="A310" s="226">
        <v>569</v>
      </c>
      <c r="B310" s="227" t="str">
        <f t="shared" si="10"/>
        <v>DİSK-</v>
      </c>
      <c r="C310" s="227"/>
      <c r="D310" s="227"/>
      <c r="E310" s="228"/>
      <c r="F310" s="229"/>
      <c r="G310" s="262"/>
      <c r="H310" s="204"/>
      <c r="I310" s="230" t="s">
        <v>407</v>
      </c>
      <c r="J310" s="231"/>
      <c r="K310" s="232"/>
      <c r="L310" s="232"/>
      <c r="M310" s="233"/>
      <c r="N310" s="233"/>
    </row>
    <row r="311" spans="1:14" ht="22.5" customHeight="1" x14ac:dyDescent="0.25">
      <c r="A311" s="55">
        <v>570</v>
      </c>
      <c r="B311" s="98" t="str">
        <f t="shared" si="10"/>
        <v>GÜLLE-1</v>
      </c>
      <c r="C311" s="98">
        <v>144</v>
      </c>
      <c r="D311" s="98"/>
      <c r="E311" s="188">
        <v>36899</v>
      </c>
      <c r="F311" s="189" t="s">
        <v>404</v>
      </c>
      <c r="G311" s="263" t="s">
        <v>297</v>
      </c>
      <c r="H311" s="204" t="s">
        <v>317</v>
      </c>
      <c r="I311" s="150" t="s">
        <v>63</v>
      </c>
      <c r="J311" s="190"/>
      <c r="K311" s="191"/>
      <c r="L311" s="191"/>
      <c r="M311" s="192">
        <v>1</v>
      </c>
      <c r="N311" s="192" t="s">
        <v>205</v>
      </c>
    </row>
    <row r="312" spans="1:14" ht="22.5" customHeight="1" x14ac:dyDescent="0.25">
      <c r="A312" s="55">
        <v>571</v>
      </c>
      <c r="B312" s="98" t="str">
        <f t="shared" si="10"/>
        <v>GÜLLE-2</v>
      </c>
      <c r="C312" s="98">
        <v>132</v>
      </c>
      <c r="D312" s="98"/>
      <c r="E312" s="188">
        <v>37169</v>
      </c>
      <c r="F312" s="189" t="s">
        <v>294</v>
      </c>
      <c r="G312" s="263" t="s">
        <v>295</v>
      </c>
      <c r="H312" s="204" t="s">
        <v>317</v>
      </c>
      <c r="I312" s="150" t="s">
        <v>63</v>
      </c>
      <c r="J312" s="190"/>
      <c r="K312" s="191"/>
      <c r="L312" s="191"/>
      <c r="M312" s="192">
        <v>2</v>
      </c>
      <c r="N312" s="192" t="s">
        <v>205</v>
      </c>
    </row>
    <row r="313" spans="1:14" ht="22.5" customHeight="1" x14ac:dyDescent="0.25">
      <c r="A313" s="55">
        <v>572</v>
      </c>
      <c r="B313" s="98" t="str">
        <f t="shared" si="10"/>
        <v>GÜLLE-10</v>
      </c>
      <c r="C313" s="98">
        <v>152</v>
      </c>
      <c r="D313" s="98"/>
      <c r="E313" s="188">
        <v>37387</v>
      </c>
      <c r="F313" s="189" t="s">
        <v>405</v>
      </c>
      <c r="G313" s="263" t="s">
        <v>406</v>
      </c>
      <c r="H313" s="204" t="s">
        <v>317</v>
      </c>
      <c r="I313" s="150" t="s">
        <v>63</v>
      </c>
      <c r="J313" s="190"/>
      <c r="K313" s="191"/>
      <c r="L313" s="191"/>
      <c r="M313" s="192">
        <v>10</v>
      </c>
      <c r="N313" s="192" t="s">
        <v>203</v>
      </c>
    </row>
    <row r="314" spans="1:14" ht="22.5" customHeight="1" x14ac:dyDescent="0.25">
      <c r="A314" s="55">
        <v>573</v>
      </c>
      <c r="B314" s="98" t="str">
        <f t="shared" si="10"/>
        <v>GÜLLE-11</v>
      </c>
      <c r="C314" s="98">
        <v>145</v>
      </c>
      <c r="D314" s="98"/>
      <c r="E314" s="188">
        <v>37281</v>
      </c>
      <c r="F314" s="189" t="s">
        <v>363</v>
      </c>
      <c r="G314" s="263" t="s">
        <v>297</v>
      </c>
      <c r="H314" s="204" t="s">
        <v>317</v>
      </c>
      <c r="I314" s="150" t="s">
        <v>63</v>
      </c>
      <c r="J314" s="190"/>
      <c r="K314" s="191"/>
      <c r="L314" s="191"/>
      <c r="M314" s="192">
        <v>11</v>
      </c>
      <c r="N314" s="192" t="s">
        <v>203</v>
      </c>
    </row>
    <row r="315" spans="1:14" ht="22.5" customHeight="1" x14ac:dyDescent="0.25">
      <c r="A315" s="55">
        <v>574</v>
      </c>
      <c r="B315" s="98" t="str">
        <f t="shared" si="10"/>
        <v>GÜLLE-12</v>
      </c>
      <c r="C315" s="98">
        <v>67</v>
      </c>
      <c r="D315" s="98"/>
      <c r="E315" s="188">
        <v>37079</v>
      </c>
      <c r="F315" s="189" t="s">
        <v>327</v>
      </c>
      <c r="G315" s="263" t="s">
        <v>301</v>
      </c>
      <c r="H315" s="204" t="s">
        <v>317</v>
      </c>
      <c r="I315" s="150" t="s">
        <v>63</v>
      </c>
      <c r="J315" s="190"/>
      <c r="K315" s="191"/>
      <c r="L315" s="191"/>
      <c r="M315" s="192">
        <v>12</v>
      </c>
      <c r="N315" s="192" t="s">
        <v>203</v>
      </c>
    </row>
    <row r="316" spans="1:14" ht="22.5" customHeight="1" x14ac:dyDescent="0.25">
      <c r="A316" s="55">
        <v>575</v>
      </c>
      <c r="B316" s="98" t="str">
        <f t="shared" si="10"/>
        <v>GÜLLE-</v>
      </c>
      <c r="C316" s="98"/>
      <c r="D316" s="98"/>
      <c r="E316" s="188"/>
      <c r="F316" s="189"/>
      <c r="G316" s="263"/>
      <c r="H316" s="204" t="s">
        <v>317</v>
      </c>
      <c r="I316" s="150" t="s">
        <v>63</v>
      </c>
      <c r="J316" s="190"/>
      <c r="K316" s="191"/>
      <c r="L316" s="191"/>
      <c r="M316" s="192"/>
      <c r="N316" s="192"/>
    </row>
    <row r="317" spans="1:14" ht="22.5" customHeight="1" x14ac:dyDescent="0.25">
      <c r="A317" s="55">
        <v>576</v>
      </c>
      <c r="B317" s="98" t="str">
        <f t="shared" si="10"/>
        <v>GÜLLE-</v>
      </c>
      <c r="C317" s="98"/>
      <c r="D317" s="98"/>
      <c r="E317" s="188"/>
      <c r="F317" s="189"/>
      <c r="G317" s="263"/>
      <c r="H317" s="204"/>
      <c r="I317" s="150" t="s">
        <v>63</v>
      </c>
      <c r="J317" s="190"/>
      <c r="K317" s="191"/>
      <c r="L317" s="191"/>
      <c r="M317" s="192"/>
      <c r="N317" s="192"/>
    </row>
    <row r="318" spans="1:14" ht="22.5" customHeight="1" x14ac:dyDescent="0.25">
      <c r="A318" s="55">
        <v>577</v>
      </c>
      <c r="B318" s="98" t="str">
        <f t="shared" si="10"/>
        <v>GÜLLE-</v>
      </c>
      <c r="C318" s="98"/>
      <c r="D318" s="98"/>
      <c r="E318" s="188"/>
      <c r="F318" s="189"/>
      <c r="G318" s="263"/>
      <c r="H318" s="204"/>
      <c r="I318" s="150" t="s">
        <v>63</v>
      </c>
      <c r="J318" s="190"/>
      <c r="K318" s="191"/>
      <c r="L318" s="191"/>
      <c r="M318" s="192"/>
      <c r="N318" s="192"/>
    </row>
    <row r="319" spans="1:14" s="163" customFormat="1" ht="22.5" customHeight="1" x14ac:dyDescent="0.25">
      <c r="A319" s="55">
        <v>578</v>
      </c>
      <c r="B319" s="98" t="str">
        <f t="shared" si="10"/>
        <v>GÜLLE-30</v>
      </c>
      <c r="C319" s="98">
        <v>8</v>
      </c>
      <c r="D319" s="98"/>
      <c r="E319" s="188">
        <v>36988</v>
      </c>
      <c r="F319" s="189" t="s">
        <v>504</v>
      </c>
      <c r="G319" s="263" t="s">
        <v>488</v>
      </c>
      <c r="H319" s="204" t="s">
        <v>449</v>
      </c>
      <c r="I319" s="150" t="s">
        <v>63</v>
      </c>
      <c r="J319" s="190"/>
      <c r="K319" s="191"/>
      <c r="L319" s="191"/>
      <c r="M319" s="192">
        <v>30</v>
      </c>
      <c r="N319" s="192" t="s">
        <v>205</v>
      </c>
    </row>
    <row r="320" spans="1:14" ht="22.5" customHeight="1" x14ac:dyDescent="0.25">
      <c r="A320" s="55">
        <v>579</v>
      </c>
      <c r="B320" s="98" t="str">
        <f t="shared" si="10"/>
        <v>GÜLLE-40</v>
      </c>
      <c r="C320" s="98">
        <v>80</v>
      </c>
      <c r="D320" s="98"/>
      <c r="E320" s="188">
        <v>38715</v>
      </c>
      <c r="F320" s="189" t="s">
        <v>432</v>
      </c>
      <c r="G320" s="263" t="s">
        <v>433</v>
      </c>
      <c r="H320" s="204" t="s">
        <v>449</v>
      </c>
      <c r="I320" s="150" t="s">
        <v>63</v>
      </c>
      <c r="J320" s="190"/>
      <c r="K320" s="191"/>
      <c r="L320" s="191"/>
      <c r="M320" s="192">
        <v>40</v>
      </c>
      <c r="N320" s="192" t="s">
        <v>203</v>
      </c>
    </row>
    <row r="321" spans="1:14" ht="22.5" customHeight="1" x14ac:dyDescent="0.25">
      <c r="A321" s="55">
        <v>580</v>
      </c>
      <c r="B321" s="98" t="str">
        <f t="shared" si="10"/>
        <v>GÜLLE-</v>
      </c>
      <c r="C321" s="98"/>
      <c r="D321" s="98"/>
      <c r="E321" s="188"/>
      <c r="F321" s="189"/>
      <c r="G321" s="263"/>
      <c r="H321" s="204"/>
      <c r="I321" s="150" t="s">
        <v>63</v>
      </c>
      <c r="J321" s="190"/>
      <c r="K321" s="191"/>
      <c r="L321" s="191"/>
      <c r="M321" s="192"/>
      <c r="N321" s="192"/>
    </row>
    <row r="322" spans="1:14" ht="22.5" customHeight="1" x14ac:dyDescent="0.25">
      <c r="A322" s="55">
        <v>581</v>
      </c>
      <c r="B322" s="98" t="str">
        <f t="shared" si="10"/>
        <v>GÜLLE-</v>
      </c>
      <c r="C322" s="98"/>
      <c r="D322" s="98"/>
      <c r="E322" s="188"/>
      <c r="F322" s="189"/>
      <c r="G322" s="263"/>
      <c r="H322" s="204"/>
      <c r="I322" s="150" t="s">
        <v>63</v>
      </c>
      <c r="J322" s="190"/>
      <c r="K322" s="191"/>
      <c r="L322" s="191"/>
      <c r="M322" s="192"/>
      <c r="N322" s="192"/>
    </row>
    <row r="323" spans="1:14" ht="22.5" customHeight="1" x14ac:dyDescent="0.25">
      <c r="A323" s="55">
        <v>582</v>
      </c>
      <c r="B323" s="98" t="str">
        <f t="shared" si="10"/>
        <v>GÜLLE-</v>
      </c>
      <c r="C323" s="98"/>
      <c r="D323" s="98"/>
      <c r="E323" s="188"/>
      <c r="F323" s="189"/>
      <c r="G323" s="263"/>
      <c r="H323" s="204"/>
      <c r="I323" s="150" t="s">
        <v>63</v>
      </c>
      <c r="J323" s="190"/>
      <c r="K323" s="191"/>
      <c r="L323" s="191"/>
      <c r="M323" s="192"/>
      <c r="N323" s="192"/>
    </row>
    <row r="324" spans="1:14" ht="22.5" customHeight="1" x14ac:dyDescent="0.25">
      <c r="A324" s="55">
        <v>583</v>
      </c>
      <c r="B324" s="98" t="str">
        <f t="shared" si="10"/>
        <v>GÜLLE-</v>
      </c>
      <c r="C324" s="98"/>
      <c r="D324" s="98"/>
      <c r="E324" s="188"/>
      <c r="F324" s="189"/>
      <c r="G324" s="263"/>
      <c r="H324" s="204"/>
      <c r="I324" s="150" t="s">
        <v>63</v>
      </c>
      <c r="J324" s="190"/>
      <c r="K324" s="191"/>
      <c r="L324" s="191"/>
      <c r="M324" s="192"/>
      <c r="N324" s="192"/>
    </row>
    <row r="325" spans="1:14" ht="22.5" customHeight="1" x14ac:dyDescent="0.25">
      <c r="A325" s="55">
        <v>584</v>
      </c>
      <c r="B325" s="98" t="str">
        <f t="shared" si="10"/>
        <v>GÜLLE-</v>
      </c>
      <c r="C325" s="98"/>
      <c r="D325" s="98"/>
      <c r="E325" s="188"/>
      <c r="F325" s="189"/>
      <c r="G325" s="263"/>
      <c r="H325" s="204"/>
      <c r="I325" s="150" t="s">
        <v>63</v>
      </c>
      <c r="J325" s="190"/>
      <c r="K325" s="191"/>
      <c r="L325" s="191"/>
      <c r="M325" s="192"/>
      <c r="N325" s="192"/>
    </row>
    <row r="326" spans="1:14" ht="22.5" customHeight="1" x14ac:dyDescent="0.25">
      <c r="A326" s="55">
        <v>585</v>
      </c>
      <c r="B326" s="98" t="str">
        <f t="shared" si="10"/>
        <v>GÜLLE-</v>
      </c>
      <c r="C326" s="98"/>
      <c r="D326" s="98"/>
      <c r="E326" s="188"/>
      <c r="F326" s="189"/>
      <c r="G326" s="263"/>
      <c r="H326" s="204"/>
      <c r="I326" s="150" t="s">
        <v>63</v>
      </c>
      <c r="J326" s="190"/>
      <c r="K326" s="191"/>
      <c r="L326" s="191"/>
      <c r="M326" s="192"/>
      <c r="N326" s="192"/>
    </row>
    <row r="327" spans="1:14" ht="22.5" customHeight="1" x14ac:dyDescent="0.25">
      <c r="A327" s="55">
        <v>586</v>
      </c>
      <c r="B327" s="98" t="str">
        <f t="shared" si="10"/>
        <v>GÜLLE-</v>
      </c>
      <c r="C327" s="98"/>
      <c r="D327" s="98"/>
      <c r="E327" s="188"/>
      <c r="F327" s="189"/>
      <c r="G327" s="263"/>
      <c r="H327" s="204"/>
      <c r="I327" s="150" t="s">
        <v>63</v>
      </c>
      <c r="J327" s="190"/>
      <c r="K327" s="191"/>
      <c r="L327" s="191"/>
      <c r="M327" s="192"/>
      <c r="N327" s="192"/>
    </row>
    <row r="328" spans="1:14" ht="22.5" customHeight="1" x14ac:dyDescent="0.25">
      <c r="A328" s="55">
        <v>587</v>
      </c>
      <c r="B328" s="98" t="str">
        <f t="shared" si="10"/>
        <v>GÜLLE-</v>
      </c>
      <c r="C328" s="98"/>
      <c r="D328" s="98"/>
      <c r="E328" s="188"/>
      <c r="F328" s="189"/>
      <c r="G328" s="263"/>
      <c r="H328" s="204"/>
      <c r="I328" s="150" t="s">
        <v>63</v>
      </c>
      <c r="J328" s="190"/>
      <c r="K328" s="191"/>
      <c r="L328" s="191"/>
      <c r="M328" s="192"/>
      <c r="N328" s="192"/>
    </row>
    <row r="329" spans="1:14" ht="22.5" customHeight="1" x14ac:dyDescent="0.25">
      <c r="A329" s="55">
        <v>588</v>
      </c>
      <c r="B329" s="98" t="str">
        <f t="shared" si="10"/>
        <v>GÜLLE-</v>
      </c>
      <c r="C329" s="98"/>
      <c r="D329" s="98"/>
      <c r="E329" s="188"/>
      <c r="F329" s="189"/>
      <c r="G329" s="263"/>
      <c r="H329" s="204"/>
      <c r="I329" s="150" t="s">
        <v>63</v>
      </c>
      <c r="J329" s="190"/>
      <c r="K329" s="191"/>
      <c r="L329" s="191"/>
      <c r="M329" s="192"/>
      <c r="N329" s="192"/>
    </row>
    <row r="330" spans="1:14" ht="22.5" customHeight="1" x14ac:dyDescent="0.25">
      <c r="A330" s="55">
        <v>589</v>
      </c>
      <c r="B330" s="98" t="str">
        <f t="shared" si="10"/>
        <v>GÜLLE-</v>
      </c>
      <c r="C330" s="98"/>
      <c r="D330" s="98"/>
      <c r="E330" s="188"/>
      <c r="F330" s="189"/>
      <c r="G330" s="263"/>
      <c r="H330" s="204"/>
      <c r="I330" s="150" t="s">
        <v>63</v>
      </c>
      <c r="J330" s="190"/>
      <c r="K330" s="191"/>
      <c r="L330" s="191"/>
      <c r="M330" s="192"/>
      <c r="N330" s="192"/>
    </row>
    <row r="331" spans="1:14" ht="22.5" customHeight="1" x14ac:dyDescent="0.25">
      <c r="A331" s="55">
        <v>590</v>
      </c>
      <c r="B331" s="98" t="str">
        <f t="shared" si="10"/>
        <v>GÜLLE-</v>
      </c>
      <c r="C331" s="98"/>
      <c r="D331" s="98"/>
      <c r="E331" s="188"/>
      <c r="F331" s="189"/>
      <c r="G331" s="263"/>
      <c r="H331" s="204"/>
      <c r="I331" s="150" t="s">
        <v>63</v>
      </c>
      <c r="J331" s="190"/>
      <c r="K331" s="191"/>
      <c r="L331" s="191"/>
      <c r="M331" s="192"/>
      <c r="N331" s="192"/>
    </row>
    <row r="332" spans="1:14" ht="22.5" customHeight="1" x14ac:dyDescent="0.25">
      <c r="A332" s="55">
        <v>591</v>
      </c>
      <c r="B332" s="98" t="str">
        <f t="shared" si="10"/>
        <v>GÜLLE-</v>
      </c>
      <c r="C332" s="98"/>
      <c r="D332" s="98"/>
      <c r="E332" s="188"/>
      <c r="F332" s="189"/>
      <c r="G332" s="263"/>
      <c r="H332" s="204"/>
      <c r="I332" s="150" t="s">
        <v>63</v>
      </c>
      <c r="J332" s="190"/>
      <c r="K332" s="191"/>
      <c r="L332" s="191"/>
      <c r="M332" s="192"/>
      <c r="N332" s="192"/>
    </row>
    <row r="333" spans="1:14" ht="22.5" customHeight="1" x14ac:dyDescent="0.25">
      <c r="A333" s="55">
        <v>592</v>
      </c>
      <c r="B333" s="98" t="str">
        <f t="shared" si="10"/>
        <v>GÜLLE-</v>
      </c>
      <c r="C333" s="98"/>
      <c r="D333" s="98"/>
      <c r="E333" s="188"/>
      <c r="F333" s="189"/>
      <c r="G333" s="263"/>
      <c r="H333" s="204"/>
      <c r="I333" s="150" t="s">
        <v>63</v>
      </c>
      <c r="J333" s="190"/>
      <c r="K333" s="191"/>
      <c r="L333" s="191"/>
      <c r="M333" s="192"/>
      <c r="N333" s="192"/>
    </row>
    <row r="334" spans="1:14" ht="22.5" customHeight="1" x14ac:dyDescent="0.25">
      <c r="A334" s="55">
        <v>593</v>
      </c>
      <c r="B334" s="98" t="str">
        <f t="shared" si="10"/>
        <v>GÜLLE-</v>
      </c>
      <c r="C334" s="98"/>
      <c r="D334" s="98"/>
      <c r="E334" s="188"/>
      <c r="F334" s="189"/>
      <c r="G334" s="263"/>
      <c r="H334" s="204"/>
      <c r="I334" s="150" t="s">
        <v>63</v>
      </c>
      <c r="J334" s="190"/>
      <c r="K334" s="191"/>
      <c r="L334" s="191"/>
      <c r="M334" s="192"/>
      <c r="N334" s="192"/>
    </row>
    <row r="335" spans="1:14" ht="22.5" customHeight="1" x14ac:dyDescent="0.25">
      <c r="A335" s="55">
        <v>594</v>
      </c>
      <c r="B335" s="98" t="str">
        <f t="shared" ref="B335:B366" si="11">CONCATENATE(I335,"-",M335)</f>
        <v>GÜLLE-</v>
      </c>
      <c r="C335" s="98"/>
      <c r="D335" s="98"/>
      <c r="E335" s="188"/>
      <c r="F335" s="189"/>
      <c r="G335" s="263"/>
      <c r="H335" s="204"/>
      <c r="I335" s="150" t="s">
        <v>63</v>
      </c>
      <c r="J335" s="190"/>
      <c r="K335" s="191"/>
      <c r="L335" s="191"/>
      <c r="M335" s="192"/>
      <c r="N335" s="192"/>
    </row>
    <row r="336" spans="1:14" ht="22.5" customHeight="1" x14ac:dyDescent="0.25">
      <c r="A336" s="55">
        <v>595</v>
      </c>
      <c r="B336" s="98" t="str">
        <f t="shared" si="11"/>
        <v>GÜLLE-</v>
      </c>
      <c r="C336" s="98"/>
      <c r="D336" s="98"/>
      <c r="E336" s="188"/>
      <c r="F336" s="189"/>
      <c r="G336" s="263"/>
      <c r="H336" s="204"/>
      <c r="I336" s="150" t="s">
        <v>63</v>
      </c>
      <c r="J336" s="190"/>
      <c r="K336" s="191"/>
      <c r="L336" s="191"/>
      <c r="M336" s="192"/>
      <c r="N336" s="192"/>
    </row>
    <row r="337" spans="1:14" ht="22.5" customHeight="1" x14ac:dyDescent="0.25">
      <c r="A337" s="55">
        <v>596</v>
      </c>
      <c r="B337" s="98" t="str">
        <f t="shared" si="11"/>
        <v>GÜLLE-</v>
      </c>
      <c r="C337" s="98"/>
      <c r="D337" s="98"/>
      <c r="E337" s="188"/>
      <c r="F337" s="189"/>
      <c r="G337" s="263"/>
      <c r="H337" s="204"/>
      <c r="I337" s="150" t="s">
        <v>63</v>
      </c>
      <c r="J337" s="190"/>
      <c r="K337" s="191"/>
      <c r="L337" s="191"/>
      <c r="M337" s="192"/>
      <c r="N337" s="192"/>
    </row>
    <row r="338" spans="1:14" ht="22.5" customHeight="1" x14ac:dyDescent="0.25">
      <c r="A338" s="55">
        <v>597</v>
      </c>
      <c r="B338" s="98" t="str">
        <f t="shared" si="11"/>
        <v>GÜLLE-</v>
      </c>
      <c r="C338" s="98"/>
      <c r="D338" s="98"/>
      <c r="E338" s="188"/>
      <c r="F338" s="189"/>
      <c r="G338" s="263"/>
      <c r="H338" s="204"/>
      <c r="I338" s="150" t="s">
        <v>63</v>
      </c>
      <c r="J338" s="190"/>
      <c r="K338" s="191"/>
      <c r="L338" s="191"/>
      <c r="M338" s="192"/>
      <c r="N338" s="192"/>
    </row>
    <row r="339" spans="1:14" ht="22.5" customHeight="1" x14ac:dyDescent="0.25">
      <c r="A339" s="55">
        <v>598</v>
      </c>
      <c r="B339" s="98" t="str">
        <f t="shared" si="11"/>
        <v>GÜLLE-</v>
      </c>
      <c r="C339" s="98"/>
      <c r="D339" s="98"/>
      <c r="E339" s="188"/>
      <c r="F339" s="189"/>
      <c r="G339" s="263"/>
      <c r="H339" s="204"/>
      <c r="I339" s="150" t="s">
        <v>63</v>
      </c>
      <c r="J339" s="190"/>
      <c r="K339" s="191"/>
      <c r="L339" s="191"/>
      <c r="M339" s="192"/>
      <c r="N339" s="192"/>
    </row>
    <row r="340" spans="1:14" ht="22.5" customHeight="1" x14ac:dyDescent="0.25">
      <c r="A340" s="55">
        <v>599</v>
      </c>
      <c r="B340" s="98" t="str">
        <f t="shared" si="11"/>
        <v>GÜLLE-</v>
      </c>
      <c r="C340" s="98"/>
      <c r="D340" s="98"/>
      <c r="E340" s="188"/>
      <c r="F340" s="189"/>
      <c r="G340" s="263"/>
      <c r="H340" s="204"/>
      <c r="I340" s="150" t="s">
        <v>63</v>
      </c>
      <c r="J340" s="190"/>
      <c r="K340" s="191"/>
      <c r="L340" s="191"/>
      <c r="M340" s="192"/>
      <c r="N340" s="192"/>
    </row>
    <row r="341" spans="1:14" ht="22.5" customHeight="1" x14ac:dyDescent="0.25">
      <c r="A341" s="55">
        <v>600</v>
      </c>
      <c r="B341" s="98" t="str">
        <f t="shared" si="11"/>
        <v>SIRIK-</v>
      </c>
      <c r="C341" s="98"/>
      <c r="D341" s="98"/>
      <c r="E341" s="188"/>
      <c r="F341" s="189"/>
      <c r="G341" s="263"/>
      <c r="H341" s="204"/>
      <c r="I341" s="150" t="s">
        <v>62</v>
      </c>
      <c r="J341" s="190"/>
      <c r="K341" s="191"/>
      <c r="L341" s="191"/>
      <c r="M341" s="192"/>
      <c r="N341" s="192"/>
    </row>
    <row r="342" spans="1:14" ht="22.5" customHeight="1" x14ac:dyDescent="0.25">
      <c r="A342" s="55">
        <v>601</v>
      </c>
      <c r="B342" s="98" t="str">
        <f t="shared" si="11"/>
        <v>SIRIK-</v>
      </c>
      <c r="C342" s="98"/>
      <c r="D342" s="98"/>
      <c r="E342" s="188"/>
      <c r="F342" s="189"/>
      <c r="G342" s="263"/>
      <c r="H342" s="204"/>
      <c r="I342" s="150" t="s">
        <v>62</v>
      </c>
      <c r="J342" s="190"/>
      <c r="K342" s="191"/>
      <c r="L342" s="191"/>
      <c r="M342" s="192"/>
      <c r="N342" s="192"/>
    </row>
    <row r="343" spans="1:14" ht="22.5" customHeight="1" x14ac:dyDescent="0.25">
      <c r="A343" s="55">
        <v>602</v>
      </c>
      <c r="B343" s="98" t="str">
        <f t="shared" si="11"/>
        <v>SIRIK-</v>
      </c>
      <c r="C343" s="98"/>
      <c r="D343" s="98"/>
      <c r="E343" s="188"/>
      <c r="F343" s="189"/>
      <c r="G343" s="263"/>
      <c r="H343" s="204"/>
      <c r="I343" s="150" t="s">
        <v>62</v>
      </c>
      <c r="J343" s="190"/>
      <c r="K343" s="191"/>
      <c r="L343" s="191"/>
      <c r="M343" s="192"/>
      <c r="N343" s="192"/>
    </row>
    <row r="344" spans="1:14" ht="22.5" customHeight="1" x14ac:dyDescent="0.25">
      <c r="A344" s="55">
        <v>603</v>
      </c>
      <c r="B344" s="98" t="str">
        <f t="shared" si="11"/>
        <v>SIRIK-</v>
      </c>
      <c r="C344" s="98"/>
      <c r="D344" s="98"/>
      <c r="E344" s="188"/>
      <c r="F344" s="189"/>
      <c r="G344" s="263"/>
      <c r="H344" s="204"/>
      <c r="I344" s="150" t="s">
        <v>62</v>
      </c>
      <c r="J344" s="190"/>
      <c r="K344" s="191"/>
      <c r="L344" s="191"/>
      <c r="M344" s="192"/>
      <c r="N344" s="192"/>
    </row>
    <row r="345" spans="1:14" ht="22.5" customHeight="1" x14ac:dyDescent="0.25">
      <c r="A345" s="55">
        <v>604</v>
      </c>
      <c r="B345" s="98" t="str">
        <f t="shared" si="11"/>
        <v>SIRIK-</v>
      </c>
      <c r="C345" s="98"/>
      <c r="D345" s="98"/>
      <c r="E345" s="188"/>
      <c r="F345" s="189"/>
      <c r="G345" s="263"/>
      <c r="H345" s="204"/>
      <c r="I345" s="150" t="s">
        <v>62</v>
      </c>
      <c r="J345" s="190"/>
      <c r="K345" s="191"/>
      <c r="L345" s="191"/>
      <c r="M345" s="192"/>
      <c r="N345" s="192"/>
    </row>
    <row r="346" spans="1:14" ht="22.5" customHeight="1" x14ac:dyDescent="0.25">
      <c r="A346" s="55">
        <v>605</v>
      </c>
      <c r="B346" s="98" t="str">
        <f t="shared" si="11"/>
        <v>SIRIK-</v>
      </c>
      <c r="C346" s="98"/>
      <c r="D346" s="98"/>
      <c r="E346" s="188"/>
      <c r="F346" s="189"/>
      <c r="G346" s="263"/>
      <c r="H346" s="204"/>
      <c r="I346" s="150" t="s">
        <v>62</v>
      </c>
      <c r="J346" s="190"/>
      <c r="K346" s="191"/>
      <c r="L346" s="191"/>
      <c r="M346" s="192"/>
      <c r="N346" s="192"/>
    </row>
    <row r="347" spans="1:14" ht="22.5" customHeight="1" x14ac:dyDescent="0.25">
      <c r="A347" s="55">
        <v>606</v>
      </c>
      <c r="B347" s="98" t="str">
        <f t="shared" si="11"/>
        <v>SIRIK-</v>
      </c>
      <c r="C347" s="98"/>
      <c r="D347" s="98"/>
      <c r="E347" s="188"/>
      <c r="F347" s="189"/>
      <c r="G347" s="263"/>
      <c r="H347" s="204"/>
      <c r="I347" s="150" t="s">
        <v>62</v>
      </c>
      <c r="J347" s="190"/>
      <c r="K347" s="191"/>
      <c r="L347" s="191"/>
      <c r="M347" s="192"/>
      <c r="N347" s="192"/>
    </row>
    <row r="348" spans="1:14" ht="22.5" customHeight="1" x14ac:dyDescent="0.25">
      <c r="A348" s="55">
        <v>607</v>
      </c>
      <c r="B348" s="98" t="str">
        <f t="shared" si="11"/>
        <v>SIRIK-</v>
      </c>
      <c r="C348" s="98"/>
      <c r="D348" s="98"/>
      <c r="E348" s="188"/>
      <c r="F348" s="189"/>
      <c r="G348" s="263"/>
      <c r="H348" s="204"/>
      <c r="I348" s="150" t="s">
        <v>62</v>
      </c>
      <c r="J348" s="190"/>
      <c r="K348" s="191"/>
      <c r="L348" s="191"/>
      <c r="M348" s="192"/>
      <c r="N348" s="192"/>
    </row>
    <row r="349" spans="1:14" ht="22.5" customHeight="1" x14ac:dyDescent="0.25">
      <c r="A349" s="55">
        <v>608</v>
      </c>
      <c r="B349" s="98" t="str">
        <f t="shared" si="11"/>
        <v>SIRIK-</v>
      </c>
      <c r="C349" s="98"/>
      <c r="D349" s="98"/>
      <c r="E349" s="188"/>
      <c r="F349" s="189"/>
      <c r="G349" s="263"/>
      <c r="H349" s="204"/>
      <c r="I349" s="150" t="s">
        <v>62</v>
      </c>
      <c r="J349" s="190"/>
      <c r="K349" s="191"/>
      <c r="L349" s="191"/>
      <c r="M349" s="192"/>
      <c r="N349" s="192"/>
    </row>
    <row r="350" spans="1:14" ht="22.5" customHeight="1" x14ac:dyDescent="0.25">
      <c r="A350" s="55">
        <v>609</v>
      </c>
      <c r="B350" s="98" t="str">
        <f t="shared" si="11"/>
        <v>SIRIK-</v>
      </c>
      <c r="C350" s="98"/>
      <c r="D350" s="98"/>
      <c r="E350" s="188"/>
      <c r="F350" s="189"/>
      <c r="G350" s="263"/>
      <c r="H350" s="204"/>
      <c r="I350" s="150" t="s">
        <v>62</v>
      </c>
      <c r="J350" s="190"/>
      <c r="K350" s="191"/>
      <c r="L350" s="191"/>
      <c r="M350" s="192"/>
      <c r="N350" s="192"/>
    </row>
    <row r="351" spans="1:14" ht="22.5" customHeight="1" x14ac:dyDescent="0.25">
      <c r="A351" s="55">
        <v>610</v>
      </c>
      <c r="B351" s="98" t="str">
        <f t="shared" si="11"/>
        <v>SIRIK-</v>
      </c>
      <c r="C351" s="98"/>
      <c r="D351" s="98"/>
      <c r="E351" s="188"/>
      <c r="F351" s="189"/>
      <c r="G351" s="263"/>
      <c r="H351" s="204"/>
      <c r="I351" s="150" t="s">
        <v>62</v>
      </c>
      <c r="J351" s="190"/>
      <c r="K351" s="191"/>
      <c r="L351" s="191"/>
      <c r="M351" s="192"/>
      <c r="N351" s="192"/>
    </row>
    <row r="352" spans="1:14" ht="22.5" customHeight="1" x14ac:dyDescent="0.25">
      <c r="A352" s="55">
        <v>611</v>
      </c>
      <c r="B352" s="98" t="str">
        <f t="shared" si="11"/>
        <v>SIRIK-</v>
      </c>
      <c r="C352" s="98"/>
      <c r="D352" s="98"/>
      <c r="E352" s="188"/>
      <c r="F352" s="189"/>
      <c r="G352" s="263"/>
      <c r="H352" s="204"/>
      <c r="I352" s="150" t="s">
        <v>62</v>
      </c>
      <c r="J352" s="190"/>
      <c r="K352" s="191"/>
      <c r="L352" s="191"/>
      <c r="M352" s="192"/>
      <c r="N352" s="192"/>
    </row>
    <row r="353" spans="1:14" ht="22.5" customHeight="1" x14ac:dyDescent="0.25">
      <c r="A353" s="55">
        <v>612</v>
      </c>
      <c r="B353" s="98" t="str">
        <f t="shared" si="11"/>
        <v>SIRIK-</v>
      </c>
      <c r="C353" s="98"/>
      <c r="D353" s="98"/>
      <c r="E353" s="188"/>
      <c r="F353" s="189"/>
      <c r="G353" s="263"/>
      <c r="H353" s="204"/>
      <c r="I353" s="150" t="s">
        <v>62</v>
      </c>
      <c r="J353" s="190"/>
      <c r="K353" s="191"/>
      <c r="L353" s="191"/>
      <c r="M353" s="192"/>
      <c r="N353" s="192"/>
    </row>
    <row r="354" spans="1:14" ht="22.5" customHeight="1" x14ac:dyDescent="0.25">
      <c r="A354" s="55">
        <v>613</v>
      </c>
      <c r="B354" s="98" t="str">
        <f t="shared" si="11"/>
        <v>SIRIK-</v>
      </c>
      <c r="C354" s="98"/>
      <c r="D354" s="98"/>
      <c r="E354" s="188"/>
      <c r="F354" s="189"/>
      <c r="G354" s="263"/>
      <c r="H354" s="204"/>
      <c r="I354" s="150" t="s">
        <v>62</v>
      </c>
      <c r="J354" s="190"/>
      <c r="K354" s="191"/>
      <c r="L354" s="191"/>
      <c r="M354" s="192"/>
      <c r="N354" s="192"/>
    </row>
    <row r="355" spans="1:14" ht="22.5" customHeight="1" x14ac:dyDescent="0.25">
      <c r="A355" s="55">
        <v>614</v>
      </c>
      <c r="B355" s="98" t="str">
        <f t="shared" si="11"/>
        <v>SIRIK-</v>
      </c>
      <c r="C355" s="98"/>
      <c r="D355" s="98"/>
      <c r="E355" s="188"/>
      <c r="F355" s="189"/>
      <c r="G355" s="263"/>
      <c r="H355" s="204"/>
      <c r="I355" s="150" t="s">
        <v>62</v>
      </c>
      <c r="J355" s="190"/>
      <c r="K355" s="191"/>
      <c r="L355" s="191"/>
      <c r="M355" s="192"/>
      <c r="N355" s="192"/>
    </row>
    <row r="356" spans="1:14" ht="22.5" customHeight="1" x14ac:dyDescent="0.25">
      <c r="A356" s="55">
        <v>615</v>
      </c>
      <c r="B356" s="98" t="str">
        <f t="shared" si="11"/>
        <v>SIRIK-</v>
      </c>
      <c r="C356" s="98"/>
      <c r="D356" s="98"/>
      <c r="E356" s="188"/>
      <c r="F356" s="189"/>
      <c r="G356" s="263"/>
      <c r="H356" s="204"/>
      <c r="I356" s="150" t="s">
        <v>62</v>
      </c>
      <c r="J356" s="190"/>
      <c r="K356" s="191"/>
      <c r="L356" s="191"/>
      <c r="M356" s="192"/>
      <c r="N356" s="192"/>
    </row>
    <row r="357" spans="1:14" ht="22.5" customHeight="1" x14ac:dyDescent="0.25">
      <c r="A357" s="55">
        <v>616</v>
      </c>
      <c r="B357" s="98" t="str">
        <f t="shared" si="11"/>
        <v>SIRIK-</v>
      </c>
      <c r="C357" s="98"/>
      <c r="D357" s="98"/>
      <c r="E357" s="188"/>
      <c r="F357" s="189"/>
      <c r="G357" s="263"/>
      <c r="H357" s="204"/>
      <c r="I357" s="150" t="s">
        <v>62</v>
      </c>
      <c r="J357" s="190"/>
      <c r="K357" s="191"/>
      <c r="L357" s="191"/>
      <c r="M357" s="192"/>
      <c r="N357" s="192"/>
    </row>
    <row r="358" spans="1:14" ht="22.5" customHeight="1" x14ac:dyDescent="0.25">
      <c r="A358" s="55">
        <v>617</v>
      </c>
      <c r="B358" s="98" t="str">
        <f t="shared" si="11"/>
        <v>SIRIK-</v>
      </c>
      <c r="C358" s="98"/>
      <c r="D358" s="98"/>
      <c r="E358" s="188"/>
      <c r="F358" s="189"/>
      <c r="G358" s="263"/>
      <c r="H358" s="204"/>
      <c r="I358" s="150" t="s">
        <v>62</v>
      </c>
      <c r="J358" s="190"/>
      <c r="K358" s="191"/>
      <c r="L358" s="191"/>
      <c r="M358" s="192"/>
      <c r="N358" s="192"/>
    </row>
    <row r="359" spans="1:14" ht="22.5" customHeight="1" x14ac:dyDescent="0.25">
      <c r="A359" s="55">
        <v>618</v>
      </c>
      <c r="B359" s="98" t="str">
        <f t="shared" si="11"/>
        <v>SIRIK-</v>
      </c>
      <c r="C359" s="98"/>
      <c r="D359" s="98"/>
      <c r="E359" s="188"/>
      <c r="F359" s="189"/>
      <c r="G359" s="263"/>
      <c r="H359" s="204"/>
      <c r="I359" s="150" t="s">
        <v>62</v>
      </c>
      <c r="J359" s="190"/>
      <c r="K359" s="191"/>
      <c r="L359" s="191"/>
      <c r="M359" s="192"/>
      <c r="N359" s="192"/>
    </row>
    <row r="360" spans="1:14" ht="22.5" customHeight="1" x14ac:dyDescent="0.25">
      <c r="A360" s="55">
        <v>619</v>
      </c>
      <c r="B360" s="98" t="str">
        <f t="shared" si="11"/>
        <v>SIRIK-</v>
      </c>
      <c r="C360" s="98"/>
      <c r="D360" s="98"/>
      <c r="E360" s="188"/>
      <c r="F360" s="189"/>
      <c r="G360" s="263"/>
      <c r="H360" s="204"/>
      <c r="I360" s="150" t="s">
        <v>62</v>
      </c>
      <c r="J360" s="190"/>
      <c r="K360" s="191"/>
      <c r="L360" s="191"/>
      <c r="M360" s="192"/>
      <c r="N360" s="192"/>
    </row>
    <row r="361" spans="1:14" ht="22.5" customHeight="1" x14ac:dyDescent="0.25">
      <c r="A361" s="55">
        <v>620</v>
      </c>
      <c r="B361" s="98" t="str">
        <f t="shared" si="11"/>
        <v>SIRIK-</v>
      </c>
      <c r="C361" s="98"/>
      <c r="D361" s="98"/>
      <c r="E361" s="188"/>
      <c r="F361" s="189"/>
      <c r="G361" s="263"/>
      <c r="H361" s="204"/>
      <c r="I361" s="150" t="s">
        <v>62</v>
      </c>
      <c r="J361" s="190"/>
      <c r="K361" s="191"/>
      <c r="L361" s="191"/>
      <c r="M361" s="192"/>
      <c r="N361" s="192"/>
    </row>
    <row r="362" spans="1:14" ht="22.5" customHeight="1" x14ac:dyDescent="0.25">
      <c r="A362" s="55">
        <v>621</v>
      </c>
      <c r="B362" s="98" t="str">
        <f t="shared" si="11"/>
        <v>SIRIK-</v>
      </c>
      <c r="C362" s="98"/>
      <c r="D362" s="98"/>
      <c r="E362" s="188"/>
      <c r="F362" s="189"/>
      <c r="G362" s="263"/>
      <c r="H362" s="204"/>
      <c r="I362" s="150" t="s">
        <v>62</v>
      </c>
      <c r="J362" s="190"/>
      <c r="K362" s="191"/>
      <c r="L362" s="191"/>
      <c r="M362" s="192"/>
      <c r="N362" s="192"/>
    </row>
    <row r="363" spans="1:14" ht="22.5" customHeight="1" x14ac:dyDescent="0.25">
      <c r="A363" s="55">
        <v>622</v>
      </c>
      <c r="B363" s="98" t="str">
        <f t="shared" si="11"/>
        <v>SIRIK-</v>
      </c>
      <c r="C363" s="98"/>
      <c r="D363" s="98"/>
      <c r="E363" s="188"/>
      <c r="F363" s="189"/>
      <c r="G363" s="263"/>
      <c r="H363" s="204"/>
      <c r="I363" s="150" t="s">
        <v>62</v>
      </c>
      <c r="J363" s="190"/>
      <c r="K363" s="191"/>
      <c r="L363" s="191"/>
      <c r="M363" s="192"/>
      <c r="N363" s="192"/>
    </row>
    <row r="364" spans="1:14" ht="22.5" customHeight="1" x14ac:dyDescent="0.25">
      <c r="A364" s="55">
        <v>623</v>
      </c>
      <c r="B364" s="98" t="str">
        <f t="shared" si="11"/>
        <v>SIRIK-</v>
      </c>
      <c r="C364" s="98"/>
      <c r="D364" s="98"/>
      <c r="E364" s="188"/>
      <c r="F364" s="189"/>
      <c r="G364" s="263"/>
      <c r="H364" s="204"/>
      <c r="I364" s="150" t="s">
        <v>62</v>
      </c>
      <c r="J364" s="190"/>
      <c r="K364" s="191"/>
      <c r="L364" s="191"/>
      <c r="M364" s="192"/>
      <c r="N364" s="192"/>
    </row>
    <row r="365" spans="1:14" ht="22.5" customHeight="1" x14ac:dyDescent="0.25">
      <c r="A365" s="55">
        <v>624</v>
      </c>
      <c r="B365" s="98" t="str">
        <f t="shared" si="11"/>
        <v>SIRIK-</v>
      </c>
      <c r="C365" s="98"/>
      <c r="D365" s="98"/>
      <c r="E365" s="188"/>
      <c r="F365" s="189"/>
      <c r="G365" s="263"/>
      <c r="H365" s="204"/>
      <c r="I365" s="150" t="s">
        <v>62</v>
      </c>
      <c r="J365" s="190"/>
      <c r="K365" s="191"/>
      <c r="L365" s="191"/>
      <c r="M365" s="192"/>
      <c r="N365" s="192"/>
    </row>
    <row r="366" spans="1:14" ht="22.5" customHeight="1" x14ac:dyDescent="0.25">
      <c r="A366" s="55">
        <v>625</v>
      </c>
      <c r="B366" s="98" t="str">
        <f t="shared" si="11"/>
        <v>SIRIK-</v>
      </c>
      <c r="C366" s="98"/>
      <c r="D366" s="98"/>
      <c r="E366" s="188"/>
      <c r="F366" s="189"/>
      <c r="G366" s="263"/>
      <c r="H366" s="204"/>
      <c r="I366" s="150" t="s">
        <v>62</v>
      </c>
      <c r="J366" s="190"/>
      <c r="K366" s="191"/>
      <c r="L366" s="191"/>
      <c r="M366" s="192"/>
      <c r="N366" s="192"/>
    </row>
    <row r="367" spans="1:14" ht="22.5" customHeight="1" x14ac:dyDescent="0.25">
      <c r="A367" s="55">
        <v>626</v>
      </c>
      <c r="B367" s="98" t="str">
        <f t="shared" ref="B367:B398" si="12">CONCATENATE(I367,"-",M367)</f>
        <v>SIRIK-</v>
      </c>
      <c r="C367" s="98"/>
      <c r="D367" s="98"/>
      <c r="E367" s="188"/>
      <c r="F367" s="189"/>
      <c r="G367" s="263"/>
      <c r="H367" s="204"/>
      <c r="I367" s="150" t="s">
        <v>62</v>
      </c>
      <c r="J367" s="190"/>
      <c r="K367" s="191"/>
      <c r="L367" s="191"/>
      <c r="M367" s="192"/>
      <c r="N367" s="192"/>
    </row>
    <row r="368" spans="1:14" ht="22.5" customHeight="1" x14ac:dyDescent="0.25">
      <c r="A368" s="55">
        <v>627</v>
      </c>
      <c r="B368" s="98" t="str">
        <f t="shared" si="12"/>
        <v>SIRIK-</v>
      </c>
      <c r="C368" s="98"/>
      <c r="D368" s="98"/>
      <c r="E368" s="188"/>
      <c r="F368" s="189"/>
      <c r="G368" s="263"/>
      <c r="H368" s="204"/>
      <c r="I368" s="150" t="s">
        <v>62</v>
      </c>
      <c r="J368" s="190"/>
      <c r="K368" s="191"/>
      <c r="L368" s="191"/>
      <c r="M368" s="192"/>
      <c r="N368" s="192"/>
    </row>
    <row r="369" spans="1:14" ht="22.5" customHeight="1" x14ac:dyDescent="0.25">
      <c r="A369" s="55">
        <v>628</v>
      </c>
      <c r="B369" s="98" t="str">
        <f t="shared" si="12"/>
        <v>SIRIK-</v>
      </c>
      <c r="C369" s="98"/>
      <c r="D369" s="98"/>
      <c r="E369" s="188"/>
      <c r="F369" s="189"/>
      <c r="G369" s="263"/>
      <c r="H369" s="204"/>
      <c r="I369" s="150" t="s">
        <v>62</v>
      </c>
      <c r="J369" s="190"/>
      <c r="K369" s="191"/>
      <c r="L369" s="191"/>
      <c r="M369" s="192"/>
      <c r="N369" s="192"/>
    </row>
    <row r="370" spans="1:14" ht="22.5" customHeight="1" x14ac:dyDescent="0.25">
      <c r="A370" s="55">
        <v>629</v>
      </c>
      <c r="B370" s="98" t="str">
        <f t="shared" si="12"/>
        <v>SIRIK-</v>
      </c>
      <c r="C370" s="98"/>
      <c r="D370" s="98"/>
      <c r="E370" s="188"/>
      <c r="F370" s="189"/>
      <c r="G370" s="263"/>
      <c r="H370" s="204"/>
      <c r="I370" s="150" t="s">
        <v>62</v>
      </c>
      <c r="J370" s="190"/>
      <c r="K370" s="191"/>
      <c r="L370" s="191"/>
      <c r="M370" s="192"/>
      <c r="N370" s="192"/>
    </row>
    <row r="371" spans="1:14" ht="22.5" customHeight="1" x14ac:dyDescent="0.25">
      <c r="A371" s="55">
        <v>630</v>
      </c>
      <c r="B371" s="98" t="str">
        <f t="shared" si="12"/>
        <v>SIRIK-</v>
      </c>
      <c r="C371" s="98"/>
      <c r="D371" s="98"/>
      <c r="E371" s="188"/>
      <c r="F371" s="189"/>
      <c r="G371" s="263"/>
      <c r="H371" s="204"/>
      <c r="I371" s="150" t="s">
        <v>62</v>
      </c>
      <c r="J371" s="190"/>
      <c r="K371" s="191"/>
      <c r="L371" s="191"/>
      <c r="M371" s="192"/>
      <c r="N371" s="192"/>
    </row>
    <row r="372" spans="1:14" ht="22.5" customHeight="1" x14ac:dyDescent="0.25">
      <c r="A372" s="55">
        <v>631</v>
      </c>
      <c r="B372" s="98" t="str">
        <f t="shared" si="12"/>
        <v>SIRIK-</v>
      </c>
      <c r="C372" s="98"/>
      <c r="D372" s="98"/>
      <c r="E372" s="188"/>
      <c r="F372" s="189"/>
      <c r="G372" s="263"/>
      <c r="H372" s="204"/>
      <c r="I372" s="150" t="s">
        <v>62</v>
      </c>
      <c r="J372" s="190"/>
      <c r="K372" s="191"/>
      <c r="L372" s="191"/>
      <c r="M372" s="192"/>
      <c r="N372" s="192"/>
    </row>
    <row r="373" spans="1:14" ht="22.5" customHeight="1" x14ac:dyDescent="0.25">
      <c r="A373" s="55">
        <v>632</v>
      </c>
      <c r="B373" s="98" t="str">
        <f t="shared" si="12"/>
        <v>SIRIK-</v>
      </c>
      <c r="C373" s="98"/>
      <c r="D373" s="98"/>
      <c r="E373" s="188"/>
      <c r="F373" s="189"/>
      <c r="G373" s="263"/>
      <c r="H373" s="204"/>
      <c r="I373" s="150" t="s">
        <v>62</v>
      </c>
      <c r="J373" s="190"/>
      <c r="K373" s="191"/>
      <c r="L373" s="191"/>
      <c r="M373" s="192"/>
      <c r="N373" s="192"/>
    </row>
    <row r="374" spans="1:14" ht="22.5" customHeight="1" x14ac:dyDescent="0.25">
      <c r="A374" s="55">
        <v>633</v>
      </c>
      <c r="B374" s="98" t="str">
        <f t="shared" si="12"/>
        <v>SIRIK-</v>
      </c>
      <c r="C374" s="98"/>
      <c r="D374" s="98"/>
      <c r="E374" s="188"/>
      <c r="F374" s="189"/>
      <c r="G374" s="263"/>
      <c r="H374" s="204"/>
      <c r="I374" s="150" t="s">
        <v>62</v>
      </c>
      <c r="J374" s="190"/>
      <c r="K374" s="191"/>
      <c r="L374" s="191"/>
      <c r="M374" s="192"/>
      <c r="N374" s="192"/>
    </row>
    <row r="375" spans="1:14" ht="22.5" customHeight="1" x14ac:dyDescent="0.25">
      <c r="A375" s="55">
        <v>634</v>
      </c>
      <c r="B375" s="98" t="str">
        <f t="shared" si="12"/>
        <v>SIRIK-</v>
      </c>
      <c r="C375" s="98"/>
      <c r="D375" s="98"/>
      <c r="E375" s="188"/>
      <c r="F375" s="189"/>
      <c r="G375" s="263"/>
      <c r="H375" s="204"/>
      <c r="I375" s="150" t="s">
        <v>62</v>
      </c>
      <c r="J375" s="190"/>
      <c r="K375" s="191"/>
      <c r="L375" s="191"/>
      <c r="M375" s="192"/>
      <c r="N375" s="192"/>
    </row>
    <row r="376" spans="1:14" s="235" customFormat="1" ht="22.5" customHeight="1" x14ac:dyDescent="0.25">
      <c r="A376" s="226">
        <v>635</v>
      </c>
      <c r="B376" s="227" t="str">
        <f t="shared" si="12"/>
        <v>GÜLLE-</v>
      </c>
      <c r="C376" s="227"/>
      <c r="D376" s="227"/>
      <c r="E376" s="228"/>
      <c r="F376" s="229"/>
      <c r="G376" s="262"/>
      <c r="H376" s="204"/>
      <c r="I376" s="230" t="s">
        <v>63</v>
      </c>
      <c r="J376" s="231"/>
      <c r="K376" s="232"/>
      <c r="L376" s="232"/>
      <c r="M376" s="233"/>
      <c r="N376" s="233"/>
    </row>
    <row r="377" spans="1:14" s="235" customFormat="1" ht="22.5" customHeight="1" x14ac:dyDescent="0.25">
      <c r="A377" s="226">
        <v>636</v>
      </c>
      <c r="B377" s="227" t="str">
        <f t="shared" si="12"/>
        <v>GÜLLE-</v>
      </c>
      <c r="C377" s="227"/>
      <c r="D377" s="227"/>
      <c r="E377" s="228"/>
      <c r="F377" s="229"/>
      <c r="G377" s="262"/>
      <c r="H377" s="204"/>
      <c r="I377" s="230" t="s">
        <v>63</v>
      </c>
      <c r="J377" s="231"/>
      <c r="K377" s="232"/>
      <c r="L377" s="232"/>
      <c r="M377" s="233"/>
      <c r="N377" s="233"/>
    </row>
    <row r="378" spans="1:14" s="235" customFormat="1" ht="22.5" customHeight="1" x14ac:dyDescent="0.25">
      <c r="A378" s="226">
        <v>637</v>
      </c>
      <c r="B378" s="227" t="str">
        <f t="shared" si="12"/>
        <v>GÜLLE-</v>
      </c>
      <c r="C378" s="227"/>
      <c r="D378" s="227"/>
      <c r="E378" s="228"/>
      <c r="F378" s="229"/>
      <c r="G378" s="262"/>
      <c r="H378" s="204"/>
      <c r="I378" s="230" t="s">
        <v>63</v>
      </c>
      <c r="J378" s="231"/>
      <c r="K378" s="232"/>
      <c r="L378" s="232"/>
      <c r="M378" s="233"/>
      <c r="N378" s="233"/>
    </row>
    <row r="379" spans="1:14" s="235" customFormat="1" ht="22.5" customHeight="1" x14ac:dyDescent="0.25">
      <c r="A379" s="226">
        <v>638</v>
      </c>
      <c r="B379" s="227" t="str">
        <f t="shared" si="12"/>
        <v>GÜLLE-</v>
      </c>
      <c r="C379" s="227"/>
      <c r="D379" s="227"/>
      <c r="E379" s="228"/>
      <c r="F379" s="229"/>
      <c r="G379" s="262"/>
      <c r="H379" s="204"/>
      <c r="I379" s="230" t="s">
        <v>63</v>
      </c>
      <c r="J379" s="231"/>
      <c r="K379" s="232"/>
      <c r="L379" s="232"/>
      <c r="M379" s="233"/>
      <c r="N379" s="233"/>
    </row>
    <row r="380" spans="1:14" s="235" customFormat="1" ht="22.5" customHeight="1" x14ac:dyDescent="0.25">
      <c r="A380" s="226">
        <v>639</v>
      </c>
      <c r="B380" s="227" t="str">
        <f t="shared" si="12"/>
        <v>GÜLLE-</v>
      </c>
      <c r="C380" s="227"/>
      <c r="D380" s="227"/>
      <c r="E380" s="228"/>
      <c r="F380" s="229"/>
      <c r="G380" s="262"/>
      <c r="H380" s="204"/>
      <c r="I380" s="230" t="s">
        <v>63</v>
      </c>
      <c r="J380" s="231"/>
      <c r="K380" s="232"/>
      <c r="L380" s="232"/>
      <c r="M380" s="233"/>
      <c r="N380" s="233"/>
    </row>
    <row r="381" spans="1:14" s="235" customFormat="1" ht="22.5" customHeight="1" x14ac:dyDescent="0.25">
      <c r="A381" s="226">
        <v>640</v>
      </c>
      <c r="B381" s="227" t="str">
        <f t="shared" si="12"/>
        <v>GÜLLE-</v>
      </c>
      <c r="C381" s="227"/>
      <c r="D381" s="227"/>
      <c r="E381" s="228"/>
      <c r="F381" s="229"/>
      <c r="G381" s="262"/>
      <c r="H381" s="204"/>
      <c r="I381" s="230" t="s">
        <v>63</v>
      </c>
      <c r="J381" s="231"/>
      <c r="K381" s="232"/>
      <c r="L381" s="232"/>
      <c r="M381" s="233"/>
      <c r="N381" s="233"/>
    </row>
    <row r="382" spans="1:14" s="235" customFormat="1" ht="22.5" customHeight="1" x14ac:dyDescent="0.25">
      <c r="A382" s="226">
        <v>641</v>
      </c>
      <c r="B382" s="227" t="str">
        <f t="shared" si="12"/>
        <v>GÜLLE-</v>
      </c>
      <c r="C382" s="227"/>
      <c r="D382" s="227"/>
      <c r="E382" s="228"/>
      <c r="F382" s="229"/>
      <c r="G382" s="262"/>
      <c r="H382" s="204"/>
      <c r="I382" s="230" t="s">
        <v>63</v>
      </c>
      <c r="J382" s="231"/>
      <c r="K382" s="232"/>
      <c r="L382" s="232"/>
      <c r="M382" s="233"/>
      <c r="N382" s="233"/>
    </row>
    <row r="383" spans="1:14" s="235" customFormat="1" ht="22.5" customHeight="1" x14ac:dyDescent="0.25">
      <c r="A383" s="226">
        <v>642</v>
      </c>
      <c r="B383" s="227" t="str">
        <f t="shared" si="12"/>
        <v>GÜLLE-</v>
      </c>
      <c r="C383" s="227"/>
      <c r="D383" s="227"/>
      <c r="E383" s="228"/>
      <c r="F383" s="229"/>
      <c r="G383" s="262"/>
      <c r="H383" s="204"/>
      <c r="I383" s="230" t="s">
        <v>63</v>
      </c>
      <c r="J383" s="231"/>
      <c r="K383" s="232"/>
      <c r="L383" s="232"/>
      <c r="M383" s="233"/>
      <c r="N383" s="233"/>
    </row>
    <row r="384" spans="1:14" s="235" customFormat="1" ht="22.5" customHeight="1" x14ac:dyDescent="0.25">
      <c r="A384" s="226">
        <v>643</v>
      </c>
      <c r="B384" s="227" t="str">
        <f t="shared" si="12"/>
        <v>GÜLLE-</v>
      </c>
      <c r="C384" s="227"/>
      <c r="D384" s="227"/>
      <c r="E384" s="228"/>
      <c r="F384" s="229"/>
      <c r="G384" s="262"/>
      <c r="H384" s="204"/>
      <c r="I384" s="230" t="s">
        <v>63</v>
      </c>
      <c r="J384" s="231"/>
      <c r="K384" s="232"/>
      <c r="L384" s="232"/>
      <c r="M384" s="233"/>
      <c r="N384" s="233"/>
    </row>
    <row r="385" spans="1:14" s="235" customFormat="1" ht="22.5" customHeight="1" x14ac:dyDescent="0.25">
      <c r="A385" s="226">
        <v>644</v>
      </c>
      <c r="B385" s="227" t="str">
        <f t="shared" si="12"/>
        <v>GÜLLE-</v>
      </c>
      <c r="C385" s="227"/>
      <c r="D385" s="227"/>
      <c r="E385" s="228"/>
      <c r="F385" s="229"/>
      <c r="G385" s="262"/>
      <c r="H385" s="204"/>
      <c r="I385" s="230" t="s">
        <v>63</v>
      </c>
      <c r="J385" s="231"/>
      <c r="K385" s="232"/>
      <c r="L385" s="232"/>
      <c r="M385" s="233"/>
      <c r="N385" s="233"/>
    </row>
    <row r="386" spans="1:14" s="235" customFormat="1" ht="22.5" customHeight="1" x14ac:dyDescent="0.25">
      <c r="A386" s="226">
        <v>645</v>
      </c>
      <c r="B386" s="227" t="str">
        <f t="shared" si="12"/>
        <v>GÜLLE-</v>
      </c>
      <c r="C386" s="227"/>
      <c r="D386" s="227"/>
      <c r="E386" s="228"/>
      <c r="F386" s="229"/>
      <c r="G386" s="262"/>
      <c r="H386" s="204"/>
      <c r="I386" s="230" t="s">
        <v>63</v>
      </c>
      <c r="J386" s="231"/>
      <c r="K386" s="232"/>
      <c r="L386" s="232"/>
      <c r="M386" s="233"/>
      <c r="N386" s="233"/>
    </row>
    <row r="387" spans="1:14" s="235" customFormat="1" ht="22.5" customHeight="1" x14ac:dyDescent="0.25">
      <c r="A387" s="226">
        <v>646</v>
      </c>
      <c r="B387" s="227" t="str">
        <f t="shared" si="12"/>
        <v>GÜLLE-</v>
      </c>
      <c r="C387" s="227"/>
      <c r="D387" s="227"/>
      <c r="E387" s="228"/>
      <c r="F387" s="229"/>
      <c r="G387" s="262"/>
      <c r="H387" s="204"/>
      <c r="I387" s="230" t="s">
        <v>63</v>
      </c>
      <c r="J387" s="231"/>
      <c r="K387" s="232"/>
      <c r="L387" s="232"/>
      <c r="M387" s="233"/>
      <c r="N387" s="233"/>
    </row>
    <row r="388" spans="1:14" s="235" customFormat="1" ht="22.5" customHeight="1" x14ac:dyDescent="0.25">
      <c r="A388" s="226">
        <v>647</v>
      </c>
      <c r="B388" s="227" t="str">
        <f t="shared" si="12"/>
        <v>GÜLLE-</v>
      </c>
      <c r="C388" s="227"/>
      <c r="D388" s="227"/>
      <c r="E388" s="228"/>
      <c r="F388" s="229"/>
      <c r="G388" s="262"/>
      <c r="H388" s="204"/>
      <c r="I388" s="230" t="s">
        <v>63</v>
      </c>
      <c r="J388" s="231"/>
      <c r="K388" s="232"/>
      <c r="L388" s="232"/>
      <c r="M388" s="233"/>
      <c r="N388" s="233"/>
    </row>
    <row r="389" spans="1:14" s="235" customFormat="1" ht="22.5" customHeight="1" x14ac:dyDescent="0.25">
      <c r="A389" s="226">
        <v>648</v>
      </c>
      <c r="B389" s="227" t="str">
        <f t="shared" si="12"/>
        <v>GÜLLE-</v>
      </c>
      <c r="C389" s="227"/>
      <c r="D389" s="227"/>
      <c r="E389" s="228"/>
      <c r="F389" s="229"/>
      <c r="G389" s="262"/>
      <c r="H389" s="204"/>
      <c r="I389" s="230" t="s">
        <v>63</v>
      </c>
      <c r="J389" s="231"/>
      <c r="K389" s="232"/>
      <c r="L389" s="232"/>
      <c r="M389" s="233"/>
      <c r="N389" s="233"/>
    </row>
    <row r="390" spans="1:14" s="235" customFormat="1" ht="22.5" customHeight="1" x14ac:dyDescent="0.25">
      <c r="A390" s="226">
        <v>649</v>
      </c>
      <c r="B390" s="227" t="str">
        <f t="shared" si="12"/>
        <v>GÜLLE-</v>
      </c>
      <c r="C390" s="227"/>
      <c r="D390" s="227"/>
      <c r="E390" s="228"/>
      <c r="F390" s="229"/>
      <c r="G390" s="262"/>
      <c r="H390" s="204"/>
      <c r="I390" s="230" t="s">
        <v>63</v>
      </c>
      <c r="J390" s="231"/>
      <c r="K390" s="232"/>
      <c r="L390" s="232"/>
      <c r="M390" s="233"/>
      <c r="N390" s="233"/>
    </row>
    <row r="391" spans="1:14" s="235" customFormat="1" ht="22.5" customHeight="1" x14ac:dyDescent="0.25">
      <c r="A391" s="226">
        <v>650</v>
      </c>
      <c r="B391" s="227" t="str">
        <f t="shared" si="12"/>
        <v>GÜLLE-</v>
      </c>
      <c r="C391" s="227"/>
      <c r="D391" s="227"/>
      <c r="E391" s="228"/>
      <c r="F391" s="229"/>
      <c r="G391" s="262"/>
      <c r="H391" s="204"/>
      <c r="I391" s="230" t="s">
        <v>63</v>
      </c>
      <c r="J391" s="231"/>
      <c r="K391" s="232"/>
      <c r="L391" s="232"/>
      <c r="M391" s="233"/>
      <c r="N391" s="233"/>
    </row>
    <row r="392" spans="1:14" s="235" customFormat="1" ht="22.5" customHeight="1" x14ac:dyDescent="0.25">
      <c r="A392" s="226">
        <v>651</v>
      </c>
      <c r="B392" s="227" t="str">
        <f t="shared" si="12"/>
        <v>GÜLLE-</v>
      </c>
      <c r="C392" s="227"/>
      <c r="D392" s="227"/>
      <c r="E392" s="228"/>
      <c r="F392" s="229"/>
      <c r="G392" s="262"/>
      <c r="H392" s="204"/>
      <c r="I392" s="230" t="s">
        <v>63</v>
      </c>
      <c r="J392" s="231"/>
      <c r="K392" s="232"/>
      <c r="L392" s="232"/>
      <c r="M392" s="233"/>
      <c r="N392" s="233"/>
    </row>
    <row r="393" spans="1:14" s="235" customFormat="1" ht="22.5" customHeight="1" x14ac:dyDescent="0.25">
      <c r="A393" s="226">
        <v>652</v>
      </c>
      <c r="B393" s="227" t="str">
        <f t="shared" si="12"/>
        <v>GÜLLE-</v>
      </c>
      <c r="C393" s="227"/>
      <c r="D393" s="227"/>
      <c r="E393" s="228"/>
      <c r="F393" s="229"/>
      <c r="G393" s="262"/>
      <c r="H393" s="204"/>
      <c r="I393" s="230" t="s">
        <v>63</v>
      </c>
      <c r="J393" s="236"/>
      <c r="K393" s="232"/>
      <c r="L393" s="232"/>
      <c r="M393" s="233"/>
      <c r="N393" s="233"/>
    </row>
    <row r="394" spans="1:14" s="235" customFormat="1" ht="22.5" customHeight="1" x14ac:dyDescent="0.25">
      <c r="A394" s="226">
        <v>653</v>
      </c>
      <c r="B394" s="227" t="str">
        <f t="shared" si="12"/>
        <v>GÜLLE-</v>
      </c>
      <c r="C394" s="227"/>
      <c r="D394" s="227"/>
      <c r="E394" s="228"/>
      <c r="F394" s="229"/>
      <c r="G394" s="262"/>
      <c r="H394" s="204"/>
      <c r="I394" s="230" t="s">
        <v>63</v>
      </c>
      <c r="J394" s="236"/>
      <c r="K394" s="232"/>
      <c r="L394" s="232"/>
      <c r="M394" s="233"/>
      <c r="N394" s="233"/>
    </row>
    <row r="395" spans="1:14" s="235" customFormat="1" ht="22.5" customHeight="1" x14ac:dyDescent="0.25">
      <c r="A395" s="226">
        <v>654</v>
      </c>
      <c r="B395" s="227" t="str">
        <f t="shared" si="12"/>
        <v>GÜLLE-</v>
      </c>
      <c r="C395" s="227"/>
      <c r="D395" s="227"/>
      <c r="E395" s="228"/>
      <c r="F395" s="229"/>
      <c r="G395" s="262"/>
      <c r="H395" s="204"/>
      <c r="I395" s="230" t="s">
        <v>63</v>
      </c>
      <c r="J395" s="236"/>
      <c r="K395" s="232"/>
      <c r="L395" s="232"/>
      <c r="M395" s="233"/>
      <c r="N395" s="233"/>
    </row>
    <row r="396" spans="1:14" s="235" customFormat="1" ht="22.5" customHeight="1" x14ac:dyDescent="0.25">
      <c r="A396" s="226">
        <v>655</v>
      </c>
      <c r="B396" s="227" t="str">
        <f t="shared" si="12"/>
        <v>GÜLLE-</v>
      </c>
      <c r="C396" s="227"/>
      <c r="D396" s="227"/>
      <c r="E396" s="228"/>
      <c r="F396" s="229"/>
      <c r="G396" s="262"/>
      <c r="H396" s="204"/>
      <c r="I396" s="230" t="s">
        <v>63</v>
      </c>
      <c r="J396" s="236"/>
      <c r="K396" s="232"/>
      <c r="L396" s="232"/>
      <c r="M396" s="233"/>
      <c r="N396" s="233"/>
    </row>
    <row r="397" spans="1:14" s="235" customFormat="1" ht="22.5" customHeight="1" x14ac:dyDescent="0.25">
      <c r="A397" s="226">
        <v>656</v>
      </c>
      <c r="B397" s="227" t="str">
        <f t="shared" si="12"/>
        <v>GÜLLE-</v>
      </c>
      <c r="C397" s="227"/>
      <c r="D397" s="227"/>
      <c r="E397" s="228"/>
      <c r="F397" s="229"/>
      <c r="G397" s="262"/>
      <c r="H397" s="204"/>
      <c r="I397" s="230" t="s">
        <v>63</v>
      </c>
      <c r="J397" s="236"/>
      <c r="K397" s="232"/>
      <c r="L397" s="232"/>
      <c r="M397" s="233"/>
      <c r="N397" s="233"/>
    </row>
    <row r="398" spans="1:14" s="235" customFormat="1" ht="22.5" customHeight="1" x14ac:dyDescent="0.25">
      <c r="A398" s="226">
        <v>657</v>
      </c>
      <c r="B398" s="227" t="str">
        <f t="shared" si="12"/>
        <v>GÜLLE-</v>
      </c>
      <c r="C398" s="227"/>
      <c r="D398" s="227"/>
      <c r="E398" s="228"/>
      <c r="F398" s="229"/>
      <c r="G398" s="262"/>
      <c r="H398" s="204"/>
      <c r="I398" s="230" t="s">
        <v>63</v>
      </c>
      <c r="J398" s="236"/>
      <c r="K398" s="232"/>
      <c r="L398" s="232"/>
      <c r="M398" s="233"/>
      <c r="N398" s="233"/>
    </row>
    <row r="399" spans="1:14" s="235" customFormat="1" ht="22.5" customHeight="1" x14ac:dyDescent="0.25">
      <c r="A399" s="226">
        <v>658</v>
      </c>
      <c r="B399" s="227" t="str">
        <f t="shared" ref="B399:B423" si="13">CONCATENATE(I399,"-",M399)</f>
        <v>GÜLLE-</v>
      </c>
      <c r="C399" s="227"/>
      <c r="D399" s="227"/>
      <c r="E399" s="228"/>
      <c r="F399" s="229"/>
      <c r="G399" s="262"/>
      <c r="H399" s="204"/>
      <c r="I399" s="230" t="s">
        <v>63</v>
      </c>
      <c r="J399" s="231"/>
      <c r="K399" s="232"/>
      <c r="L399" s="232"/>
      <c r="M399" s="233"/>
      <c r="N399" s="233"/>
    </row>
    <row r="400" spans="1:14" s="235" customFormat="1" ht="22.5" customHeight="1" x14ac:dyDescent="0.25">
      <c r="A400" s="226">
        <v>659</v>
      </c>
      <c r="B400" s="227" t="str">
        <f t="shared" si="13"/>
        <v>GÜLLE-</v>
      </c>
      <c r="C400" s="227"/>
      <c r="D400" s="227"/>
      <c r="E400" s="228"/>
      <c r="F400" s="229"/>
      <c r="G400" s="262"/>
      <c r="H400" s="204"/>
      <c r="I400" s="230" t="s">
        <v>63</v>
      </c>
      <c r="J400" s="231"/>
      <c r="K400" s="232"/>
      <c r="L400" s="232"/>
      <c r="M400" s="233"/>
      <c r="N400" s="233"/>
    </row>
    <row r="401" spans="1:14" s="235" customFormat="1" ht="22.5" customHeight="1" x14ac:dyDescent="0.25">
      <c r="A401" s="226">
        <v>660</v>
      </c>
      <c r="B401" s="227" t="str">
        <f t="shared" si="13"/>
        <v>GÜLLE-</v>
      </c>
      <c r="C401" s="227"/>
      <c r="D401" s="227"/>
      <c r="E401" s="228"/>
      <c r="F401" s="229"/>
      <c r="G401" s="262"/>
      <c r="H401" s="204"/>
      <c r="I401" s="230" t="s">
        <v>63</v>
      </c>
      <c r="J401" s="231"/>
      <c r="K401" s="232"/>
      <c r="L401" s="232"/>
      <c r="M401" s="233"/>
      <c r="N401" s="233"/>
    </row>
    <row r="402" spans="1:14" s="235" customFormat="1" ht="22.5" customHeight="1" x14ac:dyDescent="0.25">
      <c r="A402" s="226">
        <v>661</v>
      </c>
      <c r="B402" s="227" t="str">
        <f t="shared" si="13"/>
        <v>GÜLLE-</v>
      </c>
      <c r="C402" s="227"/>
      <c r="D402" s="227"/>
      <c r="E402" s="228"/>
      <c r="F402" s="229"/>
      <c r="G402" s="262"/>
      <c r="H402" s="204"/>
      <c r="I402" s="230" t="s">
        <v>63</v>
      </c>
      <c r="J402" s="231"/>
      <c r="K402" s="232"/>
      <c r="L402" s="232"/>
      <c r="M402" s="233"/>
      <c r="N402" s="233"/>
    </row>
    <row r="403" spans="1:14" s="235" customFormat="1" ht="22.5" customHeight="1" x14ac:dyDescent="0.25">
      <c r="A403" s="226">
        <v>662</v>
      </c>
      <c r="B403" s="227" t="str">
        <f t="shared" si="13"/>
        <v>GÜLLE-</v>
      </c>
      <c r="C403" s="227"/>
      <c r="D403" s="227"/>
      <c r="E403" s="228"/>
      <c r="F403" s="229"/>
      <c r="G403" s="262"/>
      <c r="H403" s="204"/>
      <c r="I403" s="230" t="s">
        <v>63</v>
      </c>
      <c r="J403" s="231"/>
      <c r="K403" s="232"/>
      <c r="L403" s="232"/>
      <c r="M403" s="233"/>
      <c r="N403" s="233"/>
    </row>
    <row r="404" spans="1:14" s="235" customFormat="1" ht="22.5" customHeight="1" x14ac:dyDescent="0.25">
      <c r="A404" s="226">
        <v>663</v>
      </c>
      <c r="B404" s="227" t="str">
        <f t="shared" si="13"/>
        <v>GÜLLE-</v>
      </c>
      <c r="C404" s="227"/>
      <c r="D404" s="227"/>
      <c r="E404" s="228"/>
      <c r="F404" s="229"/>
      <c r="G404" s="262"/>
      <c r="H404" s="204"/>
      <c r="I404" s="230" t="s">
        <v>63</v>
      </c>
      <c r="J404" s="231"/>
      <c r="K404" s="232"/>
      <c r="L404" s="232"/>
      <c r="M404" s="233"/>
      <c r="N404" s="233"/>
    </row>
    <row r="405" spans="1:14" s="235" customFormat="1" ht="22.5" customHeight="1" x14ac:dyDescent="0.25">
      <c r="A405" s="226">
        <v>664</v>
      </c>
      <c r="B405" s="227" t="str">
        <f t="shared" si="13"/>
        <v>GÜLLE-</v>
      </c>
      <c r="C405" s="227"/>
      <c r="D405" s="227"/>
      <c r="E405" s="228"/>
      <c r="F405" s="229"/>
      <c r="G405" s="262"/>
      <c r="H405" s="204"/>
      <c r="I405" s="230" t="s">
        <v>63</v>
      </c>
      <c r="J405" s="231"/>
      <c r="K405" s="232"/>
      <c r="L405" s="232"/>
      <c r="M405" s="233"/>
      <c r="N405" s="233"/>
    </row>
    <row r="406" spans="1:14" s="235" customFormat="1" ht="22.5" customHeight="1" x14ac:dyDescent="0.25">
      <c r="A406" s="226">
        <v>665</v>
      </c>
      <c r="B406" s="227" t="str">
        <f t="shared" si="13"/>
        <v>GÜLLE-</v>
      </c>
      <c r="C406" s="227"/>
      <c r="D406" s="227"/>
      <c r="E406" s="228"/>
      <c r="F406" s="229"/>
      <c r="G406" s="262"/>
      <c r="H406" s="204"/>
      <c r="I406" s="230" t="s">
        <v>63</v>
      </c>
      <c r="J406" s="231"/>
      <c r="K406" s="232"/>
      <c r="L406" s="232"/>
      <c r="M406" s="233"/>
      <c r="N406" s="233"/>
    </row>
    <row r="407" spans="1:14" s="235" customFormat="1" ht="22.5" customHeight="1" x14ac:dyDescent="0.25">
      <c r="A407" s="226">
        <v>666</v>
      </c>
      <c r="B407" s="227" t="str">
        <f t="shared" si="13"/>
        <v>GÜLLE-</v>
      </c>
      <c r="C407" s="227"/>
      <c r="D407" s="227"/>
      <c r="E407" s="228"/>
      <c r="F407" s="229"/>
      <c r="G407" s="262"/>
      <c r="H407" s="204"/>
      <c r="I407" s="230" t="s">
        <v>63</v>
      </c>
      <c r="J407" s="231"/>
      <c r="K407" s="232"/>
      <c r="L407" s="232"/>
      <c r="M407" s="233"/>
      <c r="N407" s="233"/>
    </row>
    <row r="408" spans="1:14" s="235" customFormat="1" ht="22.5" customHeight="1" x14ac:dyDescent="0.25">
      <c r="A408" s="226">
        <v>667</v>
      </c>
      <c r="B408" s="227" t="str">
        <f t="shared" si="13"/>
        <v>GÜLLE-</v>
      </c>
      <c r="C408" s="227"/>
      <c r="D408" s="227"/>
      <c r="E408" s="228"/>
      <c r="F408" s="229"/>
      <c r="G408" s="262"/>
      <c r="H408" s="204"/>
      <c r="I408" s="230" t="s">
        <v>63</v>
      </c>
      <c r="J408" s="231"/>
      <c r="K408" s="232"/>
      <c r="L408" s="232"/>
      <c r="M408" s="233"/>
      <c r="N408" s="233"/>
    </row>
    <row r="409" spans="1:14" s="235" customFormat="1" ht="22.5" customHeight="1" x14ac:dyDescent="0.25">
      <c r="A409" s="226">
        <v>668</v>
      </c>
      <c r="B409" s="227" t="str">
        <f t="shared" si="13"/>
        <v>GÜLLE-</v>
      </c>
      <c r="C409" s="227"/>
      <c r="D409" s="227"/>
      <c r="E409" s="228"/>
      <c r="F409" s="229"/>
      <c r="G409" s="262"/>
      <c r="H409" s="204"/>
      <c r="I409" s="230" t="s">
        <v>63</v>
      </c>
      <c r="J409" s="236"/>
      <c r="K409" s="232"/>
      <c r="L409" s="232"/>
      <c r="M409" s="233"/>
      <c r="N409" s="233"/>
    </row>
    <row r="410" spans="1:14" s="235" customFormat="1" ht="22.5" customHeight="1" x14ac:dyDescent="0.25">
      <c r="A410" s="226">
        <v>669</v>
      </c>
      <c r="B410" s="227" t="str">
        <f t="shared" si="13"/>
        <v>GÜLLE-</v>
      </c>
      <c r="C410" s="227"/>
      <c r="D410" s="227"/>
      <c r="E410" s="228"/>
      <c r="F410" s="229"/>
      <c r="G410" s="262"/>
      <c r="H410" s="204"/>
      <c r="I410" s="230" t="s">
        <v>63</v>
      </c>
      <c r="J410" s="236"/>
      <c r="K410" s="232"/>
      <c r="L410" s="232"/>
      <c r="M410" s="233"/>
      <c r="N410" s="233"/>
    </row>
    <row r="411" spans="1:14" s="235" customFormat="1" ht="22.5" customHeight="1" x14ac:dyDescent="0.25">
      <c r="A411" s="226">
        <v>670</v>
      </c>
      <c r="B411" s="227" t="str">
        <f t="shared" si="13"/>
        <v>GÜLLE-</v>
      </c>
      <c r="C411" s="227"/>
      <c r="D411" s="227"/>
      <c r="E411" s="228"/>
      <c r="F411" s="229"/>
      <c r="G411" s="262"/>
      <c r="H411" s="204"/>
      <c r="I411" s="230" t="s">
        <v>63</v>
      </c>
      <c r="J411" s="236"/>
      <c r="K411" s="232"/>
      <c r="L411" s="232"/>
      <c r="M411" s="233"/>
      <c r="N411" s="233"/>
    </row>
    <row r="412" spans="1:14" s="235" customFormat="1" ht="22.5" customHeight="1" x14ac:dyDescent="0.25">
      <c r="A412" s="226">
        <v>671</v>
      </c>
      <c r="B412" s="227" t="str">
        <f t="shared" si="13"/>
        <v>GÜLLE-</v>
      </c>
      <c r="C412" s="227"/>
      <c r="D412" s="227"/>
      <c r="E412" s="228"/>
      <c r="F412" s="229"/>
      <c r="G412" s="262"/>
      <c r="H412" s="204"/>
      <c r="I412" s="230" t="s">
        <v>63</v>
      </c>
      <c r="J412" s="236"/>
      <c r="K412" s="232"/>
      <c r="L412" s="232"/>
      <c r="M412" s="233"/>
      <c r="N412" s="233"/>
    </row>
    <row r="413" spans="1:14" s="235" customFormat="1" ht="22.5" customHeight="1" x14ac:dyDescent="0.25">
      <c r="A413" s="226">
        <v>672</v>
      </c>
      <c r="B413" s="227" t="str">
        <f t="shared" si="13"/>
        <v>GÜLLE-</v>
      </c>
      <c r="C413" s="227"/>
      <c r="D413" s="227"/>
      <c r="E413" s="228"/>
      <c r="F413" s="229"/>
      <c r="G413" s="262"/>
      <c r="H413" s="204"/>
      <c r="I413" s="230" t="s">
        <v>63</v>
      </c>
      <c r="J413" s="236"/>
      <c r="K413" s="232"/>
      <c r="L413" s="232"/>
      <c r="M413" s="233"/>
      <c r="N413" s="233"/>
    </row>
    <row r="414" spans="1:14" s="235" customFormat="1" ht="22.5" customHeight="1" x14ac:dyDescent="0.25">
      <c r="A414" s="226">
        <v>673</v>
      </c>
      <c r="B414" s="227" t="str">
        <f t="shared" si="13"/>
        <v>GÜLLE-</v>
      </c>
      <c r="C414" s="227"/>
      <c r="D414" s="227"/>
      <c r="E414" s="228"/>
      <c r="F414" s="229"/>
      <c r="G414" s="262"/>
      <c r="H414" s="204"/>
      <c r="I414" s="230" t="s">
        <v>63</v>
      </c>
      <c r="J414" s="236"/>
      <c r="K414" s="232"/>
      <c r="L414" s="232"/>
      <c r="M414" s="233"/>
      <c r="N414" s="233"/>
    </row>
    <row r="415" spans="1:14" s="235" customFormat="1" ht="22.5" customHeight="1" x14ac:dyDescent="0.25">
      <c r="A415" s="226">
        <v>674</v>
      </c>
      <c r="B415" s="227" t="str">
        <f t="shared" si="13"/>
        <v>GÜLLE-</v>
      </c>
      <c r="C415" s="227"/>
      <c r="D415" s="227"/>
      <c r="E415" s="228"/>
      <c r="F415" s="229"/>
      <c r="G415" s="262"/>
      <c r="H415" s="204"/>
      <c r="I415" s="230" t="s">
        <v>63</v>
      </c>
      <c r="J415" s="236"/>
      <c r="K415" s="232"/>
      <c r="L415" s="232"/>
      <c r="M415" s="233"/>
      <c r="N415" s="233"/>
    </row>
    <row r="416" spans="1:14" s="235" customFormat="1" ht="22.5" customHeight="1" x14ac:dyDescent="0.25">
      <c r="A416" s="226">
        <v>675</v>
      </c>
      <c r="B416" s="227" t="str">
        <f t="shared" si="13"/>
        <v>GÜLLE-</v>
      </c>
      <c r="C416" s="227"/>
      <c r="D416" s="227"/>
      <c r="E416" s="228"/>
      <c r="F416" s="229"/>
      <c r="G416" s="262"/>
      <c r="H416" s="204"/>
      <c r="I416" s="230" t="s">
        <v>63</v>
      </c>
      <c r="J416" s="231"/>
      <c r="K416" s="232"/>
      <c r="L416" s="232"/>
      <c r="M416" s="233"/>
      <c r="N416" s="233"/>
    </row>
    <row r="417" spans="1:14" s="235" customFormat="1" ht="22.5" customHeight="1" x14ac:dyDescent="0.25">
      <c r="A417" s="226">
        <v>676</v>
      </c>
      <c r="B417" s="227" t="str">
        <f t="shared" si="13"/>
        <v>GÜLLE-</v>
      </c>
      <c r="C417" s="227"/>
      <c r="D417" s="227"/>
      <c r="E417" s="228"/>
      <c r="F417" s="229"/>
      <c r="G417" s="262"/>
      <c r="H417" s="204"/>
      <c r="I417" s="230" t="s">
        <v>63</v>
      </c>
      <c r="J417" s="231"/>
      <c r="K417" s="232"/>
      <c r="L417" s="232"/>
      <c r="M417" s="233"/>
      <c r="N417" s="233"/>
    </row>
    <row r="418" spans="1:14" s="235" customFormat="1" ht="22.5" customHeight="1" x14ac:dyDescent="0.25">
      <c r="A418" s="226">
        <v>677</v>
      </c>
      <c r="B418" s="227" t="str">
        <f t="shared" si="13"/>
        <v>GÜLLE-</v>
      </c>
      <c r="C418" s="227"/>
      <c r="D418" s="227"/>
      <c r="E418" s="228"/>
      <c r="F418" s="229"/>
      <c r="G418" s="262"/>
      <c r="H418" s="204"/>
      <c r="I418" s="230" t="s">
        <v>63</v>
      </c>
      <c r="J418" s="231"/>
      <c r="K418" s="232"/>
      <c r="L418" s="232"/>
      <c r="M418" s="233"/>
      <c r="N418" s="233"/>
    </row>
    <row r="419" spans="1:14" s="235" customFormat="1" ht="22.5" customHeight="1" x14ac:dyDescent="0.25">
      <c r="A419" s="226">
        <v>678</v>
      </c>
      <c r="B419" s="227" t="str">
        <f t="shared" si="13"/>
        <v>GÜLLE-</v>
      </c>
      <c r="C419" s="227"/>
      <c r="D419" s="227"/>
      <c r="E419" s="228"/>
      <c r="F419" s="229"/>
      <c r="G419" s="262"/>
      <c r="H419" s="204"/>
      <c r="I419" s="230" t="s">
        <v>63</v>
      </c>
      <c r="J419" s="236"/>
      <c r="K419" s="232"/>
      <c r="L419" s="232"/>
      <c r="M419" s="233"/>
      <c r="N419" s="233"/>
    </row>
    <row r="420" spans="1:14" s="235" customFormat="1" ht="22.5" customHeight="1" x14ac:dyDescent="0.25">
      <c r="A420" s="226">
        <v>679</v>
      </c>
      <c r="B420" s="227" t="str">
        <f t="shared" si="13"/>
        <v>GÜLLE-</v>
      </c>
      <c r="C420" s="227"/>
      <c r="D420" s="227"/>
      <c r="E420" s="228"/>
      <c r="F420" s="229"/>
      <c r="G420" s="262"/>
      <c r="H420" s="204"/>
      <c r="I420" s="230" t="s">
        <v>63</v>
      </c>
      <c r="J420" s="236"/>
      <c r="K420" s="232"/>
      <c r="L420" s="232"/>
      <c r="M420" s="233"/>
      <c r="N420" s="233"/>
    </row>
    <row r="421" spans="1:14" s="235" customFormat="1" ht="22.5" customHeight="1" x14ac:dyDescent="0.25">
      <c r="A421" s="226">
        <v>680</v>
      </c>
      <c r="B421" s="227" t="str">
        <f t="shared" si="13"/>
        <v>GÜLLE-</v>
      </c>
      <c r="C421" s="227"/>
      <c r="D421" s="227"/>
      <c r="E421" s="228"/>
      <c r="F421" s="229"/>
      <c r="G421" s="262"/>
      <c r="H421" s="204"/>
      <c r="I421" s="230" t="s">
        <v>63</v>
      </c>
      <c r="J421" s="236"/>
      <c r="K421" s="232"/>
      <c r="L421" s="232"/>
      <c r="M421" s="233"/>
      <c r="N421" s="233"/>
    </row>
    <row r="422" spans="1:14" s="235" customFormat="1" ht="22.5" customHeight="1" x14ac:dyDescent="0.25">
      <c r="A422" s="226">
        <v>681</v>
      </c>
      <c r="B422" s="227" t="str">
        <f t="shared" si="13"/>
        <v>GÜLLE-</v>
      </c>
      <c r="C422" s="227"/>
      <c r="D422" s="227"/>
      <c r="E422" s="228"/>
      <c r="F422" s="229"/>
      <c r="G422" s="262"/>
      <c r="H422" s="204"/>
      <c r="I422" s="230" t="s">
        <v>63</v>
      </c>
      <c r="J422" s="236"/>
      <c r="K422" s="232"/>
      <c r="L422" s="232"/>
      <c r="M422" s="233"/>
      <c r="N422" s="233"/>
    </row>
    <row r="423" spans="1:14" s="235" customFormat="1" ht="22.5" customHeight="1" x14ac:dyDescent="0.25">
      <c r="A423" s="226">
        <v>682</v>
      </c>
      <c r="B423" s="227" t="str">
        <f t="shared" si="13"/>
        <v>GÜLLE-</v>
      </c>
      <c r="C423" s="227"/>
      <c r="D423" s="227"/>
      <c r="E423" s="228"/>
      <c r="F423" s="229"/>
      <c r="G423" s="262"/>
      <c r="H423" s="204"/>
      <c r="I423" s="230" t="s">
        <v>63</v>
      </c>
      <c r="J423" s="236"/>
      <c r="K423" s="232"/>
      <c r="L423" s="232"/>
      <c r="M423" s="233"/>
      <c r="N423" s="233"/>
    </row>
  </sheetData>
  <autoFilter ref="A3:M423">
    <sortState ref="A4:M423">
      <sortCondition ref="F3:F666"/>
    </sortState>
  </autoFilter>
  <sortState ref="C11:G18">
    <sortCondition ref="F11:F18"/>
  </sortState>
  <mergeCells count="4">
    <mergeCell ref="A1:M1"/>
    <mergeCell ref="A2:F2"/>
    <mergeCell ref="G2:H2"/>
    <mergeCell ref="J2:M2"/>
  </mergeCells>
  <phoneticPr fontId="0" type="noConversion"/>
  <conditionalFormatting sqref="E4:E423">
    <cfRule type="cellIs" dxfId="11"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49" orientation="portrait" horizontalDpi="300" verticalDpi="300" r:id="rId1"/>
  <headerFooter alignWithMargins="0"/>
  <rowBreaks count="6" manualBreakCount="6">
    <brk id="87" max="13" man="1"/>
    <brk id="124" max="13" man="1"/>
    <brk id="135" max="13" man="1"/>
    <brk id="193" max="13" man="1"/>
    <brk id="370" max="13" man="1"/>
    <brk id="418" max="13" man="1"/>
  </rowBreaks>
  <ignoredErrors>
    <ignoredError sqref="J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8"/>
  <sheetViews>
    <sheetView view="pageBreakPreview" topLeftCell="A19" zoomScale="90" zoomScaleNormal="100" zoomScaleSheetLayoutView="90" workbookViewId="0">
      <selection activeCell="O34" sqref="O34"/>
    </sheetView>
  </sheetViews>
  <sheetFormatPr defaultColWidth="9.140625" defaultRowHeight="12.75" x14ac:dyDescent="0.2"/>
  <cols>
    <col min="1" max="1" width="5.28515625" style="60" customWidth="1"/>
    <col min="2" max="2" width="14" style="60" hidden="1" customWidth="1"/>
    <col min="3" max="3" width="6.85546875" style="60" customWidth="1"/>
    <col min="4" max="4" width="12" style="61" bestFit="1" customWidth="1"/>
    <col min="5" max="5" width="9.28515625" style="61" customWidth="1"/>
    <col min="6" max="6" width="24.28515625" style="60" bestFit="1" customWidth="1"/>
    <col min="7" max="7" width="38" style="3" bestFit="1"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244</v>
      </c>
      <c r="E3" s="363"/>
      <c r="F3" s="363"/>
      <c r="G3" s="63"/>
      <c r="H3" s="364"/>
      <c r="I3" s="364"/>
      <c r="J3" s="364"/>
      <c r="K3" s="245"/>
      <c r="L3" s="245"/>
      <c r="M3" s="197"/>
      <c r="N3" s="365"/>
      <c r="O3" s="365"/>
      <c r="P3" s="365"/>
    </row>
    <row r="4" spans="1:16" s="4" customFormat="1" ht="17.25" customHeight="1" x14ac:dyDescent="0.2">
      <c r="A4" s="356" t="s">
        <v>87</v>
      </c>
      <c r="B4" s="356"/>
      <c r="C4" s="356"/>
      <c r="D4" s="357" t="s">
        <v>317</v>
      </c>
      <c r="E4" s="357"/>
      <c r="F4" s="357"/>
      <c r="G4" s="130"/>
      <c r="H4" s="237"/>
      <c r="I4" s="358"/>
      <c r="J4" s="358"/>
      <c r="K4" s="246"/>
      <c r="L4" s="356" t="s">
        <v>403</v>
      </c>
      <c r="M4" s="356"/>
      <c r="N4" s="359">
        <v>42831</v>
      </c>
      <c r="O4" s="359"/>
      <c r="P4" s="176">
        <v>0.44791666666666669</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44">
        <v>1</v>
      </c>
      <c r="I7" s="244">
        <v>2</v>
      </c>
      <c r="J7" s="244">
        <v>3</v>
      </c>
      <c r="K7" s="185" t="s">
        <v>130</v>
      </c>
      <c r="L7" s="244">
        <v>4</v>
      </c>
      <c r="M7" s="244">
        <v>5</v>
      </c>
      <c r="N7" s="244">
        <v>6</v>
      </c>
      <c r="O7" s="352"/>
      <c r="P7" s="352"/>
    </row>
    <row r="8" spans="1:16" s="56" customFormat="1" ht="63" customHeight="1" x14ac:dyDescent="0.2">
      <c r="A8" s="64">
        <v>1</v>
      </c>
      <c r="B8" s="65" t="s">
        <v>245</v>
      </c>
      <c r="C8" s="66">
        <f>IF(ISERROR(VLOOKUP(B8,'KAYIT LİSTESİ'!$B$4:$H$795,2,0)),"",(VLOOKUP(B8,'KAYIT LİSTESİ'!$B$4:$H$795,2,0)))</f>
        <v>13</v>
      </c>
      <c r="D8" s="67">
        <f>IF(ISERROR(VLOOKUP(B8,'KAYIT LİSTESİ'!$B$4:$H$795,4,0)),"",(VLOOKUP(B8,'KAYIT LİSTESİ'!$B$4:$H$795,4,0)))</f>
        <v>38356</v>
      </c>
      <c r="E8" s="67" t="str">
        <f>IF(ISERROR(VLOOKUP(B8,'KAYIT LİSTESİ'!$B$4:$N$9795,13,0)),"",(VLOOKUP(B8,'KAYIT LİSTESİ'!$B$4:$N$9795,13,0)))</f>
        <v>B1</v>
      </c>
      <c r="F8" s="162" t="str">
        <f>IF(ISERROR(VLOOKUP(B8,'KAYIT LİSTESİ'!$B$4:$H$795,5,0)),"",(VLOOKUP(B8,'KAYIT LİSTESİ'!$B$4:$H$795,5,0)))</f>
        <v>İBRAHİM EFE KABADAYI</v>
      </c>
      <c r="G8" s="162" t="str">
        <f>IF(ISERROR(VLOOKUP(B8,'KAYIT LİSTESİ'!$B$4:$H$795,6,0)),"",(VLOOKUP(B8,'KAYIT LİSTESİ'!$B$4:$H$795,6,0)))</f>
        <v>AKSARAY-ATMIŞSEKİZ AKSARAY GÖR.EN.SP.KUL.</v>
      </c>
      <c r="H8" s="153" t="s">
        <v>548</v>
      </c>
      <c r="I8" s="153" t="s">
        <v>548</v>
      </c>
      <c r="J8" s="153">
        <v>160</v>
      </c>
      <c r="K8" s="186"/>
      <c r="L8" s="187">
        <v>173</v>
      </c>
      <c r="M8" s="187"/>
      <c r="N8" s="187"/>
      <c r="O8" s="186">
        <f>IF(COUNT(H8:N8)=0,"",MAX(H8:N8))</f>
        <v>173</v>
      </c>
      <c r="P8" s="68"/>
    </row>
    <row r="9" spans="1:16" s="56" customFormat="1" ht="63" customHeight="1" x14ac:dyDescent="0.2">
      <c r="A9" s="64">
        <v>2</v>
      </c>
      <c r="B9" s="65" t="s">
        <v>246</v>
      </c>
      <c r="C9" s="66">
        <f>IF(ISERROR(VLOOKUP(B9,'KAYIT LİSTESİ'!$B$4:$H$795,2,0)),"",(VLOOKUP(B9,'KAYIT LİSTESİ'!$B$4:$H$795,2,0)))</f>
        <v>64</v>
      </c>
      <c r="D9" s="67">
        <f>IF(ISERROR(VLOOKUP(B9,'KAYIT LİSTESİ'!$B$4:$H$795,4,0)),"",(VLOOKUP(B9,'KAYIT LİSTESİ'!$B$4:$H$795,4,0)))</f>
        <v>37159</v>
      </c>
      <c r="E9" s="67" t="str">
        <f>IF(ISERROR(VLOOKUP(B9,'KAYIT LİSTESİ'!$B$4:$N$9795,13,0)),"",(VLOOKUP(B9,'KAYIT LİSTESİ'!$B$4:$N$9795,13,0)))</f>
        <v>B1</v>
      </c>
      <c r="F9" s="162" t="str">
        <f>IF(ISERROR(VLOOKUP(B9,'KAYIT LİSTESİ'!$B$4:$H$795,5,0)),"",(VLOOKUP(B9,'KAYIT LİSTESİ'!$B$4:$H$795,5,0)))</f>
        <v>BERKAY ÇOLAK</v>
      </c>
      <c r="G9" s="162" t="str">
        <f>IF(ISERROR(VLOOKUP(B9,'KAYIT LİSTESİ'!$B$4:$H$795,6,0)),"",(VLOOKUP(B9,'KAYIT LİSTESİ'!$B$4:$H$795,6,0)))</f>
        <v>BURSA-NİLÜFER BELEDİYESİ GÖRME ENGELLİLER SPOR KULÜBÜ</v>
      </c>
      <c r="H9" s="153" t="s">
        <v>548</v>
      </c>
      <c r="I9" s="153" t="s">
        <v>548</v>
      </c>
      <c r="J9" s="153" t="s">
        <v>548</v>
      </c>
      <c r="K9" s="186"/>
      <c r="L9" s="187">
        <v>112</v>
      </c>
      <c r="M9" s="187"/>
      <c r="N9" s="187"/>
      <c r="O9" s="186">
        <f>IF(COUNT(H9:N9)=0,"",MAX(H9:N9))</f>
        <v>112</v>
      </c>
      <c r="P9" s="68"/>
    </row>
    <row r="10" spans="1:16" s="56" customFormat="1" ht="63" customHeight="1" x14ac:dyDescent="0.2">
      <c r="A10" s="64"/>
      <c r="B10" s="65" t="s">
        <v>247</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t="str">
        <f t="shared" ref="K10" si="0">IF(COUNT(H10:J10)=0,"",MAX(H10:J10))</f>
        <v/>
      </c>
      <c r="L10" s="187"/>
      <c r="M10" s="187"/>
      <c r="N10" s="187"/>
      <c r="O10" s="186" t="str">
        <f t="shared" ref="O10" si="1">IF(COUNT(H10:N10)=0,"",MAX(H10:N10))</f>
        <v/>
      </c>
      <c r="P10" s="68"/>
    </row>
    <row r="11" spans="1:16" ht="28.9"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customHeight="1" x14ac:dyDescent="0.2">
      <c r="A12" s="349"/>
      <c r="B12" s="349"/>
      <c r="C12" s="353"/>
      <c r="D12" s="353"/>
      <c r="E12" s="355"/>
      <c r="F12" s="349"/>
      <c r="G12" s="349"/>
      <c r="H12" s="244">
        <v>1</v>
      </c>
      <c r="I12" s="244">
        <v>2</v>
      </c>
      <c r="J12" s="244">
        <v>3</v>
      </c>
      <c r="K12" s="185" t="s">
        <v>130</v>
      </c>
      <c r="L12" s="244">
        <v>4</v>
      </c>
      <c r="M12" s="244">
        <v>5</v>
      </c>
      <c r="N12" s="244">
        <v>6</v>
      </c>
      <c r="O12" s="352"/>
      <c r="P12" s="352"/>
    </row>
    <row r="13" spans="1:16" s="56" customFormat="1" ht="63" customHeight="1" x14ac:dyDescent="0.2">
      <c r="A13" s="64">
        <v>1</v>
      </c>
      <c r="B13" s="65" t="s">
        <v>249</v>
      </c>
      <c r="C13" s="66">
        <f>IF(ISERROR(VLOOKUP(B13,'KAYIT LİSTESİ'!$B$4:$H$795,2,0)),"",(VLOOKUP(B13,'KAYIT LİSTESİ'!$B$4:$H$795,2,0)))</f>
        <v>152</v>
      </c>
      <c r="D13" s="67">
        <f>IF(ISERROR(VLOOKUP(B13,'KAYIT LİSTESİ'!$B$4:$H$795,4,0)),"",(VLOOKUP(B13,'KAYIT LİSTESİ'!$B$4:$H$795,4,0)))</f>
        <v>37387</v>
      </c>
      <c r="E13" s="67" t="str">
        <f>IF(ISERROR(VLOOKUP(B13,'KAYIT LİSTESİ'!$B$4:$N$9795,13,0)),"",(VLOOKUP(B13,'KAYIT LİSTESİ'!$B$4:$N$9795,13,0)))</f>
        <v>B2</v>
      </c>
      <c r="F13" s="162" t="str">
        <f>IF(ISERROR(VLOOKUP(B13,'KAYIT LİSTESİ'!$B$4:$H$795,5,0)),"",(VLOOKUP(B13,'KAYIT LİSTESİ'!$B$4:$H$795,5,0)))</f>
        <v>MİKAİL BAL</v>
      </c>
      <c r="G13" s="162" t="str">
        <f>IF(ISERROR(VLOOKUP(B13,'KAYIT LİSTESİ'!$B$4:$H$795,6,0)),"",(VLOOKUP(B13,'KAYIT LİSTESİ'!$B$4:$H$795,6,0)))</f>
        <v>MALATYA-MALATYA YEŞİLYURT GÖRME ENGELLİLER POR KULÜBÜ</v>
      </c>
      <c r="H13" s="153">
        <v>283</v>
      </c>
      <c r="I13" s="153">
        <v>314</v>
      </c>
      <c r="J13" s="153">
        <v>311</v>
      </c>
      <c r="K13" s="186"/>
      <c r="L13" s="187">
        <v>326</v>
      </c>
      <c r="M13" s="187"/>
      <c r="N13" s="187"/>
      <c r="O13" s="186">
        <f>IF(COUNT(H13:N13)=0,"",MAX(H13:N13))</f>
        <v>326</v>
      </c>
      <c r="P13" s="68"/>
    </row>
    <row r="14" spans="1:16" s="56" customFormat="1" ht="63" customHeight="1" x14ac:dyDescent="0.2">
      <c r="A14" s="64">
        <v>2</v>
      </c>
      <c r="B14" s="65" t="s">
        <v>248</v>
      </c>
      <c r="C14" s="66">
        <f>IF(ISERROR(VLOOKUP(B14,'KAYIT LİSTESİ'!$B$4:$H$795,2,0)),"",(VLOOKUP(B14,'KAYIT LİSTESİ'!$B$4:$H$795,2,0)))</f>
        <v>71</v>
      </c>
      <c r="D14" s="67">
        <f>IF(ISERROR(VLOOKUP(B14,'KAYIT LİSTESİ'!$B$4:$H$795,4,0)),"",(VLOOKUP(B14,'KAYIT LİSTESİ'!$B$4:$H$795,4,0)))</f>
        <v>38565</v>
      </c>
      <c r="E14" s="67" t="str">
        <f>IF(ISERROR(VLOOKUP(B14,'KAYIT LİSTESİ'!$B$4:$N$9795,13,0)),"",(VLOOKUP(B14,'KAYIT LİSTESİ'!$B$4:$N$9795,13,0)))</f>
        <v>B2</v>
      </c>
      <c r="F14" s="162" t="str">
        <f>IF(ISERROR(VLOOKUP(B14,'KAYIT LİSTESİ'!$B$4:$H$795,5,0)),"",(VLOOKUP(B14,'KAYIT LİSTESİ'!$B$4:$H$795,5,0)))</f>
        <v>OĞUZHAN SEVİM</v>
      </c>
      <c r="G14" s="162" t="str">
        <f>IF(ISERROR(VLOOKUP(B14,'KAYIT LİSTESİ'!$B$4:$H$795,6,0)),"",(VLOOKUP(B14,'KAYIT LİSTESİ'!$B$4:$H$795,6,0)))</f>
        <v>BURSA-NİLÜFER BELEDİYESİ GÖRME ENGELLİLER SPOR KULÜBÜ</v>
      </c>
      <c r="H14" s="153">
        <v>166</v>
      </c>
      <c r="I14" s="153" t="s">
        <v>548</v>
      </c>
      <c r="J14" s="153">
        <v>181</v>
      </c>
      <c r="K14" s="186"/>
      <c r="L14" s="187">
        <v>197</v>
      </c>
      <c r="M14" s="187"/>
      <c r="N14" s="187"/>
      <c r="O14" s="186">
        <f>IF(COUNT(H14:N14)=0,"",MAX(H14:N14))</f>
        <v>197</v>
      </c>
      <c r="P14" s="68"/>
    </row>
    <row r="15" spans="1:16" s="56" customFormat="1" ht="63" customHeight="1" x14ac:dyDescent="0.2">
      <c r="A15" s="64"/>
      <c r="B15" s="65" t="s">
        <v>250</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c r="L15" s="187"/>
      <c r="M15" s="187"/>
      <c r="N15" s="187"/>
      <c r="O15" s="186" t="str">
        <f>IF(COUNT(H15:N15)=0,"",MAX(H15:N15))</f>
        <v/>
      </c>
      <c r="P15" s="68"/>
    </row>
    <row r="16" spans="1:16" s="56" customFormat="1" ht="63" customHeight="1" x14ac:dyDescent="0.2">
      <c r="A16" s="64"/>
      <c r="B16" s="65" t="s">
        <v>423</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c r="L16" s="187"/>
      <c r="M16" s="187"/>
      <c r="N16" s="187"/>
      <c r="O16" s="186" t="str">
        <f>IF(COUNT(H16:N16)=0,"",MAX(H16:N16))</f>
        <v/>
      </c>
      <c r="P16" s="68"/>
    </row>
    <row r="17" spans="1:16" ht="28.9" customHeight="1" x14ac:dyDescent="0.2">
      <c r="A17" s="349" t="s">
        <v>6</v>
      </c>
      <c r="B17" s="349"/>
      <c r="C17" s="353" t="s">
        <v>72</v>
      </c>
      <c r="D17" s="353" t="s">
        <v>88</v>
      </c>
      <c r="E17" s="354" t="s">
        <v>215</v>
      </c>
      <c r="F17" s="349" t="s">
        <v>7</v>
      </c>
      <c r="G17" s="349" t="s">
        <v>41</v>
      </c>
      <c r="H17" s="350" t="s">
        <v>239</v>
      </c>
      <c r="I17" s="350"/>
      <c r="J17" s="350"/>
      <c r="K17" s="350"/>
      <c r="L17" s="350"/>
      <c r="M17" s="350"/>
      <c r="N17" s="350"/>
      <c r="O17" s="351" t="s">
        <v>8</v>
      </c>
      <c r="P17" s="351" t="s">
        <v>129</v>
      </c>
    </row>
    <row r="18" spans="1:16" ht="28.9" customHeight="1" x14ac:dyDescent="0.2">
      <c r="A18" s="349"/>
      <c r="B18" s="349"/>
      <c r="C18" s="353"/>
      <c r="D18" s="353"/>
      <c r="E18" s="355"/>
      <c r="F18" s="349"/>
      <c r="G18" s="349"/>
      <c r="H18" s="244">
        <v>1</v>
      </c>
      <c r="I18" s="244">
        <v>2</v>
      </c>
      <c r="J18" s="244">
        <v>3</v>
      </c>
      <c r="K18" s="185" t="s">
        <v>130</v>
      </c>
      <c r="L18" s="244">
        <v>4</v>
      </c>
      <c r="M18" s="244">
        <v>5</v>
      </c>
      <c r="N18" s="244">
        <v>6</v>
      </c>
      <c r="O18" s="352"/>
      <c r="P18" s="352"/>
    </row>
    <row r="19" spans="1:16" s="56" customFormat="1" ht="63" customHeight="1" x14ac:dyDescent="0.2">
      <c r="A19" s="64">
        <v>1</v>
      </c>
      <c r="B19" s="65" t="s">
        <v>287</v>
      </c>
      <c r="C19" s="66">
        <f>IF(ISERROR(VLOOKUP(B19,'KAYIT LİSTESİ'!$B$4:$H$795,2,0)),"",(VLOOKUP(B19,'KAYIT LİSTESİ'!$B$4:$H$795,2,0)))</f>
        <v>44</v>
      </c>
      <c r="D19" s="67">
        <f>IF(ISERROR(VLOOKUP(B19,'KAYIT LİSTESİ'!$B$4:$H$795,4,0)),"",(VLOOKUP(B19,'KAYIT LİSTESİ'!$B$4:$H$795,4,0)))</f>
        <v>37250</v>
      </c>
      <c r="E19" s="67" t="str">
        <f>IF(ISERROR(VLOOKUP(B19,'KAYIT LİSTESİ'!$B$4:$N$9795,13,0)),"",(VLOOKUP(B19,'KAYIT LİSTESİ'!$B$4:$N$9795,13,0)))</f>
        <v>B3</v>
      </c>
      <c r="F19" s="162" t="str">
        <f>IF(ISERROR(VLOOKUP(B19,'KAYIT LİSTESİ'!$B$4:$H$795,5,0)),"",(VLOOKUP(B19,'KAYIT LİSTESİ'!$B$4:$H$795,5,0)))</f>
        <v>KEMAL YUSUF AKANSU</v>
      </c>
      <c r="G19" s="162" t="str">
        <f>IF(ISERROR(VLOOKUP(B19,'KAYIT LİSTESİ'!$B$4:$H$795,6,0)),"",(VLOOKUP(B19,'KAYIT LİSTESİ'!$B$4:$H$795,6,0)))</f>
        <v>ANTALYA-ANKARA ALTI NOKTA SPOR KUL.</v>
      </c>
      <c r="H19" s="153">
        <v>321</v>
      </c>
      <c r="I19" s="153">
        <v>311</v>
      </c>
      <c r="J19" s="153">
        <v>308</v>
      </c>
      <c r="K19" s="186">
        <f>IF(COUNT(H19:J19)=0,"",MAX(H19:J19))</f>
        <v>321</v>
      </c>
      <c r="L19" s="187">
        <v>305</v>
      </c>
      <c r="M19" s="187"/>
      <c r="N19" s="187"/>
      <c r="O19" s="186">
        <f t="shared" ref="O19:O25" si="2">IF(COUNT(H19:N19)=0,"",MAX(H19:N19))</f>
        <v>321</v>
      </c>
      <c r="P19" s="68"/>
    </row>
    <row r="20" spans="1:16" s="56" customFormat="1" ht="63" customHeight="1" x14ac:dyDescent="0.2">
      <c r="A20" s="64">
        <v>2</v>
      </c>
      <c r="B20" s="65" t="s">
        <v>280</v>
      </c>
      <c r="C20" s="66">
        <f>IF(ISERROR(VLOOKUP(B20,'KAYIT LİSTESİ'!$B$4:$H$795,2,0)),"",(VLOOKUP(B20,'KAYIT LİSTESİ'!$B$4:$H$795,2,0)))</f>
        <v>45</v>
      </c>
      <c r="D20" s="67">
        <f>IF(ISERROR(VLOOKUP(B20,'KAYIT LİSTESİ'!$B$4:$H$795,4,0)),"",(VLOOKUP(B20,'KAYIT LİSTESİ'!$B$4:$H$795,4,0)))</f>
        <v>38296</v>
      </c>
      <c r="E20" s="67" t="str">
        <f>IF(ISERROR(VLOOKUP(B20,'KAYIT LİSTESİ'!$B$4:$N$9795,13,0)),"",(VLOOKUP(B20,'KAYIT LİSTESİ'!$B$4:$N$9795,13,0)))</f>
        <v>B3</v>
      </c>
      <c r="F20" s="162" t="str">
        <f>IF(ISERROR(VLOOKUP(B20,'KAYIT LİSTESİ'!$B$4:$H$795,5,0)),"",(VLOOKUP(B20,'KAYIT LİSTESİ'!$B$4:$H$795,5,0)))</f>
        <v>HÜSEYİN AKANSU</v>
      </c>
      <c r="G20" s="162" t="str">
        <f>IF(ISERROR(VLOOKUP(B20,'KAYIT LİSTESİ'!$B$4:$H$795,6,0)),"",(VLOOKUP(B20,'KAYIT LİSTESİ'!$B$4:$H$795,6,0)))</f>
        <v>ANTALYA-ANTALYA GÖRME EN.SPOR KUL.</v>
      </c>
      <c r="H20" s="153">
        <v>289</v>
      </c>
      <c r="I20" s="153">
        <v>310</v>
      </c>
      <c r="J20" s="153">
        <v>302</v>
      </c>
      <c r="K20" s="186"/>
      <c r="L20" s="187">
        <v>300</v>
      </c>
      <c r="M20" s="187"/>
      <c r="N20" s="187"/>
      <c r="O20" s="186">
        <f t="shared" si="2"/>
        <v>310</v>
      </c>
      <c r="P20" s="68"/>
    </row>
    <row r="21" spans="1:16" s="56" customFormat="1" ht="63" customHeight="1" x14ac:dyDescent="0.2">
      <c r="A21" s="64">
        <v>3</v>
      </c>
      <c r="B21" s="65" t="s">
        <v>284</v>
      </c>
      <c r="C21" s="66">
        <f>IF(ISERROR(VLOOKUP(B21,'KAYIT LİSTESİ'!$B$4:$H$795,2,0)),"",(VLOOKUP(B21,'KAYIT LİSTESİ'!$B$4:$H$795,2,0)))</f>
        <v>96</v>
      </c>
      <c r="D21" s="67">
        <f>IF(ISERROR(VLOOKUP(B21,'KAYIT LİSTESİ'!$B$4:$H$795,4,0)),"",(VLOOKUP(B21,'KAYIT LİSTESİ'!$B$4:$H$795,4,0)))</f>
        <v>38333</v>
      </c>
      <c r="E21" s="67" t="str">
        <f>IF(ISERROR(VLOOKUP(B21,'KAYIT LİSTESİ'!$B$4:$N$9795,13,0)),"",(VLOOKUP(B21,'KAYIT LİSTESİ'!$B$4:$N$9795,13,0)))</f>
        <v>B3</v>
      </c>
      <c r="F21" s="162" t="str">
        <f>IF(ISERROR(VLOOKUP(B21,'KAYIT LİSTESİ'!$B$4:$H$795,5,0)),"",(VLOOKUP(B21,'KAYIT LİSTESİ'!$B$4:$H$795,5,0)))</f>
        <v>YUSUF ADIGÜZEL</v>
      </c>
      <c r="G21" s="162" t="str">
        <f>IF(ISERROR(VLOOKUP(B21,'KAYIT LİSTESİ'!$B$4:$H$795,6,0)),"",(VLOOKUP(B21,'KAYIT LİSTESİ'!$B$4:$H$795,6,0)))</f>
        <v>DİYARBAKIR-DİYARBAKIR AN.MEZ.ENG.SP.KUL.</v>
      </c>
      <c r="H21" s="153">
        <v>294</v>
      </c>
      <c r="I21" s="153" t="s">
        <v>548</v>
      </c>
      <c r="J21" s="153">
        <v>282</v>
      </c>
      <c r="K21" s="186"/>
      <c r="L21" s="187">
        <v>300</v>
      </c>
      <c r="M21" s="187"/>
      <c r="N21" s="187"/>
      <c r="O21" s="186">
        <f t="shared" si="2"/>
        <v>300</v>
      </c>
      <c r="P21" s="68"/>
    </row>
    <row r="22" spans="1:16" s="56" customFormat="1" ht="63" customHeight="1" x14ac:dyDescent="0.2">
      <c r="A22" s="64">
        <v>4</v>
      </c>
      <c r="B22" s="65" t="s">
        <v>281</v>
      </c>
      <c r="C22" s="66">
        <f>IF(ISERROR(VLOOKUP(B22,'KAYIT LİSTESİ'!$B$4:$H$795,2,0)),"",(VLOOKUP(B22,'KAYIT LİSTESİ'!$B$4:$H$795,2,0)))</f>
        <v>48</v>
      </c>
      <c r="D22" s="67">
        <f>IF(ISERROR(VLOOKUP(B22,'KAYIT LİSTESİ'!$B$4:$H$795,4,0)),"",(VLOOKUP(B22,'KAYIT LİSTESİ'!$B$4:$H$795,4,0)))</f>
        <v>38076</v>
      </c>
      <c r="E22" s="67" t="str">
        <f>IF(ISERROR(VLOOKUP(B22,'KAYIT LİSTESİ'!$B$4:$N$9795,13,0)),"",(VLOOKUP(B22,'KAYIT LİSTESİ'!$B$4:$N$9795,13,0)))</f>
        <v>B3</v>
      </c>
      <c r="F22" s="162" t="str">
        <f>IF(ISERROR(VLOOKUP(B22,'KAYIT LİSTESİ'!$B$4:$H$795,5,0)),"",(VLOOKUP(B22,'KAYIT LİSTESİ'!$B$4:$H$795,5,0)))</f>
        <v>MUSTAFA AKPİRİNÇ</v>
      </c>
      <c r="G22" s="162" t="str">
        <f>IF(ISERROR(VLOOKUP(B22,'KAYIT LİSTESİ'!$B$4:$H$795,6,0)),"",(VLOOKUP(B22,'KAYIT LİSTESİ'!$B$4:$H$795,6,0)))</f>
        <v>ANTALYA-ANTALYA GÖRME ENG. SPOR KULUBÜ</v>
      </c>
      <c r="H22" s="153">
        <v>293</v>
      </c>
      <c r="I22" s="153">
        <v>297</v>
      </c>
      <c r="J22" s="153">
        <v>296</v>
      </c>
      <c r="K22" s="186"/>
      <c r="L22" s="187">
        <v>295</v>
      </c>
      <c r="M22" s="187"/>
      <c r="N22" s="187"/>
      <c r="O22" s="186">
        <f t="shared" si="2"/>
        <v>297</v>
      </c>
      <c r="P22" s="68"/>
    </row>
    <row r="23" spans="1:16" s="56" customFormat="1" ht="63" customHeight="1" x14ac:dyDescent="0.2">
      <c r="A23" s="64">
        <v>5</v>
      </c>
      <c r="B23" s="65" t="s">
        <v>283</v>
      </c>
      <c r="C23" s="66">
        <f>IF(ISERROR(VLOOKUP(B23,'KAYIT LİSTESİ'!$B$4:$H$795,2,0)),"",(VLOOKUP(B23,'KAYIT LİSTESİ'!$B$4:$H$795,2,0)))</f>
        <v>84</v>
      </c>
      <c r="D23" s="67">
        <f>IF(ISERROR(VLOOKUP(B23,'KAYIT LİSTESİ'!$B$4:$H$795,4,0)),"",(VLOOKUP(B23,'KAYIT LİSTESİ'!$B$4:$H$795,4,0)))</f>
        <v>38705</v>
      </c>
      <c r="E23" s="67" t="str">
        <f>IF(ISERROR(VLOOKUP(B23,'KAYIT LİSTESİ'!$B$4:$N$9795,13,0)),"",(VLOOKUP(B23,'KAYIT LİSTESİ'!$B$4:$N$9795,13,0)))</f>
        <v>B3</v>
      </c>
      <c r="F23" s="162" t="str">
        <f>IF(ISERROR(VLOOKUP(B23,'KAYIT LİSTESİ'!$B$4:$H$795,5,0)),"",(VLOOKUP(B23,'KAYIT LİSTESİ'!$B$4:$H$795,5,0)))</f>
        <v>HÜSEYİN DURMAZ</v>
      </c>
      <c r="G23" s="162" t="str">
        <f>IF(ISERROR(VLOOKUP(B23,'KAYIT LİSTESİ'!$B$4:$H$795,6,0)),"",(VLOOKUP(B23,'KAYIT LİSTESİ'!$B$4:$H$795,6,0)))</f>
        <v>DENİZLİ-DENİZLİ GÖR.ENG.EĞ.SPOR KUL.</v>
      </c>
      <c r="H23" s="153">
        <v>246</v>
      </c>
      <c r="I23" s="153">
        <v>239</v>
      </c>
      <c r="J23" s="153">
        <v>276</v>
      </c>
      <c r="K23" s="186"/>
      <c r="L23" s="187">
        <v>286</v>
      </c>
      <c r="M23" s="187"/>
      <c r="N23" s="187"/>
      <c r="O23" s="186">
        <f t="shared" si="2"/>
        <v>286</v>
      </c>
      <c r="P23" s="68"/>
    </row>
    <row r="24" spans="1:16" s="56" customFormat="1" ht="63" customHeight="1" x14ac:dyDescent="0.2">
      <c r="A24" s="64">
        <v>6</v>
      </c>
      <c r="B24" s="65" t="s">
        <v>285</v>
      </c>
      <c r="C24" s="66">
        <f>IF(ISERROR(VLOOKUP(B24,'KAYIT LİSTESİ'!$B$4:$H$795,2,0)),"",(VLOOKUP(B24,'KAYIT LİSTESİ'!$B$4:$H$795,2,0)))</f>
        <v>108</v>
      </c>
      <c r="D24" s="67">
        <f>IF(ISERROR(VLOOKUP(B24,'KAYIT LİSTESİ'!$B$4:$H$795,4,0)),"",(VLOOKUP(B24,'KAYIT LİSTESİ'!$B$4:$H$795,4,0)))</f>
        <v>37775</v>
      </c>
      <c r="E24" s="67" t="str">
        <f>IF(ISERROR(VLOOKUP(B24,'KAYIT LİSTESİ'!$B$4:$N$9795,13,0)),"",(VLOOKUP(B24,'KAYIT LİSTESİ'!$B$4:$N$9795,13,0)))</f>
        <v>B3</v>
      </c>
      <c r="F24" s="162" t="str">
        <f>IF(ISERROR(VLOOKUP(B24,'KAYIT LİSTESİ'!$B$4:$H$795,5,0)),"",(VLOOKUP(B24,'KAYIT LİSTESİ'!$B$4:$H$795,5,0)))</f>
        <v>EMRE DENİZ</v>
      </c>
      <c r="G24" s="162" t="str">
        <f>IF(ISERROR(VLOOKUP(B24,'KAYIT LİSTESİ'!$B$4:$H$795,6,0)),"",(VLOOKUP(B24,'KAYIT LİSTESİ'!$B$4:$H$795,6,0)))</f>
        <v>GAZİANTEP-GAZİANTEP ENGELLİLER SPOR KULÜBÜ</v>
      </c>
      <c r="H24" s="153">
        <v>205</v>
      </c>
      <c r="I24" s="153">
        <v>221</v>
      </c>
      <c r="J24" s="153">
        <v>231</v>
      </c>
      <c r="K24" s="186"/>
      <c r="L24" s="187" t="s">
        <v>549</v>
      </c>
      <c r="M24" s="187"/>
      <c r="N24" s="187"/>
      <c r="O24" s="186">
        <f t="shared" si="2"/>
        <v>231</v>
      </c>
      <c r="P24" s="68"/>
    </row>
    <row r="25" spans="1:16" s="56" customFormat="1" ht="63" customHeight="1" x14ac:dyDescent="0.2">
      <c r="A25" s="64">
        <v>7</v>
      </c>
      <c r="B25" s="65" t="s">
        <v>286</v>
      </c>
      <c r="C25" s="66">
        <f>IF(ISERROR(VLOOKUP(B25,'KAYIT LİSTESİ'!$B$4:$H$795,2,0)),"",(VLOOKUP(B25,'KAYIT LİSTESİ'!$B$4:$H$795,2,0)))</f>
        <v>150</v>
      </c>
      <c r="D25" s="67">
        <f>IF(ISERROR(VLOOKUP(B25,'KAYIT LİSTESİ'!$B$4:$H$795,4,0)),"",(VLOOKUP(B25,'KAYIT LİSTESİ'!$B$4:$H$795,4,0)))</f>
        <v>38701</v>
      </c>
      <c r="E25" s="67" t="str">
        <f>IF(ISERROR(VLOOKUP(B25,'KAYIT LİSTESİ'!$B$4:$N$9795,13,0)),"",(VLOOKUP(B25,'KAYIT LİSTESİ'!$B$4:$N$9795,13,0)))</f>
        <v>B3</v>
      </c>
      <c r="F25" s="162" t="str">
        <f>IF(ISERROR(VLOOKUP(B25,'KAYIT LİSTESİ'!$B$4:$H$795,5,0)),"",(VLOOKUP(B25,'KAYIT LİSTESİ'!$B$4:$H$795,5,0)))</f>
        <v>BURAK FİLİKÇİ</v>
      </c>
      <c r="G25" s="162" t="str">
        <f>IF(ISERROR(VLOOKUP(B25,'KAYIT LİSTESİ'!$B$4:$H$795,6,0)),"",(VLOOKUP(B25,'KAYIT LİSTESİ'!$B$4:$H$795,6,0)))</f>
        <v>KONYA-SELÇUKLU GÖR.EN.SPOR KUL.</v>
      </c>
      <c r="H25" s="153">
        <v>192</v>
      </c>
      <c r="I25" s="153">
        <v>204</v>
      </c>
      <c r="J25" s="153">
        <v>197</v>
      </c>
      <c r="K25" s="186"/>
      <c r="L25" s="187">
        <v>200</v>
      </c>
      <c r="M25" s="187"/>
      <c r="N25" s="187"/>
      <c r="O25" s="186">
        <f t="shared" si="2"/>
        <v>204</v>
      </c>
      <c r="P25" s="68"/>
    </row>
    <row r="26" spans="1:16" s="56" customFormat="1" ht="63" customHeight="1" x14ac:dyDescent="0.2">
      <c r="A26" s="64" t="s">
        <v>549</v>
      </c>
      <c r="B26" s="65" t="s">
        <v>282</v>
      </c>
      <c r="C26" s="66">
        <f>IF(ISERROR(VLOOKUP(B26,'KAYIT LİSTESİ'!$B$4:$H$795,2,0)),"",(VLOOKUP(B26,'KAYIT LİSTESİ'!$B$4:$H$795,2,0)))</f>
        <v>61</v>
      </c>
      <c r="D26" s="67">
        <f>IF(ISERROR(VLOOKUP(B26,'KAYIT LİSTESİ'!$B$4:$H$795,4,0)),"",(VLOOKUP(B26,'KAYIT LİSTESİ'!$B$4:$H$795,4,0)))</f>
        <v>37104</v>
      </c>
      <c r="E26" s="67" t="str">
        <f>IF(ISERROR(VLOOKUP(B26,'KAYIT LİSTESİ'!$B$4:$N$9795,13,0)),"",(VLOOKUP(B26,'KAYIT LİSTESİ'!$B$4:$N$9795,13,0)))</f>
        <v>B3</v>
      </c>
      <c r="F26" s="162" t="str">
        <f>IF(ISERROR(VLOOKUP(B26,'KAYIT LİSTESİ'!$B$4:$H$795,5,0)),"",(VLOOKUP(B26,'KAYIT LİSTESİ'!$B$4:$H$795,5,0)))</f>
        <v>ABDULSAMET SEVİM</v>
      </c>
      <c r="G26" s="162" t="str">
        <f>IF(ISERROR(VLOOKUP(B26,'KAYIT LİSTESİ'!$B$4:$H$795,6,0)),"",(VLOOKUP(B26,'KAYIT LİSTESİ'!$B$4:$H$795,6,0)))</f>
        <v>BURSA-NİLÜFER BELEDİYESİ GÖRME ENGELLİLER SPOR KULÜBÜ</v>
      </c>
      <c r="H26" s="153"/>
      <c r="I26" s="153"/>
      <c r="J26" s="153"/>
      <c r="K26" s="186"/>
      <c r="L26" s="187"/>
      <c r="M26" s="187"/>
      <c r="N26" s="187"/>
      <c r="O26" s="186" t="s">
        <v>291</v>
      </c>
      <c r="P26" s="68"/>
    </row>
    <row r="27" spans="1:16" s="58" customFormat="1" ht="9" customHeight="1" x14ac:dyDescent="0.2">
      <c r="A27" s="242"/>
      <c r="B27" s="256"/>
      <c r="C27" s="242"/>
      <c r="D27" s="57"/>
      <c r="E27" s="57"/>
      <c r="F27" s="242"/>
      <c r="O27" s="59"/>
      <c r="P27" s="242"/>
    </row>
    <row r="28" spans="1:16" s="58" customFormat="1" ht="25.5" customHeight="1" x14ac:dyDescent="0.2">
      <c r="A28" s="347" t="s">
        <v>4</v>
      </c>
      <c r="B28" s="347"/>
      <c r="C28" s="347"/>
      <c r="D28" s="347"/>
      <c r="E28" s="242"/>
      <c r="F28" s="243" t="s">
        <v>0</v>
      </c>
      <c r="G28" s="243" t="s">
        <v>1</v>
      </c>
      <c r="H28" s="348" t="s">
        <v>2</v>
      </c>
      <c r="I28" s="348"/>
      <c r="J28" s="348"/>
      <c r="K28" s="348"/>
      <c r="L28" s="348"/>
      <c r="M28" s="348"/>
      <c r="N28" s="348"/>
      <c r="O28" s="348" t="s">
        <v>3</v>
      </c>
      <c r="P28" s="348"/>
    </row>
  </sheetData>
  <sortState ref="A19:O25">
    <sortCondition descending="1" ref="O19:O25"/>
  </sortState>
  <mergeCells count="44">
    <mergeCell ref="F11:F12"/>
    <mergeCell ref="G11:G12"/>
    <mergeCell ref="H11:N11"/>
    <mergeCell ref="O11:O12"/>
    <mergeCell ref="P11:P12"/>
    <mergeCell ref="A28:D28"/>
    <mergeCell ref="H28:N28"/>
    <mergeCell ref="O28:P28"/>
    <mergeCell ref="A17:A18"/>
    <mergeCell ref="B17:B18"/>
    <mergeCell ref="O17:O18"/>
    <mergeCell ref="P17:P18"/>
    <mergeCell ref="C17:C18"/>
    <mergeCell ref="D17:D18"/>
    <mergeCell ref="E17:E18"/>
    <mergeCell ref="F17:F18"/>
    <mergeCell ref="G17:G18"/>
    <mergeCell ref="H17:N17"/>
    <mergeCell ref="F6:F7"/>
    <mergeCell ref="G6:G7"/>
    <mergeCell ref="H6:N6"/>
    <mergeCell ref="O6:O7"/>
    <mergeCell ref="P6:P7"/>
    <mergeCell ref="A11:A12"/>
    <mergeCell ref="B11:B12"/>
    <mergeCell ref="C11:C12"/>
    <mergeCell ref="D11:D12"/>
    <mergeCell ref="E11:E12"/>
    <mergeCell ref="A4:C4"/>
    <mergeCell ref="D4:F4"/>
    <mergeCell ref="I4:J4"/>
    <mergeCell ref="L4:M4"/>
    <mergeCell ref="N4:O4"/>
    <mergeCell ref="A6:A7"/>
    <mergeCell ref="B6:B7"/>
    <mergeCell ref="C6:C7"/>
    <mergeCell ref="D6:D7"/>
    <mergeCell ref="E6:E7"/>
    <mergeCell ref="A1:P1"/>
    <mergeCell ref="A2:P2"/>
    <mergeCell ref="A3:C3"/>
    <mergeCell ref="D3:F3"/>
    <mergeCell ref="H3:J3"/>
    <mergeCell ref="N3:P3"/>
  </mergeCells>
  <conditionalFormatting sqref="O8:O10 O13:O16">
    <cfRule type="cellIs" dxfId="10" priority="2" operator="equal">
      <formula>0</formula>
    </cfRule>
  </conditionalFormatting>
  <conditionalFormatting sqref="O19:O26">
    <cfRule type="cellIs" dxfId="9"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0"/>
  <sheetViews>
    <sheetView view="pageBreakPreview" zoomScale="90" zoomScaleNormal="100" zoomScaleSheetLayoutView="90" workbookViewId="0">
      <selection activeCell="O34" sqref="O34"/>
    </sheetView>
  </sheetViews>
  <sheetFormatPr defaultColWidth="9.140625" defaultRowHeight="12.75" x14ac:dyDescent="0.2"/>
  <cols>
    <col min="1" max="1" width="5.28515625" style="60" customWidth="1"/>
    <col min="2" max="2" width="9.7109375" style="60" hidden="1" customWidth="1"/>
    <col min="3" max="3" width="6.85546875" style="60" customWidth="1"/>
    <col min="4" max="4" width="12" style="61" bestFit="1" customWidth="1"/>
    <col min="5" max="5" width="9.28515625" style="61" customWidth="1"/>
    <col min="6" max="6" width="24.28515625" style="60" bestFit="1" customWidth="1"/>
    <col min="7" max="7" width="38" style="3" bestFit="1" customWidth="1"/>
    <col min="8" max="10" width="10.7109375" style="3" customWidth="1"/>
    <col min="11" max="11" width="12.42578125" style="3" hidden="1" customWidth="1"/>
    <col min="12" max="12" width="11.140625" style="3" customWidth="1"/>
    <col min="13" max="13" width="10.7109375" style="3" hidden="1" customWidth="1"/>
    <col min="14" max="14" width="0.5703125" style="3" hidden="1" customWidth="1"/>
    <col min="15" max="15" width="15.14062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244</v>
      </c>
      <c r="E3" s="363"/>
      <c r="F3" s="363"/>
      <c r="G3" s="63"/>
      <c r="H3" s="364"/>
      <c r="I3" s="364"/>
      <c r="J3" s="364"/>
      <c r="K3" s="211"/>
      <c r="L3" s="211"/>
      <c r="M3" s="197"/>
      <c r="N3" s="365"/>
      <c r="O3" s="365"/>
      <c r="P3" s="365"/>
    </row>
    <row r="4" spans="1:16" s="4" customFormat="1" ht="17.25" customHeight="1" x14ac:dyDescent="0.2">
      <c r="A4" s="356" t="s">
        <v>87</v>
      </c>
      <c r="B4" s="356"/>
      <c r="C4" s="356"/>
      <c r="D4" s="357" t="s">
        <v>449</v>
      </c>
      <c r="E4" s="357"/>
      <c r="F4" s="357"/>
      <c r="G4" s="130"/>
      <c r="H4" s="237"/>
      <c r="I4" s="358"/>
      <c r="J4" s="358"/>
      <c r="K4" s="212"/>
      <c r="L4" s="371" t="s">
        <v>529</v>
      </c>
      <c r="M4" s="371"/>
      <c r="N4" s="359">
        <v>42831</v>
      </c>
      <c r="O4" s="359"/>
      <c r="P4" s="176">
        <v>0.46875</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10">
        <v>1</v>
      </c>
      <c r="I7" s="210">
        <v>2</v>
      </c>
      <c r="J7" s="210">
        <v>3</v>
      </c>
      <c r="K7" s="185" t="s">
        <v>130</v>
      </c>
      <c r="L7" s="210">
        <v>4</v>
      </c>
      <c r="M7" s="210">
        <v>5</v>
      </c>
      <c r="N7" s="210">
        <v>6</v>
      </c>
      <c r="O7" s="352"/>
      <c r="P7" s="352"/>
    </row>
    <row r="8" spans="1:16" s="56" customFormat="1" ht="63" customHeight="1" x14ac:dyDescent="0.2">
      <c r="A8" s="64">
        <v>1</v>
      </c>
      <c r="B8" s="65" t="s">
        <v>288</v>
      </c>
      <c r="C8" s="66">
        <f>IF(ISERROR(VLOOKUP(B8,'KAYIT LİSTESİ'!$B$4:$H$795,2,0)),"",(VLOOKUP(B8,'KAYIT LİSTESİ'!$B$4:$H$795,2,0)))</f>
        <v>75</v>
      </c>
      <c r="D8" s="67">
        <f>IF(ISERROR(VLOOKUP(B8,'KAYIT LİSTESİ'!$B$4:$H$795,4,0)),"",(VLOOKUP(B8,'KAYIT LİSTESİ'!$B$4:$H$795,4,0)))</f>
        <v>38179</v>
      </c>
      <c r="E8" s="67" t="str">
        <f>IF(ISERROR(VLOOKUP(B8,'KAYIT LİSTESİ'!$B$4:$N$9795,13,0)),"",(VLOOKUP(B8,'KAYIT LİSTESİ'!$B$4:$N$9795,13,0)))</f>
        <v>B2</v>
      </c>
      <c r="F8" s="162" t="str">
        <f>IF(ISERROR(VLOOKUP(B8,'KAYIT LİSTESİ'!$B$4:$H$795,5,0)),"",(VLOOKUP(B8,'KAYIT LİSTESİ'!$B$4:$H$795,5,0)))</f>
        <v>SAADET YILDIRIM</v>
      </c>
      <c r="G8" s="162" t="str">
        <f>IF(ISERROR(VLOOKUP(B8,'KAYIT LİSTESİ'!$B$4:$H$795,6,0)),"",(VLOOKUP(B8,'KAYIT LİSTESİ'!$B$4:$H$795,6,0)))</f>
        <v>KONYA-KONYA G.ENG.SP.KLB.</v>
      </c>
      <c r="H8" s="153">
        <v>260</v>
      </c>
      <c r="I8" s="153">
        <v>246</v>
      </c>
      <c r="J8" s="153">
        <v>266</v>
      </c>
      <c r="K8" s="186"/>
      <c r="L8" s="187">
        <v>260</v>
      </c>
      <c r="M8" s="187"/>
      <c r="N8" s="187"/>
      <c r="O8" s="186">
        <f>IF(COUNT(H8:N8)=0,"",MAX(H8:N8))</f>
        <v>266</v>
      </c>
      <c r="P8" s="68"/>
    </row>
    <row r="9" spans="1:16" s="56" customFormat="1" ht="63" customHeight="1" x14ac:dyDescent="0.2">
      <c r="A9" s="64"/>
      <c r="B9" s="65" t="s">
        <v>289</v>
      </c>
      <c r="C9" s="66" t="str">
        <f>IF(ISERROR(VLOOKUP(B9,'KAYIT LİSTESİ'!$B$4:$H$795,2,0)),"",(VLOOKUP(B9,'KAYIT LİSTESİ'!$B$4:$H$795,2,0)))</f>
        <v/>
      </c>
      <c r="D9" s="67" t="str">
        <f>IF(ISERROR(VLOOKUP(B9,'KAYIT LİSTESİ'!$B$4:$H$795,4,0)),"",(VLOOKUP(B9,'KAYIT LİSTESİ'!$B$4:$H$795,4,0)))</f>
        <v/>
      </c>
      <c r="E9" s="67" t="str">
        <f>IF(ISERROR(VLOOKUP(B9,'KAYIT LİSTESİ'!$B$4:$N$9795,13,0)),"",(VLOOKUP(B9,'KAYIT LİSTESİ'!$B$4:$N$9795,13,0)))</f>
        <v/>
      </c>
      <c r="F9" s="162" t="str">
        <f>IF(ISERROR(VLOOKUP(B9,'KAYIT LİSTESİ'!$B$4:$H$795,5,0)),"",(VLOOKUP(B9,'KAYIT LİSTESİ'!$B$4:$H$795,5,0)))</f>
        <v/>
      </c>
      <c r="G9" s="162" t="str">
        <f>IF(ISERROR(VLOOKUP(B9,'KAYIT LİSTESİ'!$B$4:$H$795,6,0)),"",(VLOOKUP(B9,'KAYIT LİSTESİ'!$B$4:$H$795,6,0)))</f>
        <v/>
      </c>
      <c r="H9" s="153"/>
      <c r="I9" s="153"/>
      <c r="J9" s="153"/>
      <c r="K9" s="186"/>
      <c r="L9" s="187"/>
      <c r="M9" s="187"/>
      <c r="N9" s="187"/>
      <c r="O9" s="186" t="str">
        <f>IF(COUNT(H9:N9)=0,"",MAX(H9:N9))</f>
        <v/>
      </c>
      <c r="P9" s="68"/>
    </row>
    <row r="10" spans="1:16" s="56" customFormat="1" ht="63" customHeight="1" x14ac:dyDescent="0.2">
      <c r="A10" s="64"/>
      <c r="B10" s="65" t="s">
        <v>290</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t="str">
        <f t="shared" ref="K10" si="0">IF(COUNT(H10:J10)=0,"",MAX(H10:J10))</f>
        <v/>
      </c>
      <c r="L10" s="187"/>
      <c r="M10" s="187"/>
      <c r="N10" s="187"/>
      <c r="O10" s="186" t="str">
        <f t="shared" ref="O10" si="1">IF(COUNT(H10:N10)=0,"",MAX(H10:N10))</f>
        <v/>
      </c>
      <c r="P10" s="68"/>
    </row>
    <row r="11" spans="1:16" ht="28.9" hidden="1"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hidden="1" customHeight="1" x14ac:dyDescent="0.2">
      <c r="A12" s="349"/>
      <c r="B12" s="349"/>
      <c r="C12" s="353"/>
      <c r="D12" s="353"/>
      <c r="E12" s="355"/>
      <c r="F12" s="349"/>
      <c r="G12" s="349"/>
      <c r="H12" s="210">
        <v>1</v>
      </c>
      <c r="I12" s="210">
        <v>2</v>
      </c>
      <c r="J12" s="210">
        <v>3</v>
      </c>
      <c r="K12" s="185" t="s">
        <v>130</v>
      </c>
      <c r="L12" s="210">
        <v>4</v>
      </c>
      <c r="M12" s="210">
        <v>5</v>
      </c>
      <c r="N12" s="210">
        <v>6</v>
      </c>
      <c r="O12" s="352"/>
      <c r="P12" s="352"/>
    </row>
    <row r="13" spans="1:16" s="56" customFormat="1" ht="63" hidden="1" customHeight="1" x14ac:dyDescent="0.2">
      <c r="A13" s="64">
        <v>1</v>
      </c>
      <c r="B13" s="65" t="s">
        <v>523</v>
      </c>
      <c r="C13" s="66" t="str">
        <f>IF(ISERROR(VLOOKUP(B13,'KAYIT LİSTESİ'!$B$4:$H$795,2,0)),"",(VLOOKUP(B13,'KAYIT LİSTESİ'!$B$4:$H$795,2,0)))</f>
        <v/>
      </c>
      <c r="D13" s="67" t="str">
        <f>IF(ISERROR(VLOOKUP(B13,'KAYIT LİSTESİ'!$B$4:$H$795,4,0)),"",(VLOOKUP(B13,'KAYIT LİSTESİ'!$B$4:$H$795,4,0)))</f>
        <v/>
      </c>
      <c r="E13" s="67" t="str">
        <f>IF(ISERROR(VLOOKUP(B13,'KAYIT LİSTESİ'!$B$4:$N$9795,13,0)),"",(VLOOKUP(B13,'KAYIT LİSTESİ'!$B$4:$N$9795,13,0)))</f>
        <v/>
      </c>
      <c r="F13" s="162" t="str">
        <f>IF(ISERROR(VLOOKUP(B13,'KAYIT LİSTESİ'!$B$4:$H$795,5,0)),"",(VLOOKUP(B13,'KAYIT LİSTESİ'!$B$4:$H$795,5,0)))</f>
        <v/>
      </c>
      <c r="G13" s="162" t="str">
        <f>IF(ISERROR(VLOOKUP(B13,'KAYIT LİSTESİ'!$B$4:$H$795,6,0)),"",(VLOOKUP(B13,'KAYIT LİSTESİ'!$B$4:$H$795,6,0)))</f>
        <v/>
      </c>
      <c r="H13" s="153"/>
      <c r="I13" s="153"/>
      <c r="J13" s="153"/>
      <c r="K13" s="186"/>
      <c r="L13" s="187"/>
      <c r="M13" s="187"/>
      <c r="N13" s="187"/>
      <c r="O13" s="186" t="str">
        <f t="shared" ref="O13:O18" si="2">IF(COUNT(H13:N13)=0,"",MAX(H13:N13))</f>
        <v/>
      </c>
      <c r="P13" s="68"/>
    </row>
    <row r="14" spans="1:16" s="56" customFormat="1" ht="63" hidden="1" customHeight="1" x14ac:dyDescent="0.2">
      <c r="A14" s="64">
        <v>2</v>
      </c>
      <c r="B14" s="65" t="s">
        <v>524</v>
      </c>
      <c r="C14" s="66" t="str">
        <f>IF(ISERROR(VLOOKUP(B14,'KAYIT LİSTESİ'!$B$4:$H$795,2,0)),"",(VLOOKUP(B14,'KAYIT LİSTESİ'!$B$4:$H$795,2,0)))</f>
        <v/>
      </c>
      <c r="D14" s="67" t="str">
        <f>IF(ISERROR(VLOOKUP(B14,'KAYIT LİSTESİ'!$B$4:$H$795,4,0)),"",(VLOOKUP(B14,'KAYIT LİSTESİ'!$B$4:$H$795,4,0)))</f>
        <v/>
      </c>
      <c r="E14" s="67" t="str">
        <f>IF(ISERROR(VLOOKUP(B14,'KAYIT LİSTESİ'!$B$4:$N$9795,13,0)),"",(VLOOKUP(B14,'KAYIT LİSTESİ'!$B$4:$N$9795,13,0)))</f>
        <v/>
      </c>
      <c r="F14" s="162" t="str">
        <f>IF(ISERROR(VLOOKUP(B14,'KAYIT LİSTESİ'!$B$4:$H$795,5,0)),"",(VLOOKUP(B14,'KAYIT LİSTESİ'!$B$4:$H$795,5,0)))</f>
        <v/>
      </c>
      <c r="G14" s="162" t="str">
        <f>IF(ISERROR(VLOOKUP(B14,'KAYIT LİSTESİ'!$B$4:$H$795,6,0)),"",(VLOOKUP(B14,'KAYIT LİSTESİ'!$B$4:$H$795,6,0)))</f>
        <v/>
      </c>
      <c r="H14" s="153"/>
      <c r="I14" s="153"/>
      <c r="J14" s="153"/>
      <c r="K14" s="186" t="str">
        <f t="shared" ref="K14:K18" si="3">IF(COUNT(H14:J14)=0,"",MAX(H14:J14))</f>
        <v/>
      </c>
      <c r="L14" s="187"/>
      <c r="M14" s="187"/>
      <c r="N14" s="187"/>
      <c r="O14" s="186" t="str">
        <f t="shared" si="2"/>
        <v/>
      </c>
      <c r="P14" s="68"/>
    </row>
    <row r="15" spans="1:16" s="56" customFormat="1" ht="63" hidden="1" customHeight="1" x14ac:dyDescent="0.2">
      <c r="A15" s="64">
        <v>3</v>
      </c>
      <c r="B15" s="65" t="s">
        <v>525</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t="str">
        <f t="shared" si="3"/>
        <v/>
      </c>
      <c r="L15" s="187"/>
      <c r="M15" s="187"/>
      <c r="N15" s="187"/>
      <c r="O15" s="186" t="str">
        <f t="shared" si="2"/>
        <v/>
      </c>
      <c r="P15" s="68"/>
    </row>
    <row r="16" spans="1:16" s="56" customFormat="1" ht="63" hidden="1" customHeight="1" x14ac:dyDescent="0.2">
      <c r="A16" s="64"/>
      <c r="B16" s="65" t="s">
        <v>526</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t="str">
        <f t="shared" si="3"/>
        <v/>
      </c>
      <c r="L16" s="187"/>
      <c r="M16" s="187"/>
      <c r="N16" s="187"/>
      <c r="O16" s="186" t="str">
        <f t="shared" si="2"/>
        <v/>
      </c>
      <c r="P16" s="68"/>
    </row>
    <row r="17" spans="1:16" s="56" customFormat="1" ht="63" hidden="1" customHeight="1" x14ac:dyDescent="0.2">
      <c r="A17" s="64"/>
      <c r="B17" s="65" t="s">
        <v>527</v>
      </c>
      <c r="C17" s="66" t="str">
        <f>IF(ISERROR(VLOOKUP(B17,'KAYIT LİSTESİ'!$B$4:$H$795,2,0)),"",(VLOOKUP(B17,'KAYIT LİSTESİ'!$B$4:$H$795,2,0)))</f>
        <v/>
      </c>
      <c r="D17" s="67" t="str">
        <f>IF(ISERROR(VLOOKUP(B17,'KAYIT LİSTESİ'!$B$4:$H$795,4,0)),"",(VLOOKUP(B17,'KAYIT LİSTESİ'!$B$4:$H$795,4,0)))</f>
        <v/>
      </c>
      <c r="E17" s="67" t="str">
        <f>IF(ISERROR(VLOOKUP(B17,'KAYIT LİSTESİ'!$B$4:$N$9795,13,0)),"",(VLOOKUP(B17,'KAYIT LİSTESİ'!$B$4:$N$9795,13,0)))</f>
        <v/>
      </c>
      <c r="F17" s="162" t="str">
        <f>IF(ISERROR(VLOOKUP(B17,'KAYIT LİSTESİ'!$B$4:$H$795,5,0)),"",(VLOOKUP(B17,'KAYIT LİSTESİ'!$B$4:$H$795,5,0)))</f>
        <v/>
      </c>
      <c r="G17" s="162" t="str">
        <f>IF(ISERROR(VLOOKUP(B17,'KAYIT LİSTESİ'!$B$4:$H$795,6,0)),"",(VLOOKUP(B17,'KAYIT LİSTESİ'!$B$4:$H$795,6,0)))</f>
        <v/>
      </c>
      <c r="H17" s="153"/>
      <c r="I17" s="153"/>
      <c r="J17" s="153"/>
      <c r="K17" s="186" t="str">
        <f t="shared" si="3"/>
        <v/>
      </c>
      <c r="L17" s="187"/>
      <c r="M17" s="187"/>
      <c r="N17" s="187"/>
      <c r="O17" s="186" t="str">
        <f t="shared" si="2"/>
        <v/>
      </c>
      <c r="P17" s="68"/>
    </row>
    <row r="18" spans="1:16" s="56" customFormat="1" ht="63" hidden="1" customHeight="1" x14ac:dyDescent="0.2">
      <c r="A18" s="64"/>
      <c r="B18" s="65" t="s">
        <v>528</v>
      </c>
      <c r="C18" s="66" t="str">
        <f>IF(ISERROR(VLOOKUP(B18,'KAYIT LİSTESİ'!$B$4:$H$795,2,0)),"",(VLOOKUP(B18,'KAYIT LİSTESİ'!$B$4:$H$795,2,0)))</f>
        <v/>
      </c>
      <c r="D18" s="67" t="str">
        <f>IF(ISERROR(VLOOKUP(B18,'KAYIT LİSTESİ'!$B$4:$H$795,4,0)),"",(VLOOKUP(B18,'KAYIT LİSTESİ'!$B$4:$H$795,4,0)))</f>
        <v/>
      </c>
      <c r="E18" s="67" t="str">
        <f>IF(ISERROR(VLOOKUP(B18,'KAYIT LİSTESİ'!$B$4:$N$9795,13,0)),"",(VLOOKUP(B18,'KAYIT LİSTESİ'!$B$4:$N$9795,13,0)))</f>
        <v/>
      </c>
      <c r="F18" s="162" t="str">
        <f>IF(ISERROR(VLOOKUP(B18,'KAYIT LİSTESİ'!$B$4:$H$795,5,0)),"",(VLOOKUP(B18,'KAYIT LİSTESİ'!$B$4:$H$795,5,0)))</f>
        <v/>
      </c>
      <c r="G18" s="162" t="str">
        <f>IF(ISERROR(VLOOKUP(B18,'KAYIT LİSTESİ'!$B$4:$H$795,6,0)),"",(VLOOKUP(B18,'KAYIT LİSTESİ'!$B$4:$H$795,6,0)))</f>
        <v/>
      </c>
      <c r="H18" s="153"/>
      <c r="I18" s="153"/>
      <c r="J18" s="153"/>
      <c r="K18" s="186" t="str">
        <f t="shared" si="3"/>
        <v/>
      </c>
      <c r="L18" s="187"/>
      <c r="M18" s="187"/>
      <c r="N18" s="187"/>
      <c r="O18" s="186" t="str">
        <f t="shared" si="2"/>
        <v/>
      </c>
      <c r="P18" s="68"/>
    </row>
    <row r="19" spans="1:16" s="58" customFormat="1" ht="9" customHeight="1" x14ac:dyDescent="0.2">
      <c r="A19" s="213"/>
      <c r="B19" s="213"/>
      <c r="C19" s="213"/>
      <c r="D19" s="57"/>
      <c r="E19" s="57"/>
      <c r="F19" s="213"/>
      <c r="O19" s="59"/>
      <c r="P19" s="213"/>
    </row>
    <row r="20" spans="1:16" s="58" customFormat="1" ht="25.5" customHeight="1" x14ac:dyDescent="0.2">
      <c r="A20" s="347" t="s">
        <v>4</v>
      </c>
      <c r="B20" s="347"/>
      <c r="C20" s="347"/>
      <c r="D20" s="347"/>
      <c r="E20" s="213"/>
      <c r="F20" s="214" t="s">
        <v>0</v>
      </c>
      <c r="G20" s="214" t="s">
        <v>1</v>
      </c>
      <c r="H20" s="348" t="s">
        <v>2</v>
      </c>
      <c r="I20" s="348"/>
      <c r="J20" s="348"/>
      <c r="K20" s="348"/>
      <c r="L20" s="348"/>
      <c r="M20" s="348"/>
      <c r="N20" s="348"/>
      <c r="O20" s="348" t="s">
        <v>3</v>
      </c>
      <c r="P20" s="348"/>
    </row>
  </sheetData>
  <sortState ref="A8:O9">
    <sortCondition descending="1" ref="O8:O9"/>
  </sortState>
  <mergeCells count="34">
    <mergeCell ref="D6:D7"/>
    <mergeCell ref="E6:E7"/>
    <mergeCell ref="A1:P1"/>
    <mergeCell ref="A2:P2"/>
    <mergeCell ref="A3:C3"/>
    <mergeCell ref="D3:F3"/>
    <mergeCell ref="H3:J3"/>
    <mergeCell ref="N3:P3"/>
    <mergeCell ref="A4:C4"/>
    <mergeCell ref="D4:F4"/>
    <mergeCell ref="I4:J4"/>
    <mergeCell ref="L4:M4"/>
    <mergeCell ref="N4:O4"/>
    <mergeCell ref="A20:D20"/>
    <mergeCell ref="H20:N20"/>
    <mergeCell ref="O20:P20"/>
    <mergeCell ref="F6:F7"/>
    <mergeCell ref="G6:G7"/>
    <mergeCell ref="H6:N6"/>
    <mergeCell ref="O6:O7"/>
    <mergeCell ref="P6:P7"/>
    <mergeCell ref="A11:A12"/>
    <mergeCell ref="B11:B12"/>
    <mergeCell ref="C11:C12"/>
    <mergeCell ref="D11:D12"/>
    <mergeCell ref="E11:E12"/>
    <mergeCell ref="A6:A7"/>
    <mergeCell ref="B6:B7"/>
    <mergeCell ref="C6:C7"/>
    <mergeCell ref="F11:F12"/>
    <mergeCell ref="G11:G12"/>
    <mergeCell ref="H11:N11"/>
    <mergeCell ref="O11:O12"/>
    <mergeCell ref="P11:P12"/>
  </mergeCells>
  <conditionalFormatting sqref="O8:O10 O13:O18">
    <cfRule type="cellIs" dxfId="8"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6"/>
  <sheetViews>
    <sheetView view="pageBreakPreview" zoomScale="80" zoomScaleNormal="100" zoomScaleSheetLayoutView="80" workbookViewId="0">
      <selection activeCell="O34" sqref="O34"/>
    </sheetView>
  </sheetViews>
  <sheetFormatPr defaultColWidth="9.140625" defaultRowHeight="12.75" x14ac:dyDescent="0.2"/>
  <cols>
    <col min="1" max="1" width="4.85546875" style="29" customWidth="1"/>
    <col min="2" max="2" width="8.42578125" style="29" customWidth="1"/>
    <col min="3" max="3" width="12.28515625" style="22" customWidth="1"/>
    <col min="4" max="4" width="10.28515625" style="22" customWidth="1"/>
    <col min="5" max="5" width="26.7109375" style="22" customWidth="1"/>
    <col min="6" max="6" width="33" style="47" customWidth="1"/>
    <col min="7" max="7" width="11" style="47" customWidth="1"/>
    <col min="8" max="8" width="2.7109375" style="22" customWidth="1"/>
    <col min="9" max="9" width="7.28515625" style="29" customWidth="1"/>
    <col min="10" max="10" width="11.28515625" style="29" hidden="1" customWidth="1"/>
    <col min="11" max="11" width="7" style="29" customWidth="1"/>
    <col min="12" max="12" width="12" style="30" customWidth="1"/>
    <col min="13" max="13" width="9.85546875" style="30" customWidth="1"/>
    <col min="14" max="14" width="19.5703125" style="50" customWidth="1"/>
    <col min="15" max="15" width="29.85546875" style="50" customWidth="1"/>
    <col min="16" max="16" width="12.7109375" style="22" customWidth="1"/>
    <col min="17" max="17" width="6"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51"/>
      <c r="E3" s="328" t="s">
        <v>70</v>
      </c>
      <c r="F3" s="328"/>
      <c r="G3" s="197"/>
      <c r="H3" s="11"/>
      <c r="I3" s="329"/>
      <c r="J3" s="329"/>
      <c r="K3" s="329"/>
      <c r="L3" s="12"/>
      <c r="M3" s="12"/>
      <c r="N3" s="197"/>
      <c r="O3" s="330"/>
      <c r="P3" s="330"/>
      <c r="Q3" s="330"/>
    </row>
    <row r="4" spans="1:19" s="13" customFormat="1" ht="17.25" customHeight="1" x14ac:dyDescent="0.2">
      <c r="A4" s="331" t="s">
        <v>78</v>
      </c>
      <c r="B4" s="331"/>
      <c r="C4" s="331"/>
      <c r="D4" s="250"/>
      <c r="E4" s="332" t="s">
        <v>317</v>
      </c>
      <c r="F4" s="332"/>
      <c r="G4" s="34"/>
      <c r="H4" s="34"/>
      <c r="I4" s="34"/>
      <c r="J4" s="34"/>
      <c r="K4" s="34"/>
      <c r="L4" s="35"/>
      <c r="M4" s="35"/>
      <c r="N4" s="54" t="s">
        <v>5</v>
      </c>
      <c r="O4" s="209">
        <v>42100</v>
      </c>
      <c r="P4" s="175">
        <v>0.49305555555555558</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39.7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39.7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39.75" customHeight="1" x14ac:dyDescent="0.2">
      <c r="A8" s="51">
        <v>1</v>
      </c>
      <c r="B8" s="51">
        <v>64</v>
      </c>
      <c r="C8" s="92">
        <v>37159</v>
      </c>
      <c r="D8" s="92" t="s">
        <v>205</v>
      </c>
      <c r="E8" s="154" t="s">
        <v>362</v>
      </c>
      <c r="F8" s="155" t="s">
        <v>301</v>
      </c>
      <c r="G8" s="161">
        <v>35897</v>
      </c>
      <c r="H8" s="23"/>
      <c r="I8" s="24">
        <v>2</v>
      </c>
      <c r="J8" s="25" t="s">
        <v>374</v>
      </c>
      <c r="K8" s="26">
        <f>IF(ISERROR(VLOOKUP(J8,'KAYIT LİSTESİ'!$B$4:$H$795,2,0)),"",(VLOOKUP(J8,'KAYIT LİSTESİ'!$B$4:$H$795,2,0)))</f>
        <v>154</v>
      </c>
      <c r="L8" s="27">
        <f>IF(ISERROR(VLOOKUP(J8,'KAYIT LİSTESİ'!$B$4:$H$795,4,0)),"",(VLOOKUP(J8,'KAYIT LİSTESİ'!$B$4:$H$795,4,0)))</f>
        <v>38486</v>
      </c>
      <c r="M8" s="196" t="str">
        <f>IF(ISERROR(VLOOKUP(J8,'KAYIT LİSTESİ'!$B$4:$N$9795,13,0)),"",(VLOOKUP(J8,'KAYIT LİSTESİ'!$B$4:$N$9795,13,0)))</f>
        <v>B1</v>
      </c>
      <c r="N8" s="44" t="str">
        <f>IF(ISERROR(VLOOKUP(J8,'KAYIT LİSTESİ'!$B$4:$H$795,5,0)),"",(VLOOKUP(J8,'KAYIT LİSTESİ'!$B$4:$H$795,5,0)))</f>
        <v>FIRAT ÖZDEN</v>
      </c>
      <c r="O8" s="44" t="str">
        <f>IF(ISERROR(VLOOKUP(J8,'KAYIT LİSTESİ'!$B$4:$H$795,6,0)),"",(VLOOKUP(J8,'KAYIT LİSTESİ'!$B$4:$H$795,6,0)))</f>
        <v>MANİSA-MANİSA GÖRME ENGELLİLER SPOR KULÜBÜ</v>
      </c>
      <c r="P8" s="161">
        <v>45324</v>
      </c>
      <c r="Q8" s="26"/>
    </row>
    <row r="9" spans="1:19" s="20" customFormat="1" ht="39.75" customHeight="1" x14ac:dyDescent="0.2">
      <c r="A9" s="51">
        <v>2</v>
      </c>
      <c r="B9" s="52">
        <v>13</v>
      </c>
      <c r="C9" s="249">
        <v>38356</v>
      </c>
      <c r="D9" s="161" t="s">
        <v>205</v>
      </c>
      <c r="E9" s="247" t="s">
        <v>360</v>
      </c>
      <c r="F9" s="248" t="s">
        <v>361</v>
      </c>
      <c r="G9" s="161">
        <v>35972</v>
      </c>
      <c r="H9" s="23"/>
      <c r="I9" s="24">
        <v>4</v>
      </c>
      <c r="J9" s="25" t="s">
        <v>375</v>
      </c>
      <c r="K9" s="26">
        <f>IF(ISERROR(VLOOKUP(J9,'KAYIT LİSTESİ'!$B$4:$H$795,2,0)),"",(VLOOKUP(J9,'KAYIT LİSTESİ'!$B$4:$H$795,2,0)))</f>
        <v>13</v>
      </c>
      <c r="L9" s="27">
        <f>IF(ISERROR(VLOOKUP(J9,'KAYIT LİSTESİ'!$B$4:$H$795,4,0)),"",(VLOOKUP(J9,'KAYIT LİSTESİ'!$B$4:$H$795,4,0)))</f>
        <v>38356</v>
      </c>
      <c r="M9" s="196" t="str">
        <f>IF(ISERROR(VLOOKUP(J9,'KAYIT LİSTESİ'!$B$4:$N$9795,13,0)),"",(VLOOKUP(J9,'KAYIT LİSTESİ'!$B$4:$N$9795,13,0)))</f>
        <v>B1</v>
      </c>
      <c r="N9" s="44" t="str">
        <f>IF(ISERROR(VLOOKUP(J9,'KAYIT LİSTESİ'!$B$4:$H$795,5,0)),"",(VLOOKUP(J9,'KAYIT LİSTESİ'!$B$4:$H$795,5,0)))</f>
        <v>İBRAHİM EFE KABADAYI</v>
      </c>
      <c r="O9" s="44" t="str">
        <f>IF(ISERROR(VLOOKUP(J9,'KAYIT LİSTESİ'!$B$4:$H$795,6,0)),"",(VLOOKUP(J9,'KAYIT LİSTESİ'!$B$4:$H$795,6,0)))</f>
        <v>AKSARAY-ATMIŞSEKİZ AKSARAY GÖR.EN.SP.KUL.</v>
      </c>
      <c r="P9" s="161">
        <v>35972</v>
      </c>
      <c r="Q9" s="26"/>
    </row>
    <row r="10" spans="1:19" s="20" customFormat="1" ht="39.75" customHeight="1" x14ac:dyDescent="0.2">
      <c r="A10" s="51">
        <v>3</v>
      </c>
      <c r="B10" s="52">
        <v>154</v>
      </c>
      <c r="C10" s="249">
        <v>38486</v>
      </c>
      <c r="D10" s="161" t="s">
        <v>205</v>
      </c>
      <c r="E10" s="247" t="s">
        <v>373</v>
      </c>
      <c r="F10" s="248" t="s">
        <v>331</v>
      </c>
      <c r="G10" s="161">
        <v>45324</v>
      </c>
      <c r="H10" s="23"/>
      <c r="I10" s="24">
        <v>6</v>
      </c>
      <c r="J10" s="25" t="s">
        <v>376</v>
      </c>
      <c r="K10" s="26">
        <f>IF(ISERROR(VLOOKUP(J10,'KAYIT LİSTESİ'!$B$4:$H$795,2,0)),"",(VLOOKUP(J10,'KAYIT LİSTESİ'!$B$4:$H$795,2,0)))</f>
        <v>64</v>
      </c>
      <c r="L10" s="27">
        <f>IF(ISERROR(VLOOKUP(J10,'KAYIT LİSTESİ'!$B$4:$H$795,4,0)),"",(VLOOKUP(J10,'KAYIT LİSTESİ'!$B$4:$H$795,4,0)))</f>
        <v>37159</v>
      </c>
      <c r="M10" s="196" t="str">
        <f>IF(ISERROR(VLOOKUP(J10,'KAYIT LİSTESİ'!$B$4:$N$9795,13,0)),"",(VLOOKUP(J10,'KAYIT LİSTESİ'!$B$4:$N$9795,13,0)))</f>
        <v>B1</v>
      </c>
      <c r="N10" s="44" t="str">
        <f>IF(ISERROR(VLOOKUP(J10,'KAYIT LİSTESİ'!$B$4:$H$795,5,0)),"",(VLOOKUP(J10,'KAYIT LİSTESİ'!$B$4:$H$795,5,0)))</f>
        <v>BERKAY ÇOLAK</v>
      </c>
      <c r="O10" s="44" t="str">
        <f>IF(ISERROR(VLOOKUP(J10,'KAYIT LİSTESİ'!$B$4:$H$795,6,0)),"",(VLOOKUP(J10,'KAYIT LİSTESİ'!$B$4:$H$795,6,0)))</f>
        <v>BURSA-NİLÜFER BELEDİYESİ GÖRME ENGELLİLER SPOR KULÜBÜ</v>
      </c>
      <c r="P10" s="161">
        <v>35897</v>
      </c>
      <c r="Q10" s="26"/>
    </row>
    <row r="11" spans="1:19" s="20" customFormat="1" ht="39.75" customHeight="1" x14ac:dyDescent="0.2">
      <c r="A11" s="51"/>
      <c r="B11" s="51"/>
      <c r="C11" s="92"/>
      <c r="D11" s="92"/>
      <c r="E11" s="154"/>
      <c r="F11" s="155"/>
      <c r="G11" s="93"/>
      <c r="H11" s="23"/>
      <c r="I11" s="24">
        <v>8</v>
      </c>
      <c r="J11" s="25" t="s">
        <v>377</v>
      </c>
      <c r="K11" s="26" t="str">
        <f>IF(ISERROR(VLOOKUP(J11,'KAYIT LİSTESİ'!$B$4:$H$795,2,0)),"",(VLOOKUP(J11,'KAYIT LİSTESİ'!$B$4:$H$795,2,0)))</f>
        <v/>
      </c>
      <c r="L11" s="27" t="str">
        <f>IF(ISERROR(VLOOKUP(J11,'KAYIT LİSTESİ'!$B$4:$H$795,4,0)),"",(VLOOKUP(J11,'KAYIT LİSTESİ'!$B$4:$H$795,4,0)))</f>
        <v/>
      </c>
      <c r="M11" s="196" t="str">
        <f>IF(ISERROR(VLOOKUP(J11,'KAYIT LİSTESİ'!$B$4:$N$9795,13,0)),"",(VLOOKUP(J11,'KAYIT LİSTESİ'!$B$4:$N$9795,13,0)))</f>
        <v/>
      </c>
      <c r="N11" s="44" t="str">
        <f>IF(ISERROR(VLOOKUP(J11,'KAYIT LİSTESİ'!$B$4:$H$795,5,0)),"",(VLOOKUP(J11,'KAYIT LİSTESİ'!$B$4:$H$795,5,0)))</f>
        <v/>
      </c>
      <c r="O11" s="44" t="str">
        <f>IF(ISERROR(VLOOKUP(J11,'KAYIT LİSTESİ'!$B$4:$H$795,6,0)),"",(VLOOKUP(J11,'KAYIT LİSTESİ'!$B$4:$H$795,6,0)))</f>
        <v/>
      </c>
      <c r="P11" s="195"/>
      <c r="Q11" s="26"/>
    </row>
    <row r="12" spans="1:19" s="20" customFormat="1" ht="39.75" customHeight="1" x14ac:dyDescent="0.2">
      <c r="A12" s="51"/>
      <c r="B12" s="51"/>
      <c r="C12" s="92"/>
      <c r="D12" s="92"/>
      <c r="E12" s="154"/>
      <c r="F12" s="155"/>
      <c r="G12" s="93"/>
      <c r="H12" s="23"/>
      <c r="I12" s="344" t="s">
        <v>16</v>
      </c>
      <c r="J12" s="345"/>
      <c r="K12" s="345"/>
      <c r="L12" s="345"/>
      <c r="M12" s="345"/>
      <c r="N12" s="345"/>
      <c r="O12" s="345"/>
      <c r="P12" s="345"/>
      <c r="Q12" s="346"/>
    </row>
    <row r="13" spans="1:19" s="20" customFormat="1" ht="39.75" customHeight="1" x14ac:dyDescent="0.2">
      <c r="A13" s="51"/>
      <c r="B13" s="51"/>
      <c r="C13" s="92"/>
      <c r="D13" s="92"/>
      <c r="E13" s="154"/>
      <c r="F13" s="155"/>
      <c r="G13" s="93"/>
      <c r="H13" s="23"/>
      <c r="I13" s="43" t="s">
        <v>133</v>
      </c>
      <c r="J13" s="40" t="s">
        <v>74</v>
      </c>
      <c r="K13" s="40" t="s">
        <v>73</v>
      </c>
      <c r="L13" s="41" t="s">
        <v>12</v>
      </c>
      <c r="M13" s="41" t="s">
        <v>215</v>
      </c>
      <c r="N13" s="42" t="s">
        <v>13</v>
      </c>
      <c r="O13" s="42" t="s">
        <v>41</v>
      </c>
      <c r="P13" s="40" t="s">
        <v>14</v>
      </c>
      <c r="Q13" s="40" t="s">
        <v>25</v>
      </c>
    </row>
    <row r="14" spans="1:19" s="20" customFormat="1" ht="39.75" customHeight="1" x14ac:dyDescent="0.2">
      <c r="A14" s="334" t="s">
        <v>11</v>
      </c>
      <c r="B14" s="335" t="s">
        <v>73</v>
      </c>
      <c r="C14" s="337" t="s">
        <v>85</v>
      </c>
      <c r="D14" s="338" t="s">
        <v>215</v>
      </c>
      <c r="E14" s="340" t="s">
        <v>13</v>
      </c>
      <c r="F14" s="340" t="s">
        <v>41</v>
      </c>
      <c r="G14" s="340" t="s">
        <v>14</v>
      </c>
      <c r="H14" s="23"/>
      <c r="I14" s="24">
        <v>2</v>
      </c>
      <c r="J14" s="25" t="s">
        <v>378</v>
      </c>
      <c r="K14" s="26">
        <f>IF(ISERROR(VLOOKUP(J14,'KAYIT LİSTESİ'!$B$4:$H$795,2,0)),"",(VLOOKUP(J14,'KAYIT LİSTESİ'!$B$4:$H$795,2,0)))</f>
        <v>145</v>
      </c>
      <c r="L14" s="27">
        <f>IF(ISERROR(VLOOKUP(J14,'KAYIT LİSTESİ'!$B$4:$H$795,4,0)),"",(VLOOKUP(J14,'KAYIT LİSTESİ'!$B$4:$H$795,4,0)))</f>
        <v>37281</v>
      </c>
      <c r="M14" s="196" t="str">
        <f>IF(ISERROR(VLOOKUP(J14,'KAYIT LİSTESİ'!$B$4:$N$9795,13,0)),"",(VLOOKUP(J14,'KAYIT LİSTESİ'!$B$4:$N$9795,13,0)))</f>
        <v>B2</v>
      </c>
      <c r="N14" s="44" t="str">
        <f>IF(ISERROR(VLOOKUP(J14,'KAYIT LİSTESİ'!$B$4:$H$795,5,0)),"",(VLOOKUP(J14,'KAYIT LİSTESİ'!$B$4:$H$795,5,0)))</f>
        <v>MUSTAFA ESER</v>
      </c>
      <c r="O14" s="44" t="str">
        <f>IF(ISERROR(VLOOKUP(J14,'KAYIT LİSTESİ'!$B$4:$H$795,6,0)),"",(VLOOKUP(J14,'KAYIT LİSTESİ'!$B$4:$H$795,6,0)))</f>
        <v>KONYA-MEVLANA ENGELLİLER SPOR KULÜBÜ</v>
      </c>
      <c r="P14" s="161" t="s">
        <v>291</v>
      </c>
      <c r="Q14" s="26"/>
    </row>
    <row r="15" spans="1:19" s="20" customFormat="1" ht="39.75" customHeight="1" x14ac:dyDescent="0.2">
      <c r="A15" s="334"/>
      <c r="B15" s="336"/>
      <c r="C15" s="337"/>
      <c r="D15" s="339"/>
      <c r="E15" s="340"/>
      <c r="F15" s="340"/>
      <c r="G15" s="340"/>
      <c r="H15" s="23"/>
      <c r="I15" s="24">
        <v>4</v>
      </c>
      <c r="J15" s="25" t="s">
        <v>379</v>
      </c>
      <c r="K15" s="26">
        <f>IF(ISERROR(VLOOKUP(J15,'KAYIT LİSTESİ'!$B$4:$H$795,2,0)),"",(VLOOKUP(J15,'KAYIT LİSTESİ'!$B$4:$H$795,2,0)))</f>
        <v>159</v>
      </c>
      <c r="L15" s="27">
        <f>IF(ISERROR(VLOOKUP(J15,'KAYIT LİSTESİ'!$B$4:$H$795,4,0)),"",(VLOOKUP(J15,'KAYIT LİSTESİ'!$B$4:$H$795,4,0)))</f>
        <v>37432</v>
      </c>
      <c r="M15" s="196" t="str">
        <f>IF(ISERROR(VLOOKUP(J15,'KAYIT LİSTESİ'!$B$4:$N$9795,13,0)),"",(VLOOKUP(J15,'KAYIT LİSTESİ'!$B$4:$N$9795,13,0)))</f>
        <v>B2</v>
      </c>
      <c r="N15" s="44" t="str">
        <f>IF(ISERROR(VLOOKUP(J15,'KAYIT LİSTESİ'!$B$4:$H$795,5,0)),"",(VLOOKUP(J15,'KAYIT LİSTESİ'!$B$4:$H$795,5,0)))</f>
        <v>BURAK KORKMAZ</v>
      </c>
      <c r="O15" s="44" t="str">
        <f>IF(ISERROR(VLOOKUP(J15,'KAYIT LİSTESİ'!$B$4:$H$795,6,0)),"",(VLOOKUP(J15,'KAYIT LİSTESİ'!$B$4:$H$795,6,0)))</f>
        <v>MANİSA-ŞEHZADELER ENG.SPOR KUL</v>
      </c>
      <c r="P15" s="161">
        <v>35458</v>
      </c>
      <c r="Q15" s="26"/>
    </row>
    <row r="16" spans="1:19" s="20" customFormat="1" ht="39.75" customHeight="1" x14ac:dyDescent="0.2">
      <c r="A16" s="51">
        <v>1</v>
      </c>
      <c r="B16" s="51">
        <v>67</v>
      </c>
      <c r="C16" s="92">
        <v>37079</v>
      </c>
      <c r="D16" s="92" t="s">
        <v>203</v>
      </c>
      <c r="E16" s="154" t="s">
        <v>327</v>
      </c>
      <c r="F16" s="155" t="s">
        <v>301</v>
      </c>
      <c r="G16" s="161">
        <v>34955</v>
      </c>
      <c r="H16" s="23"/>
      <c r="I16" s="24">
        <v>6</v>
      </c>
      <c r="J16" s="25" t="s">
        <v>380</v>
      </c>
      <c r="K16" s="26">
        <f>IF(ISERROR(VLOOKUP(J16,'KAYIT LİSTESİ'!$B$4:$H$795,2,0)),"",(VLOOKUP(J16,'KAYIT LİSTESİ'!$B$4:$H$795,2,0)))</f>
        <v>157</v>
      </c>
      <c r="L16" s="27">
        <f>IF(ISERROR(VLOOKUP(J16,'KAYIT LİSTESİ'!$B$4:$H$795,4,0)),"",(VLOOKUP(J16,'KAYIT LİSTESİ'!$B$4:$H$795,4,0)))</f>
        <v>37257</v>
      </c>
      <c r="M16" s="196" t="str">
        <f>IF(ISERROR(VLOOKUP(J16,'KAYIT LİSTESİ'!$B$4:$N$9795,13,0)),"",(VLOOKUP(J16,'KAYIT LİSTESİ'!$B$4:$N$9795,13,0)))</f>
        <v>B2</v>
      </c>
      <c r="N16" s="44" t="str">
        <f>IF(ISERROR(VLOOKUP(J16,'KAYIT LİSTESİ'!$B$4:$H$795,5,0)),"",(VLOOKUP(J16,'KAYIT LİSTESİ'!$B$4:$H$795,5,0)))</f>
        <v>FERİT ÜNSAL</v>
      </c>
      <c r="O16" s="44" t="str">
        <f>IF(ISERROR(VLOOKUP(J16,'KAYIT LİSTESİ'!$B$4:$H$795,6,0)),"",(VLOOKUP(J16,'KAYIT LİSTESİ'!$B$4:$H$795,6,0)))</f>
        <v>MANİSA-MANİSA SPİL ENGELLİLER SPOR KULÜBÜ</v>
      </c>
      <c r="P16" s="161">
        <v>35557</v>
      </c>
      <c r="Q16" s="26"/>
    </row>
    <row r="17" spans="1:17" s="20" customFormat="1" ht="39.75" customHeight="1" x14ac:dyDescent="0.2">
      <c r="A17" s="51">
        <v>2</v>
      </c>
      <c r="B17" s="51">
        <v>159</v>
      </c>
      <c r="C17" s="92">
        <v>37432</v>
      </c>
      <c r="D17" s="92" t="s">
        <v>203</v>
      </c>
      <c r="E17" s="154" t="s">
        <v>325</v>
      </c>
      <c r="F17" s="155" t="s">
        <v>326</v>
      </c>
      <c r="G17" s="161">
        <v>35458</v>
      </c>
      <c r="H17" s="23"/>
      <c r="I17" s="24">
        <v>8</v>
      </c>
      <c r="J17" s="25" t="s">
        <v>381</v>
      </c>
      <c r="K17" s="26">
        <f>IF(ISERROR(VLOOKUP(J17,'KAYIT LİSTESİ'!$B$4:$H$795,2,0)),"",(VLOOKUP(J17,'KAYIT LİSTESİ'!$B$4:$H$795,2,0)))</f>
        <v>67</v>
      </c>
      <c r="L17" s="27">
        <f>IF(ISERROR(VLOOKUP(J17,'KAYIT LİSTESİ'!$B$4:$H$795,4,0)),"",(VLOOKUP(J17,'KAYIT LİSTESİ'!$B$4:$H$795,4,0)))</f>
        <v>37079</v>
      </c>
      <c r="M17" s="196" t="str">
        <f>IF(ISERROR(VLOOKUP(J17,'KAYIT LİSTESİ'!$B$4:$N$9795,13,0)),"",(VLOOKUP(J17,'KAYIT LİSTESİ'!$B$4:$N$9795,13,0)))</f>
        <v>B2</v>
      </c>
      <c r="N17" s="44" t="str">
        <f>IF(ISERROR(VLOOKUP(J17,'KAYIT LİSTESİ'!$B$4:$H$795,5,0)),"",(VLOOKUP(J17,'KAYIT LİSTESİ'!$B$4:$H$795,5,0)))</f>
        <v>FURKAN DEĞMEZ</v>
      </c>
      <c r="O17" s="44" t="str">
        <f>IF(ISERROR(VLOOKUP(J17,'KAYIT LİSTESİ'!$B$4:$H$795,6,0)),"",(VLOOKUP(J17,'KAYIT LİSTESİ'!$B$4:$H$795,6,0)))</f>
        <v>BURSA-NİLÜFER BELEDİYESİ GÖRME ENGELLİLER SPOR KULÜBÜ</v>
      </c>
      <c r="P17" s="161">
        <v>34955</v>
      </c>
      <c r="Q17" s="26"/>
    </row>
    <row r="18" spans="1:17" s="20" customFormat="1" ht="39.75" customHeight="1" x14ac:dyDescent="0.2">
      <c r="A18" s="51">
        <v>3</v>
      </c>
      <c r="B18" s="51">
        <v>157</v>
      </c>
      <c r="C18" s="92">
        <v>37257</v>
      </c>
      <c r="D18" s="92" t="s">
        <v>203</v>
      </c>
      <c r="E18" s="154" t="s">
        <v>323</v>
      </c>
      <c r="F18" s="155" t="s">
        <v>324</v>
      </c>
      <c r="G18" s="161">
        <v>35557</v>
      </c>
      <c r="H18" s="23"/>
      <c r="I18" s="344" t="s">
        <v>40</v>
      </c>
      <c r="J18" s="345"/>
      <c r="K18" s="345"/>
      <c r="L18" s="345"/>
      <c r="M18" s="345"/>
      <c r="N18" s="345"/>
      <c r="O18" s="345"/>
      <c r="P18" s="345"/>
      <c r="Q18" s="346"/>
    </row>
    <row r="19" spans="1:17" s="20" customFormat="1" ht="39.75" customHeight="1" x14ac:dyDescent="0.2">
      <c r="A19" s="51" t="s">
        <v>549</v>
      </c>
      <c r="B19" s="51">
        <v>145</v>
      </c>
      <c r="C19" s="92">
        <v>37281</v>
      </c>
      <c r="D19" s="92" t="s">
        <v>203</v>
      </c>
      <c r="E19" s="154" t="s">
        <v>363</v>
      </c>
      <c r="F19" s="155" t="s">
        <v>297</v>
      </c>
      <c r="G19" s="161" t="s">
        <v>291</v>
      </c>
      <c r="H19" s="23"/>
      <c r="I19" s="43" t="s">
        <v>133</v>
      </c>
      <c r="J19" s="40" t="s">
        <v>74</v>
      </c>
      <c r="K19" s="40" t="s">
        <v>73</v>
      </c>
      <c r="L19" s="41" t="s">
        <v>12</v>
      </c>
      <c r="M19" s="41" t="s">
        <v>215</v>
      </c>
      <c r="N19" s="42" t="s">
        <v>13</v>
      </c>
      <c r="O19" s="42" t="s">
        <v>41</v>
      </c>
      <c r="P19" s="40" t="s">
        <v>14</v>
      </c>
      <c r="Q19" s="40" t="s">
        <v>25</v>
      </c>
    </row>
    <row r="20" spans="1:17" s="20" customFormat="1" ht="39.75" customHeight="1" x14ac:dyDescent="0.2">
      <c r="A20" s="51"/>
      <c r="B20" s="51"/>
      <c r="C20" s="92"/>
      <c r="D20" s="92"/>
      <c r="E20" s="154"/>
      <c r="F20" s="155"/>
      <c r="G20" s="161"/>
      <c r="H20" s="23"/>
      <c r="I20" s="24">
        <v>1</v>
      </c>
      <c r="J20" s="25" t="s">
        <v>382</v>
      </c>
      <c r="K20" s="26">
        <f>IF(ISERROR(VLOOKUP(J20,'KAYIT LİSTESİ'!$B$4:$H$795,2,0)),"",(VLOOKUP(J20,'KAYIT LİSTESİ'!$B$4:$H$795,2,0)))</f>
        <v>48</v>
      </c>
      <c r="L20" s="27">
        <f>IF(ISERROR(VLOOKUP(J20,'KAYIT LİSTESİ'!$B$4:$H$795,4,0)),"",(VLOOKUP(J20,'KAYIT LİSTESİ'!$B$4:$H$795,4,0)))</f>
        <v>38076</v>
      </c>
      <c r="M20" s="27" t="str">
        <f>IF(ISERROR(VLOOKUP(J20,'KAYIT LİSTESİ'!$B$4:$N$9795,13,0)),"",(VLOOKUP(J20,'KAYIT LİSTESİ'!$B$4:$N$9795,13,0)))</f>
        <v>B3</v>
      </c>
      <c r="N20" s="44" t="str">
        <f>IF(ISERROR(VLOOKUP(J20,'KAYIT LİSTESİ'!$B$4:$H$795,5,0)),"",(VLOOKUP(J20,'KAYIT LİSTESİ'!$B$4:$H$795,5,0)))</f>
        <v>MUSTAFA AKPİRİNÇ</v>
      </c>
      <c r="O20" s="44" t="str">
        <f>IF(ISERROR(VLOOKUP(J20,'KAYIT LİSTESİ'!$B$4:$H$795,6,0)),"",(VLOOKUP(J20,'KAYIT LİSTESİ'!$B$4:$H$795,6,0)))</f>
        <v>ANTALYA-ANTALYA GÖRME ENG. SPOR KULUBÜ</v>
      </c>
      <c r="P20" s="160">
        <v>35775</v>
      </c>
      <c r="Q20" s="26"/>
    </row>
    <row r="21" spans="1:17" s="20" customFormat="1" ht="39.75" customHeight="1" x14ac:dyDescent="0.2">
      <c r="A21" s="334" t="s">
        <v>11</v>
      </c>
      <c r="B21" s="335" t="s">
        <v>73</v>
      </c>
      <c r="C21" s="337" t="s">
        <v>85</v>
      </c>
      <c r="D21" s="338" t="s">
        <v>215</v>
      </c>
      <c r="E21" s="340" t="s">
        <v>13</v>
      </c>
      <c r="F21" s="340" t="s">
        <v>41</v>
      </c>
      <c r="G21" s="340" t="s">
        <v>14</v>
      </c>
      <c r="H21" s="23"/>
      <c r="I21" s="24">
        <v>2</v>
      </c>
      <c r="J21" s="25" t="s">
        <v>383</v>
      </c>
      <c r="K21" s="26">
        <f>IF(ISERROR(VLOOKUP(J21,'KAYIT LİSTESİ'!$B$4:$H$795,2,0)),"",(VLOOKUP(J21,'KAYIT LİSTESİ'!$B$4:$H$795,2,0)))</f>
        <v>10</v>
      </c>
      <c r="L21" s="27">
        <f>IF(ISERROR(VLOOKUP(J21,'KAYIT LİSTESİ'!$B$4:$H$795,4,0)),"",(VLOOKUP(J21,'KAYIT LİSTESİ'!$B$4:$H$795,4,0)))</f>
        <v>37320</v>
      </c>
      <c r="M21" s="27" t="str">
        <f>IF(ISERROR(VLOOKUP(J21,'KAYIT LİSTESİ'!$B$4:$N$9795,13,0)),"",(VLOOKUP(J21,'KAYIT LİSTESİ'!$B$4:$N$9795,13,0)))</f>
        <v>B3</v>
      </c>
      <c r="N21" s="44" t="str">
        <f>IF(ISERROR(VLOOKUP(J21,'KAYIT LİSTESİ'!$B$4:$H$795,5,0)),"",(VLOOKUP(J21,'KAYIT LİSTESİ'!$B$4:$H$795,5,0)))</f>
        <v>MİKAİL GÜLER</v>
      </c>
      <c r="O21" s="44" t="str">
        <f>IF(ISERROR(VLOOKUP(J21,'KAYIT LİSTESİ'!$B$4:$H$795,6,0)),"",(VLOOKUP(J21,'KAYIT LİSTESİ'!$B$4:$H$795,6,0)))</f>
        <v>ADIYAMAN-GAP GÖRMEYENLER DERNEĞİ SPOR KULÜBÜ</v>
      </c>
      <c r="P21" s="160">
        <v>23004</v>
      </c>
      <c r="Q21" s="26"/>
    </row>
    <row r="22" spans="1:17" s="20" customFormat="1" ht="39.75" customHeight="1" x14ac:dyDescent="0.2">
      <c r="A22" s="334"/>
      <c r="B22" s="336"/>
      <c r="C22" s="337"/>
      <c r="D22" s="339"/>
      <c r="E22" s="340"/>
      <c r="F22" s="340"/>
      <c r="G22" s="340"/>
      <c r="H22" s="23"/>
      <c r="I22" s="24">
        <v>3</v>
      </c>
      <c r="J22" s="25" t="s">
        <v>384</v>
      </c>
      <c r="K22" s="26">
        <f>IF(ISERROR(VLOOKUP(J22,'KAYIT LİSTESİ'!$B$4:$H$795,2,0)),"",(VLOOKUP(J22,'KAYIT LİSTESİ'!$B$4:$H$795,2,0)))</f>
        <v>69</v>
      </c>
      <c r="L22" s="27">
        <f>IF(ISERROR(VLOOKUP(J22,'KAYIT LİSTESİ'!$B$4:$H$795,4,0)),"",(VLOOKUP(J22,'KAYIT LİSTESİ'!$B$4:$H$795,4,0)))</f>
        <v>37174</v>
      </c>
      <c r="M22" s="27" t="str">
        <f>IF(ISERROR(VLOOKUP(J22,'KAYIT LİSTESİ'!$B$4:$N$9795,13,0)),"",(VLOOKUP(J22,'KAYIT LİSTESİ'!$B$4:$N$9795,13,0)))</f>
        <v>B3</v>
      </c>
      <c r="N22" s="44" t="str">
        <f>IF(ISERROR(VLOOKUP(J22,'KAYIT LİSTESİ'!$B$4:$H$795,5,0)),"",(VLOOKUP(J22,'KAYIT LİSTESİ'!$B$4:$H$795,5,0)))</f>
        <v>MUHAMMED BALCI</v>
      </c>
      <c r="O22" s="44" t="str">
        <f>IF(ISERROR(VLOOKUP(J22,'KAYIT LİSTESİ'!$B$4:$H$795,6,0)),"",(VLOOKUP(J22,'KAYIT LİSTESİ'!$B$4:$H$795,6,0)))</f>
        <v>BURSA-NİLÜFER BELEDİYESİ GÖRME ENGELLİLER SPOR KULÜBÜ</v>
      </c>
      <c r="P22" s="160" t="s">
        <v>291</v>
      </c>
      <c r="Q22" s="26"/>
    </row>
    <row r="23" spans="1:17" s="20" customFormat="1" ht="39.75" customHeight="1" x14ac:dyDescent="0.2">
      <c r="A23" s="51">
        <v>1</v>
      </c>
      <c r="B23" s="51">
        <v>10</v>
      </c>
      <c r="C23" s="92">
        <v>37320</v>
      </c>
      <c r="D23" s="92" t="s">
        <v>204</v>
      </c>
      <c r="E23" s="154" t="s">
        <v>364</v>
      </c>
      <c r="F23" s="155" t="s">
        <v>365</v>
      </c>
      <c r="G23" s="161">
        <v>23004</v>
      </c>
      <c r="H23" s="23"/>
      <c r="I23" s="24">
        <v>4</v>
      </c>
      <c r="J23" s="25" t="s">
        <v>385</v>
      </c>
      <c r="K23" s="26">
        <f>IF(ISERROR(VLOOKUP(J23,'KAYIT LİSTESİ'!$B$4:$H$795,2,0)),"",(VLOOKUP(J23,'KAYIT LİSTESİ'!$B$4:$H$795,2,0)))</f>
        <v>155</v>
      </c>
      <c r="L23" s="27">
        <f>IF(ISERROR(VLOOKUP(J23,'KAYIT LİSTESİ'!$B$4:$H$795,4,0)),"",(VLOOKUP(J23,'KAYIT LİSTESİ'!$B$4:$H$795,4,0)))</f>
        <v>38296</v>
      </c>
      <c r="M23" s="27" t="str">
        <f>IF(ISERROR(VLOOKUP(J23,'KAYIT LİSTESİ'!$B$4:$N$9795,13,0)),"",(VLOOKUP(J23,'KAYIT LİSTESİ'!$B$4:$N$9795,13,0)))</f>
        <v>B3</v>
      </c>
      <c r="N23" s="44" t="str">
        <f>IF(ISERROR(VLOOKUP(J23,'KAYIT LİSTESİ'!$B$4:$H$795,5,0)),"",(VLOOKUP(J23,'KAYIT LİSTESİ'!$B$4:$H$795,5,0)))</f>
        <v>MUSTAFA KAHRIMAN</v>
      </c>
      <c r="O23" s="44" t="str">
        <f>IF(ISERROR(VLOOKUP(J23,'KAYIT LİSTESİ'!$B$4:$H$795,6,0)),"",(VLOOKUP(J23,'KAYIT LİSTESİ'!$B$4:$H$795,6,0)))</f>
        <v>MANİSA-MANİSA GÖRME ENGELLİLER SPOR KULÜBÜ</v>
      </c>
      <c r="P23" s="28" t="s">
        <v>291</v>
      </c>
      <c r="Q23" s="26"/>
    </row>
    <row r="24" spans="1:17" s="20" customFormat="1" ht="39.75" customHeight="1" x14ac:dyDescent="0.2">
      <c r="A24" s="51">
        <v>2</v>
      </c>
      <c r="B24" s="51">
        <v>91</v>
      </c>
      <c r="C24" s="92">
        <v>36939</v>
      </c>
      <c r="D24" s="92" t="s">
        <v>204</v>
      </c>
      <c r="E24" s="154" t="s">
        <v>355</v>
      </c>
      <c r="F24" s="155" t="s">
        <v>309</v>
      </c>
      <c r="G24" s="161">
        <v>31232</v>
      </c>
      <c r="H24" s="23"/>
      <c r="I24" s="24">
        <v>5</v>
      </c>
      <c r="J24" s="25" t="s">
        <v>386</v>
      </c>
      <c r="K24" s="26">
        <f>IF(ISERROR(VLOOKUP(J24,'KAYIT LİSTESİ'!$B$4:$H$795,2,0)),"",(VLOOKUP(J24,'KAYIT LİSTESİ'!$B$4:$H$795,2,0)))</f>
        <v>91</v>
      </c>
      <c r="L24" s="27">
        <f>IF(ISERROR(VLOOKUP(J24,'KAYIT LİSTESİ'!$B$4:$H$795,4,0)),"",(VLOOKUP(J24,'KAYIT LİSTESİ'!$B$4:$H$795,4,0)))</f>
        <v>36939</v>
      </c>
      <c r="M24" s="27" t="str">
        <f>IF(ISERROR(VLOOKUP(J24,'KAYIT LİSTESİ'!$B$4:$N$9795,13,0)),"",(VLOOKUP(J24,'KAYIT LİSTESİ'!$B$4:$N$9795,13,0)))</f>
        <v>B3</v>
      </c>
      <c r="N24" s="44" t="str">
        <f>IF(ISERROR(VLOOKUP(J24,'KAYIT LİSTESİ'!$B$4:$H$795,5,0)),"",(VLOOKUP(J24,'KAYIT LİSTESİ'!$B$4:$H$795,5,0)))</f>
        <v>İSMAİL ÖKMEN</v>
      </c>
      <c r="O24" s="44" t="str">
        <f>IF(ISERROR(VLOOKUP(J24,'KAYIT LİSTESİ'!$B$4:$H$795,6,0)),"",(VLOOKUP(J24,'KAYIT LİSTESİ'!$B$4:$H$795,6,0)))</f>
        <v>DİYARBAKIR-DİYARBAKIR AN.MEZ.ENG.SP.KUL.</v>
      </c>
      <c r="P24" s="160">
        <v>31232</v>
      </c>
      <c r="Q24" s="26"/>
    </row>
    <row r="25" spans="1:17" s="20" customFormat="1" ht="39.75" customHeight="1" x14ac:dyDescent="0.2">
      <c r="A25" s="51">
        <v>3</v>
      </c>
      <c r="B25" s="51">
        <v>48</v>
      </c>
      <c r="C25" s="92">
        <v>38076</v>
      </c>
      <c r="D25" s="92" t="s">
        <v>204</v>
      </c>
      <c r="E25" s="154" t="s">
        <v>328</v>
      </c>
      <c r="F25" s="155" t="s">
        <v>329</v>
      </c>
      <c r="G25" s="161">
        <v>35775</v>
      </c>
      <c r="H25" s="23"/>
      <c r="I25" s="24">
        <v>6</v>
      </c>
      <c r="J25" s="25" t="s">
        <v>387</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28"/>
      <c r="Q25" s="26"/>
    </row>
    <row r="26" spans="1:17" s="20" customFormat="1" ht="39.75" customHeight="1" x14ac:dyDescent="0.2">
      <c r="A26" s="51" t="s">
        <v>549</v>
      </c>
      <c r="B26" s="51">
        <v>69</v>
      </c>
      <c r="C26" s="92">
        <v>37174</v>
      </c>
      <c r="D26" s="92" t="s">
        <v>204</v>
      </c>
      <c r="E26" s="154" t="s">
        <v>368</v>
      </c>
      <c r="F26" s="155" t="s">
        <v>301</v>
      </c>
      <c r="G26" s="160" t="s">
        <v>291</v>
      </c>
      <c r="H26" s="23"/>
      <c r="I26" s="24">
        <v>7</v>
      </c>
      <c r="J26" s="25" t="s">
        <v>388</v>
      </c>
      <c r="K26" s="26" t="str">
        <f>IF(ISERROR(VLOOKUP(J26,'KAYIT LİSTESİ'!$B$4:$H$795,2,0)),"",(VLOOKUP(J26,'KAYIT LİSTESİ'!$B$4:$H$795,2,0)))</f>
        <v/>
      </c>
      <c r="L26" s="27" t="str">
        <f>IF(ISERROR(VLOOKUP(J26,'KAYIT LİSTESİ'!$B$4:$H$795,4,0)),"",(VLOOKUP(J26,'KAYIT LİSTESİ'!$B$4:$H$795,4,0)))</f>
        <v/>
      </c>
      <c r="M26" s="27" t="str">
        <f>IF(ISERROR(VLOOKUP(J26,'KAYIT LİSTESİ'!$B$4:$N$9795,13,0)),"",(VLOOKUP(J26,'KAYIT LİSTESİ'!$B$4:$N$9795,13,0)))</f>
        <v/>
      </c>
      <c r="N26" s="44" t="str">
        <f>IF(ISERROR(VLOOKUP(J26,'KAYIT LİSTESİ'!$B$4:$H$795,5,0)),"",(VLOOKUP(J26,'KAYIT LİSTESİ'!$B$4:$H$795,5,0)))</f>
        <v/>
      </c>
      <c r="O26" s="44" t="str">
        <f>IF(ISERROR(VLOOKUP(J26,'KAYIT LİSTESİ'!$B$4:$H$795,6,0)),"",(VLOOKUP(J26,'KAYIT LİSTESİ'!$B$4:$H$795,6,0)))</f>
        <v/>
      </c>
      <c r="P26" s="28"/>
      <c r="Q26" s="26"/>
    </row>
    <row r="27" spans="1:17" s="20" customFormat="1" ht="39.75" customHeight="1" x14ac:dyDescent="0.2">
      <c r="A27" s="51" t="s">
        <v>549</v>
      </c>
      <c r="B27" s="51">
        <v>155</v>
      </c>
      <c r="C27" s="92">
        <v>38296</v>
      </c>
      <c r="D27" s="92" t="s">
        <v>204</v>
      </c>
      <c r="E27" s="154" t="s">
        <v>330</v>
      </c>
      <c r="F27" s="155" t="s">
        <v>331</v>
      </c>
      <c r="G27" s="93" t="s">
        <v>291</v>
      </c>
      <c r="H27" s="23"/>
      <c r="I27" s="24">
        <v>8</v>
      </c>
      <c r="J27" s="25" t="s">
        <v>389</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28"/>
      <c r="Q27" s="26"/>
    </row>
    <row r="28" spans="1:17" s="20" customFormat="1" ht="39.75" customHeight="1" x14ac:dyDescent="0.2">
      <c r="A28" s="31" t="s">
        <v>18</v>
      </c>
      <c r="B28" s="31"/>
      <c r="C28" s="31"/>
      <c r="D28" s="31"/>
      <c r="E28" s="31"/>
      <c r="F28" s="46" t="s">
        <v>0</v>
      </c>
      <c r="G28" s="46" t="s">
        <v>1</v>
      </c>
      <c r="H28" s="23"/>
      <c r="I28" s="32"/>
      <c r="J28" s="32" t="s">
        <v>2</v>
      </c>
      <c r="K28" s="32"/>
      <c r="L28" s="30" t="s">
        <v>2</v>
      </c>
      <c r="M28" s="30"/>
      <c r="N28" s="48" t="s">
        <v>3</v>
      </c>
      <c r="O28" s="49" t="s">
        <v>3</v>
      </c>
      <c r="P28" s="29" t="s">
        <v>3</v>
      </c>
      <c r="Q28" s="22"/>
    </row>
    <row r="29" spans="1:17" s="20" customFormat="1" ht="21.6" customHeight="1" x14ac:dyDescent="0.2">
      <c r="A29" s="29"/>
      <c r="B29" s="29"/>
      <c r="C29" s="22"/>
      <c r="D29" s="22"/>
      <c r="E29" s="22"/>
      <c r="F29" s="47"/>
      <c r="G29" s="47"/>
      <c r="H29" s="23"/>
      <c r="I29" s="29"/>
      <c r="J29" s="29"/>
      <c r="K29" s="29"/>
      <c r="L29" s="30"/>
      <c r="M29" s="30"/>
      <c r="N29" s="50"/>
      <c r="O29" s="50"/>
      <c r="P29" s="22"/>
      <c r="Q29" s="22"/>
    </row>
    <row r="30" spans="1:17" s="20" customFormat="1" ht="21.6" customHeight="1" x14ac:dyDescent="0.2">
      <c r="A30" s="29"/>
      <c r="B30" s="29"/>
      <c r="C30" s="22"/>
      <c r="D30" s="22"/>
      <c r="E30" s="22"/>
      <c r="F30" s="47"/>
      <c r="G30" s="47"/>
      <c r="H30" s="23"/>
      <c r="I30" s="29"/>
      <c r="J30" s="29"/>
      <c r="K30" s="29"/>
      <c r="L30" s="30"/>
      <c r="M30" s="30"/>
      <c r="N30" s="50"/>
      <c r="O30" s="50"/>
      <c r="P30" s="22"/>
      <c r="Q30" s="22"/>
    </row>
    <row r="31" spans="1:17" s="20" customFormat="1" ht="21.6" customHeight="1" x14ac:dyDescent="0.2">
      <c r="A31" s="29"/>
      <c r="B31" s="29"/>
      <c r="C31" s="22"/>
      <c r="D31" s="22"/>
      <c r="E31" s="22"/>
      <c r="F31" s="47"/>
      <c r="G31" s="47"/>
      <c r="H31" s="23"/>
      <c r="I31" s="29"/>
      <c r="J31" s="29"/>
      <c r="K31" s="29"/>
      <c r="L31" s="30"/>
      <c r="M31" s="30"/>
      <c r="N31" s="50"/>
      <c r="O31" s="50"/>
      <c r="P31" s="22"/>
      <c r="Q31" s="22"/>
    </row>
    <row r="32" spans="1:17" s="20" customFormat="1" ht="21.6" customHeight="1" x14ac:dyDescent="0.2">
      <c r="A32" s="29"/>
      <c r="B32" s="29"/>
      <c r="C32" s="22"/>
      <c r="D32" s="22"/>
      <c r="E32" s="22"/>
      <c r="F32" s="47"/>
      <c r="G32" s="47"/>
      <c r="H32" s="23"/>
      <c r="I32" s="29"/>
      <c r="J32" s="29"/>
      <c r="K32" s="29"/>
      <c r="L32" s="30"/>
      <c r="M32" s="30"/>
      <c r="N32" s="50"/>
      <c r="O32" s="50"/>
      <c r="P32" s="22"/>
      <c r="Q32" s="22"/>
    </row>
    <row r="33" spans="1:18" s="20" customFormat="1" ht="21.6" customHeight="1" x14ac:dyDescent="0.2">
      <c r="A33" s="29"/>
      <c r="B33" s="29"/>
      <c r="C33" s="22"/>
      <c r="D33" s="22"/>
      <c r="E33" s="22"/>
      <c r="F33" s="47"/>
      <c r="G33" s="47"/>
      <c r="H33" s="23"/>
      <c r="I33" s="29"/>
      <c r="J33" s="29"/>
      <c r="K33" s="29"/>
      <c r="L33" s="30"/>
      <c r="M33" s="30"/>
      <c r="N33" s="50"/>
      <c r="O33" s="50"/>
      <c r="P33" s="22"/>
      <c r="Q33" s="22"/>
    </row>
    <row r="34" spans="1:18" s="20" customFormat="1" ht="21.6" customHeight="1" x14ac:dyDescent="0.2">
      <c r="A34" s="29"/>
      <c r="B34" s="29"/>
      <c r="C34" s="22"/>
      <c r="D34" s="22"/>
      <c r="E34" s="22"/>
      <c r="F34" s="47"/>
      <c r="G34" s="47"/>
      <c r="H34" s="23"/>
      <c r="I34" s="29"/>
      <c r="J34" s="29"/>
      <c r="K34" s="29"/>
      <c r="L34" s="30"/>
      <c r="M34" s="30"/>
      <c r="N34" s="50"/>
      <c r="O34" s="50"/>
      <c r="P34" s="22"/>
      <c r="Q34" s="22"/>
    </row>
    <row r="35" spans="1:18" s="20" customFormat="1" ht="21.6" customHeight="1" x14ac:dyDescent="0.2">
      <c r="A35" s="29"/>
      <c r="B35" s="29"/>
      <c r="C35" s="22"/>
      <c r="D35" s="22"/>
      <c r="E35" s="22"/>
      <c r="F35" s="47"/>
      <c r="G35" s="47"/>
      <c r="H35" s="22"/>
      <c r="I35" s="29"/>
      <c r="J35" s="29"/>
      <c r="K35" s="29"/>
      <c r="L35" s="30"/>
      <c r="M35" s="30"/>
      <c r="N35" s="50"/>
      <c r="O35" s="50"/>
      <c r="P35" s="22"/>
      <c r="Q35" s="22"/>
    </row>
    <row r="36" spans="1:18" s="20" customFormat="1" ht="21.6" customHeight="1" x14ac:dyDescent="0.2">
      <c r="A36" s="29"/>
      <c r="B36" s="29"/>
      <c r="C36" s="22"/>
      <c r="D36" s="22"/>
      <c r="E36" s="22"/>
      <c r="F36" s="47"/>
      <c r="G36" s="47"/>
      <c r="H36" s="32"/>
      <c r="I36" s="29"/>
      <c r="J36" s="29"/>
      <c r="K36" s="29"/>
      <c r="L36" s="30"/>
      <c r="M36" s="30"/>
      <c r="N36" s="50"/>
      <c r="O36" s="50"/>
      <c r="P36" s="22"/>
      <c r="Q36" s="22"/>
    </row>
    <row r="37" spans="1:18" s="20" customFormat="1" ht="21.6" customHeight="1" x14ac:dyDescent="0.2">
      <c r="A37" s="29"/>
      <c r="B37" s="29"/>
      <c r="C37" s="22"/>
      <c r="D37" s="22"/>
      <c r="E37" s="22"/>
      <c r="F37" s="47"/>
      <c r="G37" s="47"/>
      <c r="H37" s="22"/>
      <c r="I37" s="29"/>
      <c r="J37" s="29"/>
      <c r="K37" s="29"/>
      <c r="L37" s="30"/>
      <c r="M37" s="30"/>
      <c r="N37" s="50"/>
      <c r="O37" s="50"/>
      <c r="P37" s="22"/>
      <c r="Q37" s="22"/>
    </row>
    <row r="38" spans="1:18" s="20" customFormat="1" ht="21.6" customHeight="1" x14ac:dyDescent="0.2">
      <c r="A38" s="29"/>
      <c r="B38" s="29"/>
      <c r="C38" s="22"/>
      <c r="D38" s="22"/>
      <c r="E38" s="22"/>
      <c r="F38" s="47"/>
      <c r="G38" s="47"/>
      <c r="H38" s="22"/>
      <c r="I38" s="29"/>
      <c r="J38" s="29"/>
      <c r="K38" s="29"/>
      <c r="L38" s="30"/>
      <c r="M38" s="30"/>
      <c r="N38" s="50"/>
      <c r="O38" s="50"/>
      <c r="P38" s="22"/>
      <c r="Q38" s="22"/>
    </row>
    <row r="39" spans="1:18" s="20" customFormat="1" ht="21.6" customHeight="1" x14ac:dyDescent="0.2">
      <c r="A39" s="29"/>
      <c r="B39" s="29"/>
      <c r="C39" s="22"/>
      <c r="D39" s="22"/>
      <c r="E39" s="22"/>
      <c r="F39" s="47"/>
      <c r="G39" s="47"/>
      <c r="H39" s="22"/>
      <c r="I39" s="29"/>
      <c r="J39" s="29"/>
      <c r="K39" s="29"/>
      <c r="L39" s="30"/>
      <c r="M39" s="30"/>
      <c r="N39" s="50"/>
      <c r="O39" s="50"/>
      <c r="P39" s="22"/>
      <c r="Q39" s="22"/>
    </row>
    <row r="40" spans="1:18" s="20" customFormat="1" ht="21.6" customHeight="1" x14ac:dyDescent="0.2">
      <c r="A40" s="29"/>
      <c r="B40" s="29"/>
      <c r="C40" s="22"/>
      <c r="D40" s="22"/>
      <c r="E40" s="22"/>
      <c r="F40" s="47"/>
      <c r="G40" s="47"/>
      <c r="H40" s="22"/>
      <c r="I40" s="29"/>
      <c r="J40" s="29"/>
      <c r="K40" s="29"/>
      <c r="L40" s="30"/>
      <c r="M40" s="30"/>
      <c r="N40" s="50"/>
      <c r="O40" s="50"/>
      <c r="P40" s="22"/>
      <c r="Q40" s="22"/>
    </row>
    <row r="41" spans="1:18" s="20" customFormat="1" ht="21.6" customHeight="1" x14ac:dyDescent="0.2">
      <c r="A41" s="29"/>
      <c r="B41" s="29"/>
      <c r="C41" s="22"/>
      <c r="D41" s="22"/>
      <c r="E41" s="22"/>
      <c r="F41" s="47"/>
      <c r="G41" s="47"/>
      <c r="H41" s="22"/>
      <c r="I41" s="29"/>
      <c r="J41" s="29"/>
      <c r="K41" s="29"/>
      <c r="L41" s="30"/>
      <c r="M41" s="30"/>
      <c r="N41" s="50"/>
      <c r="O41" s="50"/>
      <c r="P41" s="22"/>
      <c r="Q41" s="22"/>
    </row>
    <row r="42" spans="1:18" s="20" customFormat="1" ht="21.6" customHeight="1" x14ac:dyDescent="0.2">
      <c r="A42" s="29"/>
      <c r="B42" s="29"/>
      <c r="C42" s="22"/>
      <c r="D42" s="22"/>
      <c r="E42" s="22"/>
      <c r="F42" s="47"/>
      <c r="G42" s="47"/>
      <c r="H42" s="22"/>
      <c r="I42" s="29"/>
      <c r="J42" s="29"/>
      <c r="K42" s="29"/>
      <c r="L42" s="30"/>
      <c r="M42" s="30"/>
      <c r="N42" s="50"/>
      <c r="O42" s="50"/>
      <c r="P42" s="22"/>
      <c r="Q42" s="22"/>
    </row>
    <row r="43" spans="1:18" s="20" customFormat="1" ht="21.6" customHeight="1" x14ac:dyDescent="0.2">
      <c r="A43" s="29"/>
      <c r="B43" s="29"/>
      <c r="C43" s="22"/>
      <c r="D43" s="22"/>
      <c r="E43" s="22"/>
      <c r="F43" s="47"/>
      <c r="G43" s="47"/>
      <c r="H43" s="22"/>
      <c r="I43" s="29"/>
      <c r="J43" s="29"/>
      <c r="K43" s="29"/>
      <c r="L43" s="30"/>
      <c r="M43" s="30"/>
      <c r="N43" s="50"/>
      <c r="O43" s="50"/>
      <c r="P43" s="22"/>
      <c r="Q43" s="22"/>
    </row>
    <row r="44" spans="1:18" s="20" customFormat="1" ht="21.6" customHeight="1" x14ac:dyDescent="0.2">
      <c r="A44" s="29"/>
      <c r="B44" s="29"/>
      <c r="C44" s="22"/>
      <c r="D44" s="22"/>
      <c r="E44" s="22"/>
      <c r="F44" s="47"/>
      <c r="G44" s="47"/>
      <c r="H44" s="22"/>
      <c r="I44" s="29"/>
      <c r="J44" s="29"/>
      <c r="K44" s="29"/>
      <c r="L44" s="30"/>
      <c r="M44" s="30"/>
      <c r="N44" s="50"/>
      <c r="O44" s="50"/>
      <c r="P44" s="22"/>
      <c r="Q44" s="22"/>
    </row>
    <row r="45" spans="1:18" ht="21.6" customHeight="1" x14ac:dyDescent="0.2">
      <c r="R45" s="33"/>
    </row>
    <row r="46" spans="1:18" ht="21.6" customHeight="1" x14ac:dyDescent="0.2"/>
    <row r="47" spans="1:18" ht="21.6" customHeight="1" x14ac:dyDescent="0.2"/>
    <row r="48" spans="1:18" ht="21.6" customHeight="1" x14ac:dyDescent="0.2"/>
    <row r="49" ht="21.6" customHeight="1" x14ac:dyDescent="0.2"/>
    <row r="50" ht="21.6" customHeight="1" x14ac:dyDescent="0.2"/>
    <row r="51" ht="21.6" customHeight="1" x14ac:dyDescent="0.2"/>
    <row r="52" ht="21.6" customHeight="1" x14ac:dyDescent="0.2"/>
    <row r="53" ht="21.6" customHeight="1" x14ac:dyDescent="0.2"/>
    <row r="54" ht="21.6" customHeight="1" x14ac:dyDescent="0.2"/>
    <row r="55" ht="21.6" customHeight="1" x14ac:dyDescent="0.2"/>
    <row r="56" ht="21.6" customHeight="1" x14ac:dyDescent="0.2"/>
    <row r="57" ht="21.6" customHeight="1" x14ac:dyDescent="0.2"/>
    <row r="58" ht="21.6" customHeight="1" x14ac:dyDescent="0.2"/>
    <row r="59" ht="21.6" customHeight="1" x14ac:dyDescent="0.2"/>
    <row r="60" ht="21.6" customHeight="1" x14ac:dyDescent="0.2"/>
    <row r="61" ht="21.6" customHeight="1" x14ac:dyDescent="0.2"/>
    <row r="62" ht="21.6" customHeight="1" x14ac:dyDescent="0.2"/>
    <row r="63" ht="21.6" customHeight="1" x14ac:dyDescent="0.2"/>
    <row r="64" ht="21.6" customHeight="1" x14ac:dyDescent="0.2"/>
    <row r="65" ht="21.6" customHeight="1" x14ac:dyDescent="0.2"/>
    <row r="66" ht="21.6" customHeight="1" x14ac:dyDescent="0.2"/>
  </sheetData>
  <sortState ref="B23:G27">
    <sortCondition ref="G23:G27"/>
  </sortState>
  <mergeCells count="33">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A14:A15"/>
    <mergeCell ref="B14:B15"/>
    <mergeCell ref="C14:C15"/>
    <mergeCell ref="D14:D15"/>
    <mergeCell ref="E14:E15"/>
    <mergeCell ref="F21:F22"/>
    <mergeCell ref="G21:G22"/>
    <mergeCell ref="I18:Q18"/>
    <mergeCell ref="I6:Q6"/>
    <mergeCell ref="I12:Q12"/>
    <mergeCell ref="F14:F15"/>
    <mergeCell ref="G14:G15"/>
    <mergeCell ref="A21:A22"/>
    <mergeCell ref="B21:B22"/>
    <mergeCell ref="C21:C22"/>
    <mergeCell ref="D21:D22"/>
    <mergeCell ref="E21:E22"/>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4"/>
  <sheetViews>
    <sheetView view="pageBreakPreview" zoomScale="80" zoomScaleNormal="100" zoomScaleSheetLayoutView="80" workbookViewId="0">
      <selection activeCell="O34" sqref="O34"/>
    </sheetView>
  </sheetViews>
  <sheetFormatPr defaultColWidth="9.140625" defaultRowHeight="12.75" x14ac:dyDescent="0.2"/>
  <cols>
    <col min="1" max="1" width="4.85546875" style="29" customWidth="1"/>
    <col min="2" max="2" width="8.42578125" style="29" customWidth="1"/>
    <col min="3" max="3" width="12.28515625" style="22" customWidth="1"/>
    <col min="4" max="4" width="10.28515625" style="22" customWidth="1"/>
    <col min="5" max="5" width="28.140625" style="22" customWidth="1"/>
    <col min="6" max="6" width="23.42578125" style="47" customWidth="1"/>
    <col min="7" max="7" width="11" style="47" customWidth="1"/>
    <col min="8" max="8" width="2.7109375" style="22" customWidth="1"/>
    <col min="9" max="9" width="7.28515625" style="29" customWidth="1"/>
    <col min="10" max="10" width="9.28515625" style="29" hidden="1" customWidth="1"/>
    <col min="11" max="11" width="7" style="29" customWidth="1"/>
    <col min="12" max="12" width="12" style="30" customWidth="1"/>
    <col min="13" max="13" width="9.85546875" style="30" customWidth="1"/>
    <col min="14" max="14" width="19.5703125" style="50" customWidth="1"/>
    <col min="15" max="15" width="29.85546875" style="50" customWidth="1"/>
    <col min="16" max="16" width="12.7109375" style="22" customWidth="1"/>
    <col min="17" max="17" width="6"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51"/>
      <c r="E3" s="328" t="s">
        <v>70</v>
      </c>
      <c r="F3" s="328"/>
      <c r="G3" s="197"/>
      <c r="H3" s="11"/>
      <c r="I3" s="329"/>
      <c r="J3" s="329"/>
      <c r="K3" s="329"/>
      <c r="L3" s="12"/>
      <c r="M3" s="12"/>
      <c r="N3" s="197"/>
      <c r="O3" s="330"/>
      <c r="P3" s="330"/>
      <c r="Q3" s="330"/>
    </row>
    <row r="4" spans="1:19" s="13" customFormat="1" ht="17.25" customHeight="1" x14ac:dyDescent="0.2">
      <c r="A4" s="331" t="s">
        <v>78</v>
      </c>
      <c r="B4" s="331"/>
      <c r="C4" s="331"/>
      <c r="D4" s="250"/>
      <c r="E4" s="332" t="s">
        <v>449</v>
      </c>
      <c r="F4" s="332"/>
      <c r="G4" s="34"/>
      <c r="H4" s="34"/>
      <c r="I4" s="34"/>
      <c r="J4" s="34"/>
      <c r="K4" s="34"/>
      <c r="L4" s="35"/>
      <c r="M4" s="35"/>
      <c r="N4" s="54" t="s">
        <v>5</v>
      </c>
      <c r="O4" s="209">
        <v>42100</v>
      </c>
      <c r="P4" s="175">
        <v>0.47916666666666669</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39.7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39.7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39.75" customHeight="1" x14ac:dyDescent="0.2">
      <c r="A8" s="51">
        <v>1</v>
      </c>
      <c r="B8" s="52">
        <v>83</v>
      </c>
      <c r="C8" s="249">
        <v>36957</v>
      </c>
      <c r="D8" s="161" t="s">
        <v>205</v>
      </c>
      <c r="E8" s="247" t="s">
        <v>426</v>
      </c>
      <c r="F8" s="248" t="s">
        <v>427</v>
      </c>
      <c r="G8" s="161">
        <v>42214</v>
      </c>
      <c r="H8" s="23"/>
      <c r="I8" s="24">
        <v>1</v>
      </c>
      <c r="J8" s="25" t="s">
        <v>489</v>
      </c>
      <c r="K8" s="26">
        <f>IF(ISERROR(VLOOKUP(J8,'KAYIT LİSTESİ'!$B$4:$H$795,2,0)),"",(VLOOKUP(J8,'KAYIT LİSTESİ'!$B$4:$H$795,2,0)))</f>
        <v>83</v>
      </c>
      <c r="L8" s="27">
        <f>IF(ISERROR(VLOOKUP(J8,'KAYIT LİSTESİ'!$B$4:$H$795,4,0)),"",(VLOOKUP(J8,'KAYIT LİSTESİ'!$B$4:$H$795,4,0)))</f>
        <v>36957</v>
      </c>
      <c r="M8" s="196" t="str">
        <f>IF(ISERROR(VLOOKUP(J8,'KAYIT LİSTESİ'!$B$4:$N$9795,13,0)),"",(VLOOKUP(J8,'KAYIT LİSTESİ'!$B$4:$N$9795,13,0)))</f>
        <v>B1</v>
      </c>
      <c r="N8" s="44" t="str">
        <f>IF(ISERROR(VLOOKUP(J8,'KAYIT LİSTESİ'!$B$4:$H$795,5,0)),"",(VLOOKUP(J8,'KAYIT LİSTESİ'!$B$4:$H$795,5,0)))</f>
        <v>MERVE ARICI</v>
      </c>
      <c r="O8" s="44" t="str">
        <f>IF(ISERROR(VLOOKUP(J8,'KAYIT LİSTESİ'!$B$4:$H$795,6,0)),"",(VLOOKUP(J8,'KAYIT LİSTESİ'!$B$4:$H$795,6,0)))</f>
        <v>MANİSA-ŞEHZADELER ENG.SP.KLB.</v>
      </c>
      <c r="P8" s="161">
        <v>42214</v>
      </c>
      <c r="Q8" s="26">
        <v>2</v>
      </c>
    </row>
    <row r="9" spans="1:19" s="20" customFormat="1" ht="39.75" customHeight="1" x14ac:dyDescent="0.2">
      <c r="A9" s="51"/>
      <c r="B9" s="52"/>
      <c r="C9" s="249"/>
      <c r="D9" s="161"/>
      <c r="E9" s="247"/>
      <c r="F9" s="248"/>
      <c r="G9" s="161"/>
      <c r="H9" s="23"/>
      <c r="I9" s="24">
        <v>2</v>
      </c>
      <c r="J9" s="25" t="s">
        <v>490</v>
      </c>
      <c r="K9" s="26" t="str">
        <f>IF(ISERROR(VLOOKUP(J9,'KAYIT LİSTESİ'!$B$4:$H$795,2,0)),"",(VLOOKUP(J9,'KAYIT LİSTESİ'!$B$4:$H$795,2,0)))</f>
        <v/>
      </c>
      <c r="L9" s="27" t="str">
        <f>IF(ISERROR(VLOOKUP(J9,'KAYIT LİSTESİ'!$B$4:$H$795,4,0)),"",(VLOOKUP(J9,'KAYIT LİSTESİ'!$B$4:$H$795,4,0)))</f>
        <v/>
      </c>
      <c r="M9" s="196" t="str">
        <f>IF(ISERROR(VLOOKUP(J9,'KAYIT LİSTESİ'!$B$4:$N$9795,13,0)),"",(VLOOKUP(J9,'KAYIT LİSTESİ'!$B$4:$N$9795,13,0)))</f>
        <v/>
      </c>
      <c r="N9" s="44" t="str">
        <f>IF(ISERROR(VLOOKUP(J9,'KAYIT LİSTESİ'!$B$4:$H$795,5,0)),"",(VLOOKUP(J9,'KAYIT LİSTESİ'!$B$4:$H$795,5,0)))</f>
        <v/>
      </c>
      <c r="O9" s="44" t="str">
        <f>IF(ISERROR(VLOOKUP(J9,'KAYIT LİSTESİ'!$B$4:$H$795,6,0)),"",(VLOOKUP(J9,'KAYIT LİSTESİ'!$B$4:$H$795,6,0)))</f>
        <v/>
      </c>
      <c r="P9" s="161"/>
      <c r="Q9" s="26"/>
    </row>
    <row r="10" spans="1:19" s="20" customFormat="1" ht="39.75" customHeight="1" x14ac:dyDescent="0.2">
      <c r="A10" s="51"/>
      <c r="B10" s="51"/>
      <c r="C10" s="92"/>
      <c r="D10" s="92"/>
      <c r="E10" s="154"/>
      <c r="F10" s="155"/>
      <c r="G10" s="93"/>
      <c r="H10" s="23"/>
      <c r="I10" s="24">
        <v>3</v>
      </c>
      <c r="J10" s="25" t="s">
        <v>491</v>
      </c>
      <c r="K10" s="26">
        <f>IF(ISERROR(VLOOKUP(J10,'KAYIT LİSTESİ'!$B$4:$H$795,2,0)),"",(VLOOKUP(J10,'KAYIT LİSTESİ'!$B$4:$H$795,2,0)))</f>
        <v>65</v>
      </c>
      <c r="L10" s="27">
        <f>IF(ISERROR(VLOOKUP(J10,'KAYIT LİSTESİ'!$B$4:$H$795,4,0)),"",(VLOOKUP(J10,'KAYIT LİSTESİ'!$B$4:$H$795,4,0)))</f>
        <v>38220</v>
      </c>
      <c r="M10" s="196" t="str">
        <f>IF(ISERROR(VLOOKUP(J10,'KAYIT LİSTESİ'!$B$4:$N$9795,13,0)),"",(VLOOKUP(J10,'KAYIT LİSTESİ'!$B$4:$N$9795,13,0)))</f>
        <v>B3</v>
      </c>
      <c r="N10" s="44" t="str">
        <f>IF(ISERROR(VLOOKUP(J10,'KAYIT LİSTESİ'!$B$4:$H$795,5,0)),"",(VLOOKUP(J10,'KAYIT LİSTESİ'!$B$4:$H$795,5,0)))</f>
        <v>MDİNE KÖSE</v>
      </c>
      <c r="O10" s="44" t="str">
        <f>IF(ISERROR(VLOOKUP(J10,'KAYIT LİSTESİ'!$B$4:$H$795,6,0)),"",(VLOOKUP(J10,'KAYIT LİSTESİ'!$B$4:$H$795,6,0)))</f>
        <v>KAHRAMANMARAŞ-AKÇAKOYUNLU İDMAN YURDU SP.KLB.</v>
      </c>
      <c r="P10" s="161">
        <v>41113</v>
      </c>
      <c r="Q10" s="26">
        <v>1</v>
      </c>
    </row>
    <row r="11" spans="1:19" s="20" customFormat="1" ht="39.75" customHeight="1" x14ac:dyDescent="0.2">
      <c r="A11" s="51"/>
      <c r="B11" s="51"/>
      <c r="C11" s="92"/>
      <c r="D11" s="92"/>
      <c r="E11" s="154"/>
      <c r="F11" s="155"/>
      <c r="G11" s="93"/>
      <c r="H11" s="23"/>
      <c r="I11" s="24">
        <v>4</v>
      </c>
      <c r="J11" s="25" t="s">
        <v>492</v>
      </c>
      <c r="K11" s="26" t="str">
        <f>IF(ISERROR(VLOOKUP(J11,'KAYIT LİSTESİ'!$B$4:$H$795,2,0)),"",(VLOOKUP(J11,'KAYIT LİSTESİ'!$B$4:$H$795,2,0)))</f>
        <v/>
      </c>
      <c r="L11" s="27" t="str">
        <f>IF(ISERROR(VLOOKUP(J11,'KAYIT LİSTESİ'!$B$4:$H$795,4,0)),"",(VLOOKUP(J11,'KAYIT LİSTESİ'!$B$4:$H$795,4,0)))</f>
        <v/>
      </c>
      <c r="M11" s="196" t="str">
        <f>IF(ISERROR(VLOOKUP(J11,'KAYIT LİSTESİ'!$B$4:$N$9795,13,0)),"",(VLOOKUP(J11,'KAYIT LİSTESİ'!$B$4:$N$9795,13,0)))</f>
        <v/>
      </c>
      <c r="N11" s="44" t="str">
        <f>IF(ISERROR(VLOOKUP(J11,'KAYIT LİSTESİ'!$B$4:$H$795,5,0)),"",(VLOOKUP(J11,'KAYIT LİSTESİ'!$B$4:$H$795,5,0)))</f>
        <v/>
      </c>
      <c r="O11" s="44" t="str">
        <f>IF(ISERROR(VLOOKUP(J11,'KAYIT LİSTESİ'!$B$4:$H$795,6,0)),"",(VLOOKUP(J11,'KAYIT LİSTESİ'!$B$4:$H$795,6,0)))</f>
        <v/>
      </c>
      <c r="P11" s="195"/>
      <c r="Q11" s="26"/>
    </row>
    <row r="12" spans="1:19" s="20" customFormat="1" ht="39.75" customHeight="1" x14ac:dyDescent="0.2">
      <c r="A12" s="334" t="s">
        <v>11</v>
      </c>
      <c r="B12" s="335" t="s">
        <v>73</v>
      </c>
      <c r="C12" s="337" t="s">
        <v>85</v>
      </c>
      <c r="D12" s="338" t="s">
        <v>215</v>
      </c>
      <c r="E12" s="340" t="s">
        <v>13</v>
      </c>
      <c r="F12" s="340" t="s">
        <v>41</v>
      </c>
      <c r="G12" s="340" t="s">
        <v>14</v>
      </c>
      <c r="H12" s="23"/>
      <c r="I12" s="24">
        <v>5</v>
      </c>
      <c r="J12" s="25" t="s">
        <v>493</v>
      </c>
      <c r="K12" s="26" t="str">
        <f>IF(ISERROR(VLOOKUP(J12,'KAYIT LİSTESİ'!$B$4:$H$795,2,0)),"",(VLOOKUP(J12,'KAYIT LİSTESİ'!$B$4:$H$795,2,0)))</f>
        <v/>
      </c>
      <c r="L12" s="27" t="str">
        <f>IF(ISERROR(VLOOKUP(J12,'KAYIT LİSTESİ'!$B$4:$H$795,4,0)),"",(VLOOKUP(J12,'KAYIT LİSTESİ'!$B$4:$H$795,4,0)))</f>
        <v/>
      </c>
      <c r="M12" s="196" t="str">
        <f>IF(ISERROR(VLOOKUP(J12,'KAYIT LİSTESİ'!$B$4:$N$9795,13,0)),"",(VLOOKUP(J12,'KAYIT LİSTESİ'!$B$4:$N$9795,13,0)))</f>
        <v/>
      </c>
      <c r="N12" s="44" t="str">
        <f>IF(ISERROR(VLOOKUP(J12,'KAYIT LİSTESİ'!$B$4:$H$795,5,0)),"",(VLOOKUP(J12,'KAYIT LİSTESİ'!$B$4:$H$795,5,0)))</f>
        <v/>
      </c>
      <c r="O12" s="44" t="str">
        <f>IF(ISERROR(VLOOKUP(J12,'KAYIT LİSTESİ'!$B$4:$H$795,6,0)),"",(VLOOKUP(J12,'KAYIT LİSTESİ'!$B$4:$H$795,6,0)))</f>
        <v/>
      </c>
      <c r="P12" s="161"/>
      <c r="Q12" s="26"/>
    </row>
    <row r="13" spans="1:19" s="20" customFormat="1" ht="39.75" customHeight="1" x14ac:dyDescent="0.2">
      <c r="A13" s="334"/>
      <c r="B13" s="336"/>
      <c r="C13" s="337"/>
      <c r="D13" s="339"/>
      <c r="E13" s="340"/>
      <c r="F13" s="340"/>
      <c r="G13" s="340"/>
      <c r="H13" s="23"/>
      <c r="I13" s="24">
        <v>6</v>
      </c>
      <c r="J13" s="25" t="s">
        <v>494</v>
      </c>
      <c r="K13" s="26" t="str">
        <f>IF(ISERROR(VLOOKUP(J13,'KAYIT LİSTESİ'!$B$4:$H$795,2,0)),"",(VLOOKUP(J13,'KAYIT LİSTESİ'!$B$4:$H$795,2,0)))</f>
        <v/>
      </c>
      <c r="L13" s="27" t="str">
        <f>IF(ISERROR(VLOOKUP(J13,'KAYIT LİSTESİ'!$B$4:$H$795,4,0)),"",(VLOOKUP(J13,'KAYIT LİSTESİ'!$B$4:$H$795,4,0)))</f>
        <v/>
      </c>
      <c r="M13" s="196" t="str">
        <f>IF(ISERROR(VLOOKUP(J13,'KAYIT LİSTESİ'!$B$4:$N$9795,13,0)),"",(VLOOKUP(J13,'KAYIT LİSTESİ'!$B$4:$N$9795,13,0)))</f>
        <v/>
      </c>
      <c r="N13" s="44" t="str">
        <f>IF(ISERROR(VLOOKUP(J13,'KAYIT LİSTESİ'!$B$4:$H$795,5,0)),"",(VLOOKUP(J13,'KAYIT LİSTESİ'!$B$4:$H$795,5,0)))</f>
        <v/>
      </c>
      <c r="O13" s="44" t="str">
        <f>IF(ISERROR(VLOOKUP(J13,'KAYIT LİSTESİ'!$B$4:$H$795,6,0)),"",(VLOOKUP(J13,'KAYIT LİSTESİ'!$B$4:$H$795,6,0)))</f>
        <v/>
      </c>
      <c r="P13" s="161"/>
      <c r="Q13" s="26"/>
    </row>
    <row r="14" spans="1:19" s="20" customFormat="1" ht="39.75" customHeight="1" x14ac:dyDescent="0.2">
      <c r="A14" s="51">
        <v>1</v>
      </c>
      <c r="B14" s="51">
        <v>65</v>
      </c>
      <c r="C14" s="92">
        <v>38220</v>
      </c>
      <c r="D14" s="92" t="s">
        <v>204</v>
      </c>
      <c r="E14" s="154" t="s">
        <v>441</v>
      </c>
      <c r="F14" s="155" t="s">
        <v>442</v>
      </c>
      <c r="G14" s="161">
        <v>41113</v>
      </c>
      <c r="H14" s="23"/>
      <c r="I14" s="24">
        <v>7</v>
      </c>
      <c r="J14" s="25" t="s">
        <v>495</v>
      </c>
      <c r="K14" s="26" t="str">
        <f>IF(ISERROR(VLOOKUP(J14,'KAYIT LİSTESİ'!$B$4:$H$795,2,0)),"",(VLOOKUP(J14,'KAYIT LİSTESİ'!$B$4:$H$795,2,0)))</f>
        <v/>
      </c>
      <c r="L14" s="27" t="str">
        <f>IF(ISERROR(VLOOKUP(J14,'KAYIT LİSTESİ'!$B$4:$H$795,4,0)),"",(VLOOKUP(J14,'KAYIT LİSTESİ'!$B$4:$H$795,4,0)))</f>
        <v/>
      </c>
      <c r="M14" s="196"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61"/>
      <c r="Q14" s="26"/>
    </row>
    <row r="15" spans="1:19" s="20" customFormat="1" ht="39.75" customHeight="1" x14ac:dyDescent="0.2">
      <c r="A15" s="51"/>
      <c r="B15" s="51"/>
      <c r="C15" s="92"/>
      <c r="D15" s="92"/>
      <c r="E15" s="154"/>
      <c r="F15" s="155"/>
      <c r="G15" s="161"/>
      <c r="H15" s="23"/>
      <c r="I15" s="24">
        <v>8</v>
      </c>
      <c r="J15" s="25" t="s">
        <v>322</v>
      </c>
      <c r="K15" s="26" t="str">
        <f>IF(ISERROR(VLOOKUP(J15,'KAYIT LİSTESİ'!$B$4:$H$795,2,0)),"",(VLOOKUP(J15,'KAYIT LİSTESİ'!$B$4:$H$795,2,0)))</f>
        <v/>
      </c>
      <c r="L15" s="27" t="str">
        <f>IF(ISERROR(VLOOKUP(J15,'KAYIT LİSTESİ'!$B$4:$H$795,4,0)),"",(VLOOKUP(J15,'KAYIT LİSTESİ'!$B$4:$H$795,4,0)))</f>
        <v/>
      </c>
      <c r="M15" s="196" t="str">
        <f>IF(ISERROR(VLOOKUP(J15,'KAYIT LİSTESİ'!$B$4:$N$9795,13,0)),"",(VLOOKUP(J15,'KAYIT LİSTESİ'!$B$4:$N$9795,13,0)))</f>
        <v/>
      </c>
      <c r="N15" s="44" t="str">
        <f>IF(ISERROR(VLOOKUP(J15,'KAYIT LİSTESİ'!$B$4:$H$795,5,0)),"",(VLOOKUP(J15,'KAYIT LİSTESİ'!$B$4:$H$795,5,0)))</f>
        <v/>
      </c>
      <c r="O15" s="44" t="str">
        <f>IF(ISERROR(VLOOKUP(J15,'KAYIT LİSTESİ'!$B$4:$H$795,6,0)),"",(VLOOKUP(J15,'KAYIT LİSTESİ'!$B$4:$H$795,6,0)))</f>
        <v/>
      </c>
      <c r="P15" s="161"/>
      <c r="Q15" s="26"/>
    </row>
    <row r="16" spans="1:19" s="20" customFormat="1" ht="39.75" customHeight="1" x14ac:dyDescent="0.2">
      <c r="A16" s="51"/>
      <c r="B16" s="51"/>
      <c r="C16" s="92"/>
      <c r="D16" s="92"/>
      <c r="E16" s="154"/>
      <c r="F16" s="155"/>
      <c r="G16" s="161"/>
      <c r="H16" s="23"/>
      <c r="I16" s="344" t="s">
        <v>40</v>
      </c>
      <c r="J16" s="345"/>
      <c r="K16" s="345"/>
      <c r="L16" s="345"/>
      <c r="M16" s="345"/>
      <c r="N16" s="345"/>
      <c r="O16" s="345"/>
      <c r="P16" s="345"/>
      <c r="Q16" s="346"/>
    </row>
    <row r="17" spans="1:17" s="20" customFormat="1" ht="39.75" customHeight="1" x14ac:dyDescent="0.2">
      <c r="A17" s="51"/>
      <c r="B17" s="51"/>
      <c r="C17" s="92"/>
      <c r="D17" s="92"/>
      <c r="E17" s="154"/>
      <c r="F17" s="155"/>
      <c r="G17" s="161"/>
      <c r="H17" s="23"/>
      <c r="I17" s="43" t="s">
        <v>133</v>
      </c>
      <c r="J17" s="40" t="s">
        <v>74</v>
      </c>
      <c r="K17" s="40" t="s">
        <v>73</v>
      </c>
      <c r="L17" s="41" t="s">
        <v>12</v>
      </c>
      <c r="M17" s="41" t="s">
        <v>215</v>
      </c>
      <c r="N17" s="42" t="s">
        <v>13</v>
      </c>
      <c r="O17" s="42" t="s">
        <v>41</v>
      </c>
      <c r="P17" s="40" t="s">
        <v>14</v>
      </c>
      <c r="Q17" s="40" t="s">
        <v>25</v>
      </c>
    </row>
    <row r="18" spans="1:17" s="20" customFormat="1" ht="39.75" customHeight="1" x14ac:dyDescent="0.2">
      <c r="A18" s="51"/>
      <c r="B18" s="51"/>
      <c r="C18" s="92"/>
      <c r="D18" s="92"/>
      <c r="E18" s="154"/>
      <c r="F18" s="155"/>
      <c r="G18" s="161"/>
      <c r="H18" s="23"/>
      <c r="I18" s="24">
        <v>1</v>
      </c>
      <c r="J18" s="25" t="s">
        <v>496</v>
      </c>
      <c r="K18" s="26" t="str">
        <f>IF(ISERROR(VLOOKUP(J18,'KAYIT LİSTESİ'!$B$4:$H$795,2,0)),"",(VLOOKUP(J18,'KAYIT LİSTESİ'!$B$4:$H$795,2,0)))</f>
        <v/>
      </c>
      <c r="L18" s="27" t="str">
        <f>IF(ISERROR(VLOOKUP(J18,'KAYIT LİSTESİ'!$B$4:$H$795,4,0)),"",(VLOOKUP(J18,'KAYIT LİSTESİ'!$B$4:$H$795,4,0)))</f>
        <v/>
      </c>
      <c r="M18" s="27" t="str">
        <f>IF(ISERROR(VLOOKUP(J18,'KAYIT LİSTESİ'!$B$4:$N$9795,13,0)),"",(VLOOKUP(J18,'KAYIT LİSTESİ'!$B$4:$N$9795,13,0)))</f>
        <v/>
      </c>
      <c r="N18" s="44" t="str">
        <f>IF(ISERROR(VLOOKUP(J18,'KAYIT LİSTESİ'!$B$4:$H$795,5,0)),"",(VLOOKUP(J18,'KAYIT LİSTESİ'!$B$4:$H$795,5,0)))</f>
        <v/>
      </c>
      <c r="O18" s="44" t="str">
        <f>IF(ISERROR(VLOOKUP(J18,'KAYIT LİSTESİ'!$B$4:$H$795,6,0)),"",(VLOOKUP(J18,'KAYIT LİSTESİ'!$B$4:$H$795,6,0)))</f>
        <v/>
      </c>
      <c r="P18" s="160"/>
      <c r="Q18" s="26"/>
    </row>
    <row r="19" spans="1:17" s="20" customFormat="1" ht="39.75" customHeight="1" x14ac:dyDescent="0.2">
      <c r="A19" s="334" t="s">
        <v>11</v>
      </c>
      <c r="B19" s="335" t="s">
        <v>73</v>
      </c>
      <c r="C19" s="337" t="s">
        <v>85</v>
      </c>
      <c r="D19" s="338" t="s">
        <v>215</v>
      </c>
      <c r="E19" s="340" t="s">
        <v>13</v>
      </c>
      <c r="F19" s="340" t="s">
        <v>41</v>
      </c>
      <c r="G19" s="340" t="s">
        <v>14</v>
      </c>
      <c r="H19" s="23"/>
      <c r="I19" s="24">
        <v>2</v>
      </c>
      <c r="J19" s="25" t="s">
        <v>497</v>
      </c>
      <c r="K19" s="26" t="str">
        <f>IF(ISERROR(VLOOKUP(J19,'KAYIT LİSTESİ'!$B$4:$H$795,2,0)),"",(VLOOKUP(J19,'KAYIT LİSTESİ'!$B$4:$H$795,2,0)))</f>
        <v/>
      </c>
      <c r="L19" s="27" t="str">
        <f>IF(ISERROR(VLOOKUP(J19,'KAYIT LİSTESİ'!$B$4:$H$795,4,0)),"",(VLOOKUP(J19,'KAYIT LİSTESİ'!$B$4:$H$795,4,0)))</f>
        <v/>
      </c>
      <c r="M19" s="27" t="str">
        <f>IF(ISERROR(VLOOKUP(J19,'KAYIT LİSTESİ'!$B$4:$N$9795,13,0)),"",(VLOOKUP(J19,'KAYIT LİSTESİ'!$B$4:$N$9795,13,0)))</f>
        <v/>
      </c>
      <c r="N19" s="44" t="str">
        <f>IF(ISERROR(VLOOKUP(J19,'KAYIT LİSTESİ'!$B$4:$H$795,5,0)),"",(VLOOKUP(J19,'KAYIT LİSTESİ'!$B$4:$H$795,5,0)))</f>
        <v/>
      </c>
      <c r="O19" s="44" t="str">
        <f>IF(ISERROR(VLOOKUP(J19,'KAYIT LİSTESİ'!$B$4:$H$795,6,0)),"",(VLOOKUP(J19,'KAYIT LİSTESİ'!$B$4:$H$795,6,0)))</f>
        <v/>
      </c>
      <c r="P19" s="160"/>
      <c r="Q19" s="26"/>
    </row>
    <row r="20" spans="1:17" s="20" customFormat="1" ht="39.75" customHeight="1" x14ac:dyDescent="0.2">
      <c r="A20" s="334"/>
      <c r="B20" s="336"/>
      <c r="C20" s="337"/>
      <c r="D20" s="339"/>
      <c r="E20" s="340"/>
      <c r="F20" s="340"/>
      <c r="G20" s="340"/>
      <c r="H20" s="23"/>
      <c r="I20" s="24">
        <v>3</v>
      </c>
      <c r="J20" s="25" t="s">
        <v>498</v>
      </c>
      <c r="K20" s="26" t="str">
        <f>IF(ISERROR(VLOOKUP(J20,'KAYIT LİSTESİ'!$B$4:$H$795,2,0)),"",(VLOOKUP(J20,'KAYIT LİSTESİ'!$B$4:$H$795,2,0)))</f>
        <v/>
      </c>
      <c r="L20" s="27" t="str">
        <f>IF(ISERROR(VLOOKUP(J20,'KAYIT LİSTESİ'!$B$4:$H$795,4,0)),"",(VLOOKUP(J20,'KAYIT LİSTESİ'!$B$4:$H$795,4,0)))</f>
        <v/>
      </c>
      <c r="M20" s="27" t="str">
        <f>IF(ISERROR(VLOOKUP(J20,'KAYIT LİSTESİ'!$B$4:$N$9795,13,0)),"",(VLOOKUP(J20,'KAYIT LİSTESİ'!$B$4:$N$9795,13,0)))</f>
        <v/>
      </c>
      <c r="N20" s="44" t="str">
        <f>IF(ISERROR(VLOOKUP(J20,'KAYIT LİSTESİ'!$B$4:$H$795,5,0)),"",(VLOOKUP(J20,'KAYIT LİSTESİ'!$B$4:$H$795,5,0)))</f>
        <v/>
      </c>
      <c r="O20" s="44" t="str">
        <f>IF(ISERROR(VLOOKUP(J20,'KAYIT LİSTESİ'!$B$4:$H$795,6,0)),"",(VLOOKUP(J20,'KAYIT LİSTESİ'!$B$4:$H$795,6,0)))</f>
        <v/>
      </c>
      <c r="P20" s="160"/>
      <c r="Q20" s="26"/>
    </row>
    <row r="21" spans="1:17" s="20" customFormat="1" ht="39.75" customHeight="1" x14ac:dyDescent="0.2">
      <c r="A21" s="51"/>
      <c r="B21" s="51"/>
      <c r="C21" s="92"/>
      <c r="D21" s="92"/>
      <c r="E21" s="154"/>
      <c r="F21" s="155"/>
      <c r="G21" s="160"/>
      <c r="H21" s="23"/>
      <c r="I21" s="24">
        <v>4</v>
      </c>
      <c r="J21" s="25" t="s">
        <v>499</v>
      </c>
      <c r="K21" s="26" t="str">
        <f>IF(ISERROR(VLOOKUP(J21,'KAYIT LİSTESİ'!$B$4:$H$795,2,0)),"",(VLOOKUP(J21,'KAYIT LİSTESİ'!$B$4:$H$795,2,0)))</f>
        <v/>
      </c>
      <c r="L21" s="27" t="str">
        <f>IF(ISERROR(VLOOKUP(J21,'KAYIT LİSTESİ'!$B$4:$H$795,4,0)),"",(VLOOKUP(J21,'KAYIT LİSTESİ'!$B$4:$H$795,4,0)))</f>
        <v/>
      </c>
      <c r="M21" s="27" t="str">
        <f>IF(ISERROR(VLOOKUP(J21,'KAYIT LİSTESİ'!$B$4:$N$9795,13,0)),"",(VLOOKUP(J21,'KAYIT LİSTESİ'!$B$4:$N$9795,13,0)))</f>
        <v/>
      </c>
      <c r="N21" s="44" t="str">
        <f>IF(ISERROR(VLOOKUP(J21,'KAYIT LİSTESİ'!$B$4:$H$795,5,0)),"",(VLOOKUP(J21,'KAYIT LİSTESİ'!$B$4:$H$795,5,0)))</f>
        <v/>
      </c>
      <c r="O21" s="44" t="str">
        <f>IF(ISERROR(VLOOKUP(J21,'KAYIT LİSTESİ'!$B$4:$H$795,6,0)),"",(VLOOKUP(J21,'KAYIT LİSTESİ'!$B$4:$H$795,6,0)))</f>
        <v/>
      </c>
      <c r="P21" s="28"/>
      <c r="Q21" s="26"/>
    </row>
    <row r="22" spans="1:17" s="20" customFormat="1" ht="39.75" customHeight="1" x14ac:dyDescent="0.2">
      <c r="A22" s="51"/>
      <c r="B22" s="51"/>
      <c r="C22" s="92"/>
      <c r="D22" s="92"/>
      <c r="E22" s="154"/>
      <c r="F22" s="155"/>
      <c r="G22" s="160"/>
      <c r="H22" s="23"/>
      <c r="I22" s="24">
        <v>5</v>
      </c>
      <c r="J22" s="25" t="s">
        <v>500</v>
      </c>
      <c r="K22" s="26" t="str">
        <f>IF(ISERROR(VLOOKUP(J22,'KAYIT LİSTESİ'!$B$4:$H$795,2,0)),"",(VLOOKUP(J22,'KAYIT LİSTESİ'!$B$4:$H$795,2,0)))</f>
        <v/>
      </c>
      <c r="L22" s="27" t="str">
        <f>IF(ISERROR(VLOOKUP(J22,'KAYIT LİSTESİ'!$B$4:$H$795,4,0)),"",(VLOOKUP(J22,'KAYIT LİSTESİ'!$B$4:$H$795,4,0)))</f>
        <v/>
      </c>
      <c r="M22" s="27" t="str">
        <f>IF(ISERROR(VLOOKUP(J22,'KAYIT LİSTESİ'!$B$4:$N$9795,13,0)),"",(VLOOKUP(J22,'KAYIT LİSTESİ'!$B$4:$N$9795,13,0)))</f>
        <v/>
      </c>
      <c r="N22" s="44" t="str">
        <f>IF(ISERROR(VLOOKUP(J22,'KAYIT LİSTESİ'!$B$4:$H$795,5,0)),"",(VLOOKUP(J22,'KAYIT LİSTESİ'!$B$4:$H$795,5,0)))</f>
        <v/>
      </c>
      <c r="O22" s="44" t="str">
        <f>IF(ISERROR(VLOOKUP(J22,'KAYIT LİSTESİ'!$B$4:$H$795,6,0)),"",(VLOOKUP(J22,'KAYIT LİSTESİ'!$B$4:$H$795,6,0)))</f>
        <v/>
      </c>
      <c r="P22" s="28"/>
      <c r="Q22" s="26"/>
    </row>
    <row r="23" spans="1:17" s="20" customFormat="1" ht="39.75" customHeight="1" x14ac:dyDescent="0.2">
      <c r="A23" s="51"/>
      <c r="B23" s="51"/>
      <c r="C23" s="92"/>
      <c r="D23" s="92"/>
      <c r="E23" s="154"/>
      <c r="F23" s="155"/>
      <c r="G23" s="160"/>
      <c r="H23" s="23"/>
      <c r="I23" s="24">
        <v>6</v>
      </c>
      <c r="J23" s="25" t="s">
        <v>501</v>
      </c>
      <c r="K23" s="26" t="str">
        <f>IF(ISERROR(VLOOKUP(J23,'KAYIT LİSTESİ'!$B$4:$H$795,2,0)),"",(VLOOKUP(J23,'KAYIT LİSTESİ'!$B$4:$H$795,2,0)))</f>
        <v/>
      </c>
      <c r="L23" s="27" t="str">
        <f>IF(ISERROR(VLOOKUP(J23,'KAYIT LİSTESİ'!$B$4:$H$795,4,0)),"",(VLOOKUP(J23,'KAYIT LİSTESİ'!$B$4:$H$795,4,0)))</f>
        <v/>
      </c>
      <c r="M23" s="27" t="str">
        <f>IF(ISERROR(VLOOKUP(J23,'KAYIT LİSTESİ'!$B$4:$N$9795,13,0)),"",(VLOOKUP(J23,'KAYIT LİSTESİ'!$B$4:$N$9795,13,0)))</f>
        <v/>
      </c>
      <c r="N23" s="44" t="str">
        <f>IF(ISERROR(VLOOKUP(J23,'KAYIT LİSTESİ'!$B$4:$H$795,5,0)),"",(VLOOKUP(J23,'KAYIT LİSTESİ'!$B$4:$H$795,5,0)))</f>
        <v/>
      </c>
      <c r="O23" s="44" t="str">
        <f>IF(ISERROR(VLOOKUP(J23,'KAYIT LİSTESİ'!$B$4:$H$795,6,0)),"",(VLOOKUP(J23,'KAYIT LİSTESİ'!$B$4:$H$795,6,0)))</f>
        <v/>
      </c>
      <c r="P23" s="28"/>
      <c r="Q23" s="26"/>
    </row>
    <row r="24" spans="1:17" s="20" customFormat="1" ht="39.75" customHeight="1" x14ac:dyDescent="0.2">
      <c r="A24" s="51"/>
      <c r="B24" s="51"/>
      <c r="C24" s="92"/>
      <c r="D24" s="92"/>
      <c r="E24" s="154"/>
      <c r="F24" s="155"/>
      <c r="G24" s="93"/>
      <c r="H24" s="23"/>
      <c r="I24" s="24">
        <v>7</v>
      </c>
      <c r="J24" s="25" t="s">
        <v>502</v>
      </c>
      <c r="K24" s="26" t="str">
        <f>IF(ISERROR(VLOOKUP(J24,'KAYIT LİSTESİ'!$B$4:$H$795,2,0)),"",(VLOOKUP(J24,'KAYIT LİSTESİ'!$B$4:$H$795,2,0)))</f>
        <v/>
      </c>
      <c r="L24" s="27" t="str">
        <f>IF(ISERROR(VLOOKUP(J24,'KAYIT LİSTESİ'!$B$4:$H$795,4,0)),"",(VLOOKUP(J24,'KAYIT LİSTESİ'!$B$4:$H$795,4,0)))</f>
        <v/>
      </c>
      <c r="M24" s="27" t="str">
        <f>IF(ISERROR(VLOOKUP(J24,'KAYIT LİSTESİ'!$B$4:$N$9795,13,0)),"",(VLOOKUP(J24,'KAYIT LİSTESİ'!$B$4:$N$9795,13,0)))</f>
        <v/>
      </c>
      <c r="N24" s="44" t="str">
        <f>IF(ISERROR(VLOOKUP(J24,'KAYIT LİSTESİ'!$B$4:$H$795,5,0)),"",(VLOOKUP(J24,'KAYIT LİSTESİ'!$B$4:$H$795,5,0)))</f>
        <v/>
      </c>
      <c r="O24" s="44" t="str">
        <f>IF(ISERROR(VLOOKUP(J24,'KAYIT LİSTESİ'!$B$4:$H$795,6,0)),"",(VLOOKUP(J24,'KAYIT LİSTESİ'!$B$4:$H$795,6,0)))</f>
        <v/>
      </c>
      <c r="P24" s="28"/>
      <c r="Q24" s="26"/>
    </row>
    <row r="25" spans="1:17" s="20" customFormat="1" ht="39.75" customHeight="1" x14ac:dyDescent="0.2">
      <c r="A25" s="51"/>
      <c r="B25" s="51"/>
      <c r="C25" s="92"/>
      <c r="D25" s="92"/>
      <c r="E25" s="154"/>
      <c r="F25" s="155"/>
      <c r="G25" s="93"/>
      <c r="H25" s="23"/>
      <c r="I25" s="24">
        <v>8</v>
      </c>
      <c r="J25" s="25" t="s">
        <v>503</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28"/>
      <c r="Q25" s="26"/>
    </row>
    <row r="26" spans="1:17" s="20" customFormat="1" ht="39.75" customHeight="1" x14ac:dyDescent="0.2">
      <c r="A26" s="31" t="s">
        <v>18</v>
      </c>
      <c r="B26" s="31"/>
      <c r="C26" s="31"/>
      <c r="D26" s="31"/>
      <c r="E26" s="31"/>
      <c r="F26" s="46" t="s">
        <v>0</v>
      </c>
      <c r="G26" s="46" t="s">
        <v>1</v>
      </c>
      <c r="H26" s="23"/>
      <c r="I26" s="32"/>
      <c r="J26" s="32" t="s">
        <v>2</v>
      </c>
      <c r="K26" s="32"/>
      <c r="L26" s="30" t="s">
        <v>2</v>
      </c>
      <c r="M26" s="30"/>
      <c r="N26" s="48" t="s">
        <v>3</v>
      </c>
      <c r="O26" s="49" t="s">
        <v>3</v>
      </c>
      <c r="P26" s="29" t="s">
        <v>3</v>
      </c>
      <c r="Q26" s="22"/>
    </row>
    <row r="27" spans="1:17" s="20" customFormat="1" ht="21.6" customHeight="1" x14ac:dyDescent="0.2">
      <c r="A27" s="29"/>
      <c r="B27" s="29"/>
      <c r="C27" s="22"/>
      <c r="D27" s="22"/>
      <c r="E27" s="22"/>
      <c r="F27" s="47"/>
      <c r="G27" s="47"/>
      <c r="H27" s="23"/>
      <c r="I27" s="29"/>
      <c r="J27" s="29"/>
      <c r="K27" s="29"/>
      <c r="L27" s="30"/>
      <c r="M27" s="30"/>
      <c r="N27" s="50"/>
      <c r="O27" s="50"/>
      <c r="P27" s="22"/>
      <c r="Q27" s="22"/>
    </row>
    <row r="28" spans="1:17" s="20" customFormat="1" ht="21.6" customHeight="1" x14ac:dyDescent="0.2">
      <c r="A28" s="29"/>
      <c r="B28" s="29"/>
      <c r="C28" s="22"/>
      <c r="D28" s="22"/>
      <c r="E28" s="22"/>
      <c r="F28" s="47"/>
      <c r="G28" s="47"/>
      <c r="H28" s="23"/>
      <c r="I28" s="29"/>
      <c r="J28" s="29"/>
      <c r="K28" s="29"/>
      <c r="L28" s="30"/>
      <c r="M28" s="30"/>
      <c r="N28" s="50"/>
      <c r="O28" s="50"/>
      <c r="P28" s="22"/>
      <c r="Q28" s="22"/>
    </row>
    <row r="29" spans="1:17" s="20" customFormat="1" ht="21.6" customHeight="1" x14ac:dyDescent="0.2">
      <c r="A29" s="29"/>
      <c r="B29" s="29"/>
      <c r="C29" s="22"/>
      <c r="D29" s="22"/>
      <c r="E29" s="22"/>
      <c r="F29" s="47"/>
      <c r="G29" s="47"/>
      <c r="H29" s="23"/>
      <c r="I29" s="29"/>
      <c r="J29" s="29"/>
      <c r="K29" s="29"/>
      <c r="L29" s="30"/>
      <c r="M29" s="30"/>
      <c r="N29" s="50"/>
      <c r="O29" s="50"/>
      <c r="P29" s="22"/>
      <c r="Q29" s="22"/>
    </row>
    <row r="30" spans="1:17" s="20" customFormat="1" ht="21.6" customHeight="1" x14ac:dyDescent="0.2">
      <c r="A30" s="29"/>
      <c r="B30" s="29"/>
      <c r="C30" s="22"/>
      <c r="D30" s="22"/>
      <c r="E30" s="22"/>
      <c r="F30" s="47"/>
      <c r="G30" s="47"/>
      <c r="H30" s="23"/>
      <c r="I30" s="29"/>
      <c r="J30" s="29"/>
      <c r="K30" s="29"/>
      <c r="L30" s="30"/>
      <c r="M30" s="30"/>
      <c r="N30" s="50"/>
      <c r="O30" s="50"/>
      <c r="P30" s="22"/>
      <c r="Q30" s="22"/>
    </row>
    <row r="31" spans="1:17" s="20" customFormat="1" ht="21.6" customHeight="1" x14ac:dyDescent="0.2">
      <c r="A31" s="29"/>
      <c r="B31" s="29"/>
      <c r="C31" s="22"/>
      <c r="D31" s="22"/>
      <c r="E31" s="22"/>
      <c r="F31" s="47"/>
      <c r="G31" s="47"/>
      <c r="H31" s="22"/>
      <c r="I31" s="29"/>
      <c r="J31" s="29"/>
      <c r="K31" s="29"/>
      <c r="L31" s="30"/>
      <c r="M31" s="30"/>
      <c r="N31" s="50"/>
      <c r="O31" s="50"/>
      <c r="P31" s="22"/>
      <c r="Q31" s="22"/>
    </row>
    <row r="32" spans="1:17" s="20" customFormat="1" ht="21.6" customHeight="1" x14ac:dyDescent="0.2">
      <c r="A32" s="29"/>
      <c r="B32" s="29"/>
      <c r="C32" s="22"/>
      <c r="D32" s="22"/>
      <c r="E32" s="22"/>
      <c r="F32" s="47"/>
      <c r="G32" s="47"/>
      <c r="H32" s="32"/>
      <c r="I32" s="29"/>
      <c r="J32" s="29"/>
      <c r="K32" s="29"/>
      <c r="L32" s="30"/>
      <c r="M32" s="30"/>
      <c r="N32" s="50"/>
      <c r="O32" s="50"/>
      <c r="P32" s="22"/>
      <c r="Q32" s="22"/>
    </row>
    <row r="33" spans="1:19" s="20" customFormat="1" ht="21.6" customHeight="1" x14ac:dyDescent="0.2">
      <c r="A33" s="29"/>
      <c r="B33" s="29"/>
      <c r="C33" s="22"/>
      <c r="D33" s="22"/>
      <c r="E33" s="22"/>
      <c r="F33" s="47"/>
      <c r="G33" s="47"/>
      <c r="H33" s="22"/>
      <c r="I33" s="29"/>
      <c r="J33" s="29"/>
      <c r="K33" s="29"/>
      <c r="L33" s="30"/>
      <c r="M33" s="30"/>
      <c r="N33" s="50"/>
      <c r="O33" s="50"/>
      <c r="P33" s="22"/>
      <c r="Q33" s="22"/>
    </row>
    <row r="34" spans="1:19" s="20" customFormat="1" ht="21.6" customHeight="1" x14ac:dyDescent="0.2">
      <c r="A34" s="29"/>
      <c r="B34" s="29"/>
      <c r="C34" s="22"/>
      <c r="D34" s="22"/>
      <c r="E34" s="22"/>
      <c r="F34" s="47"/>
      <c r="G34" s="47"/>
      <c r="H34" s="22"/>
      <c r="I34" s="29"/>
      <c r="J34" s="29"/>
      <c r="K34" s="29"/>
      <c r="L34" s="30"/>
      <c r="M34" s="30"/>
      <c r="N34" s="50"/>
      <c r="O34" s="50"/>
      <c r="P34" s="22"/>
      <c r="Q34" s="22"/>
    </row>
    <row r="35" spans="1:19" s="20" customFormat="1" ht="21.6" customHeight="1" x14ac:dyDescent="0.2">
      <c r="A35" s="29"/>
      <c r="B35" s="29"/>
      <c r="C35" s="22"/>
      <c r="D35" s="22"/>
      <c r="E35" s="22"/>
      <c r="F35" s="47"/>
      <c r="G35" s="47"/>
      <c r="H35" s="22"/>
      <c r="I35" s="29"/>
      <c r="J35" s="29"/>
      <c r="K35" s="29"/>
      <c r="L35" s="30"/>
      <c r="M35" s="30"/>
      <c r="N35" s="50"/>
      <c r="O35" s="50"/>
      <c r="P35" s="22"/>
      <c r="Q35" s="22"/>
    </row>
    <row r="36" spans="1:19" s="20" customFormat="1" ht="21.6" customHeight="1" x14ac:dyDescent="0.2">
      <c r="A36" s="29"/>
      <c r="B36" s="29"/>
      <c r="C36" s="22"/>
      <c r="D36" s="22"/>
      <c r="E36" s="22"/>
      <c r="F36" s="47"/>
      <c r="G36" s="47"/>
      <c r="H36" s="22"/>
      <c r="I36" s="29"/>
      <c r="J36" s="29"/>
      <c r="K36" s="29"/>
      <c r="L36" s="30"/>
      <c r="M36" s="30"/>
      <c r="N36" s="50"/>
      <c r="O36" s="50"/>
      <c r="P36" s="22"/>
      <c r="Q36" s="22"/>
    </row>
    <row r="37" spans="1:19" s="20" customFormat="1" ht="21.6" customHeight="1" x14ac:dyDescent="0.2">
      <c r="A37" s="29"/>
      <c r="B37" s="29"/>
      <c r="C37" s="22"/>
      <c r="D37" s="22"/>
      <c r="E37" s="22"/>
      <c r="F37" s="47"/>
      <c r="G37" s="47"/>
      <c r="H37" s="22"/>
      <c r="I37" s="29"/>
      <c r="J37" s="29"/>
      <c r="K37" s="29"/>
      <c r="L37" s="30"/>
      <c r="M37" s="30"/>
      <c r="N37" s="50"/>
      <c r="O37" s="50"/>
      <c r="P37" s="22"/>
      <c r="Q37" s="22"/>
    </row>
    <row r="38" spans="1:19" s="20" customFormat="1" ht="21.6" customHeight="1" x14ac:dyDescent="0.2">
      <c r="A38" s="29"/>
      <c r="B38" s="29"/>
      <c r="C38" s="22"/>
      <c r="D38" s="22"/>
      <c r="E38" s="22"/>
      <c r="F38" s="47"/>
      <c r="G38" s="47"/>
      <c r="H38" s="22"/>
      <c r="I38" s="29"/>
      <c r="J38" s="29"/>
      <c r="K38" s="29"/>
      <c r="L38" s="30"/>
      <c r="M38" s="30"/>
      <c r="N38" s="50"/>
      <c r="O38" s="50"/>
      <c r="P38" s="22"/>
      <c r="Q38" s="22"/>
    </row>
    <row r="39" spans="1:19" s="20" customFormat="1" ht="21.6" customHeight="1" x14ac:dyDescent="0.2">
      <c r="A39" s="29"/>
      <c r="B39" s="29"/>
      <c r="C39" s="22"/>
      <c r="D39" s="22"/>
      <c r="E39" s="22"/>
      <c r="F39" s="47"/>
      <c r="G39" s="47"/>
      <c r="H39" s="22"/>
      <c r="I39" s="29"/>
      <c r="J39" s="29"/>
      <c r="K39" s="29"/>
      <c r="L39" s="30"/>
      <c r="M39" s="30"/>
      <c r="N39" s="50"/>
      <c r="O39" s="50"/>
      <c r="P39" s="22"/>
      <c r="Q39" s="22"/>
    </row>
    <row r="40" spans="1:19" s="20" customFormat="1" ht="21.6" customHeight="1" x14ac:dyDescent="0.2">
      <c r="A40" s="29"/>
      <c r="B40" s="29"/>
      <c r="C40" s="22"/>
      <c r="D40" s="22"/>
      <c r="E40" s="22"/>
      <c r="F40" s="47"/>
      <c r="G40" s="47"/>
      <c r="H40" s="22"/>
      <c r="I40" s="29"/>
      <c r="J40" s="29"/>
      <c r="K40" s="29"/>
      <c r="L40" s="30"/>
      <c r="M40" s="30"/>
      <c r="N40" s="50"/>
      <c r="O40" s="50"/>
      <c r="P40" s="22"/>
      <c r="Q40" s="22"/>
    </row>
    <row r="41" spans="1:19" s="20" customFormat="1" ht="21.6" customHeight="1" x14ac:dyDescent="0.2">
      <c r="A41" s="29"/>
      <c r="B41" s="29"/>
      <c r="C41" s="22"/>
      <c r="D41" s="22"/>
      <c r="E41" s="22"/>
      <c r="F41" s="47"/>
      <c r="G41" s="47"/>
      <c r="H41" s="22"/>
      <c r="I41" s="29"/>
      <c r="J41" s="29"/>
      <c r="K41" s="29"/>
      <c r="L41" s="30"/>
      <c r="M41" s="30"/>
      <c r="N41" s="50"/>
      <c r="O41" s="50"/>
      <c r="P41" s="22"/>
      <c r="Q41" s="22"/>
    </row>
    <row r="42" spans="1:19" s="20" customFormat="1" ht="21.6" customHeight="1" x14ac:dyDescent="0.2">
      <c r="A42" s="29"/>
      <c r="B42" s="29"/>
      <c r="C42" s="22"/>
      <c r="D42" s="22"/>
      <c r="E42" s="22"/>
      <c r="F42" s="47"/>
      <c r="G42" s="47"/>
      <c r="H42" s="22"/>
      <c r="I42" s="29"/>
      <c r="J42" s="29"/>
      <c r="K42" s="29"/>
      <c r="L42" s="30"/>
      <c r="M42" s="30"/>
      <c r="N42" s="50"/>
      <c r="O42" s="50"/>
      <c r="P42" s="22"/>
      <c r="Q42" s="22"/>
    </row>
    <row r="43" spans="1:19" ht="21.6" customHeight="1" x14ac:dyDescent="0.2">
      <c r="R43" s="33"/>
    </row>
    <row r="44" spans="1:19" ht="21.6" customHeight="1" x14ac:dyDescent="0.2"/>
    <row r="45" spans="1:19" ht="21.6" customHeight="1" x14ac:dyDescent="0.2"/>
    <row r="46" spans="1:19" ht="21.6" customHeight="1" x14ac:dyDescent="0.2"/>
    <row r="47" spans="1:19" s="29" customFormat="1" ht="21.6" customHeight="1" x14ac:dyDescent="0.2">
      <c r="C47" s="22"/>
      <c r="D47" s="22"/>
      <c r="E47" s="22"/>
      <c r="F47" s="47"/>
      <c r="G47" s="47"/>
      <c r="H47" s="22"/>
      <c r="L47" s="30"/>
      <c r="M47" s="30"/>
      <c r="N47" s="50"/>
      <c r="O47" s="50"/>
      <c r="P47" s="22"/>
      <c r="Q47" s="22"/>
      <c r="R47" s="22"/>
      <c r="S47" s="22"/>
    </row>
    <row r="48" spans="1:19" s="29" customFormat="1" ht="21.6" customHeight="1" x14ac:dyDescent="0.2">
      <c r="C48" s="22"/>
      <c r="D48" s="22"/>
      <c r="E48" s="22"/>
      <c r="F48" s="47"/>
      <c r="G48" s="47"/>
      <c r="H48" s="22"/>
      <c r="L48" s="30"/>
      <c r="M48" s="30"/>
      <c r="N48" s="50"/>
      <c r="O48" s="50"/>
      <c r="P48" s="22"/>
      <c r="Q48" s="22"/>
      <c r="R48" s="22"/>
      <c r="S48" s="22"/>
    </row>
    <row r="49" spans="3:19" s="29" customFormat="1" ht="21.6" customHeight="1" x14ac:dyDescent="0.2">
      <c r="C49" s="22"/>
      <c r="D49" s="22"/>
      <c r="E49" s="22"/>
      <c r="F49" s="47"/>
      <c r="G49" s="47"/>
      <c r="H49" s="22"/>
      <c r="L49" s="30"/>
      <c r="M49" s="30"/>
      <c r="N49" s="50"/>
      <c r="O49" s="50"/>
      <c r="P49" s="22"/>
      <c r="Q49" s="22"/>
      <c r="R49" s="22"/>
      <c r="S49" s="22"/>
    </row>
    <row r="50" spans="3:19" s="29" customFormat="1" ht="21.6" customHeight="1" x14ac:dyDescent="0.2">
      <c r="C50" s="22"/>
      <c r="D50" s="22"/>
      <c r="E50" s="22"/>
      <c r="F50" s="47"/>
      <c r="G50" s="47"/>
      <c r="H50" s="22"/>
      <c r="L50" s="30"/>
      <c r="M50" s="30"/>
      <c r="N50" s="50"/>
      <c r="O50" s="50"/>
      <c r="P50" s="22"/>
      <c r="Q50" s="22"/>
      <c r="R50" s="22"/>
      <c r="S50" s="22"/>
    </row>
    <row r="51" spans="3:19" s="29" customFormat="1" ht="21.6" customHeight="1" x14ac:dyDescent="0.2">
      <c r="C51" s="22"/>
      <c r="D51" s="22"/>
      <c r="E51" s="22"/>
      <c r="F51" s="47"/>
      <c r="G51" s="47"/>
      <c r="H51" s="22"/>
      <c r="L51" s="30"/>
      <c r="M51" s="30"/>
      <c r="N51" s="50"/>
      <c r="O51" s="50"/>
      <c r="P51" s="22"/>
      <c r="Q51" s="22"/>
      <c r="R51" s="22"/>
      <c r="S51" s="22"/>
    </row>
    <row r="52" spans="3:19" s="29" customFormat="1" ht="21.6" customHeight="1" x14ac:dyDescent="0.2">
      <c r="C52" s="22"/>
      <c r="D52" s="22"/>
      <c r="E52" s="22"/>
      <c r="F52" s="47"/>
      <c r="G52" s="47"/>
      <c r="H52" s="22"/>
      <c r="L52" s="30"/>
      <c r="M52" s="30"/>
      <c r="N52" s="50"/>
      <c r="O52" s="50"/>
      <c r="P52" s="22"/>
      <c r="Q52" s="22"/>
      <c r="R52" s="22"/>
      <c r="S52" s="22"/>
    </row>
    <row r="53" spans="3:19" s="29" customFormat="1" ht="21.6" customHeight="1" x14ac:dyDescent="0.2">
      <c r="C53" s="22"/>
      <c r="D53" s="22"/>
      <c r="E53" s="22"/>
      <c r="F53" s="47"/>
      <c r="G53" s="47"/>
      <c r="H53" s="22"/>
      <c r="L53" s="30"/>
      <c r="M53" s="30"/>
      <c r="N53" s="50"/>
      <c r="O53" s="50"/>
      <c r="P53" s="22"/>
      <c r="Q53" s="22"/>
      <c r="R53" s="22"/>
      <c r="S53" s="22"/>
    </row>
    <row r="54" spans="3:19" s="29" customFormat="1" ht="21.6" customHeight="1" x14ac:dyDescent="0.2">
      <c r="C54" s="22"/>
      <c r="D54" s="22"/>
      <c r="E54" s="22"/>
      <c r="F54" s="47"/>
      <c r="G54" s="47"/>
      <c r="H54" s="22"/>
      <c r="L54" s="30"/>
      <c r="M54" s="30"/>
      <c r="N54" s="50"/>
      <c r="O54" s="50"/>
      <c r="P54" s="22"/>
      <c r="Q54" s="22"/>
      <c r="R54" s="22"/>
      <c r="S54" s="22"/>
    </row>
    <row r="55" spans="3:19" s="29" customFormat="1" ht="21.6" customHeight="1" x14ac:dyDescent="0.2">
      <c r="C55" s="22"/>
      <c r="D55" s="22"/>
      <c r="E55" s="22"/>
      <c r="F55" s="47"/>
      <c r="G55" s="47"/>
      <c r="H55" s="22"/>
      <c r="L55" s="30"/>
      <c r="M55" s="30"/>
      <c r="N55" s="50"/>
      <c r="O55" s="50"/>
      <c r="P55" s="22"/>
      <c r="Q55" s="22"/>
      <c r="R55" s="22"/>
      <c r="S55" s="22"/>
    </row>
    <row r="56" spans="3:19" s="29" customFormat="1" ht="21.6" customHeight="1" x14ac:dyDescent="0.2">
      <c r="C56" s="22"/>
      <c r="D56" s="22"/>
      <c r="E56" s="22"/>
      <c r="F56" s="47"/>
      <c r="G56" s="47"/>
      <c r="H56" s="22"/>
      <c r="L56" s="30"/>
      <c r="M56" s="30"/>
      <c r="N56" s="50"/>
      <c r="O56" s="50"/>
      <c r="P56" s="22"/>
      <c r="Q56" s="22"/>
      <c r="R56" s="22"/>
      <c r="S56" s="22"/>
    </row>
    <row r="57" spans="3:19" s="29" customFormat="1" ht="21.6" customHeight="1" x14ac:dyDescent="0.2">
      <c r="C57" s="22"/>
      <c r="D57" s="22"/>
      <c r="E57" s="22"/>
      <c r="F57" s="47"/>
      <c r="G57" s="47"/>
      <c r="H57" s="22"/>
      <c r="L57" s="30"/>
      <c r="M57" s="30"/>
      <c r="N57" s="50"/>
      <c r="O57" s="50"/>
      <c r="P57" s="22"/>
      <c r="Q57" s="22"/>
      <c r="R57" s="22"/>
      <c r="S57" s="22"/>
    </row>
    <row r="58" spans="3:19" s="29" customFormat="1" ht="21.6" customHeight="1" x14ac:dyDescent="0.2">
      <c r="C58" s="22"/>
      <c r="D58" s="22"/>
      <c r="E58" s="22"/>
      <c r="F58" s="47"/>
      <c r="G58" s="47"/>
      <c r="H58" s="22"/>
      <c r="L58" s="30"/>
      <c r="M58" s="30"/>
      <c r="N58" s="50"/>
      <c r="O58" s="50"/>
      <c r="P58" s="22"/>
      <c r="Q58" s="22"/>
      <c r="R58" s="22"/>
      <c r="S58" s="22"/>
    </row>
    <row r="59" spans="3:19" s="29" customFormat="1" ht="21.6" customHeight="1" x14ac:dyDescent="0.2">
      <c r="C59" s="22"/>
      <c r="D59" s="22"/>
      <c r="E59" s="22"/>
      <c r="F59" s="47"/>
      <c r="G59" s="47"/>
      <c r="H59" s="22"/>
      <c r="L59" s="30"/>
      <c r="M59" s="30"/>
      <c r="N59" s="50"/>
      <c r="O59" s="50"/>
      <c r="P59" s="22"/>
      <c r="Q59" s="22"/>
      <c r="R59" s="22"/>
      <c r="S59" s="22"/>
    </row>
    <row r="60" spans="3:19" s="29" customFormat="1" ht="21.6" customHeight="1" x14ac:dyDescent="0.2">
      <c r="C60" s="22"/>
      <c r="D60" s="22"/>
      <c r="E60" s="22"/>
      <c r="F60" s="47"/>
      <c r="G60" s="47"/>
      <c r="H60" s="22"/>
      <c r="L60" s="30"/>
      <c r="M60" s="30"/>
      <c r="N60" s="50"/>
      <c r="O60" s="50"/>
      <c r="P60" s="22"/>
      <c r="Q60" s="22"/>
      <c r="R60" s="22"/>
      <c r="S60" s="22"/>
    </row>
    <row r="61" spans="3:19" s="29" customFormat="1" ht="21.6" customHeight="1" x14ac:dyDescent="0.2">
      <c r="C61" s="22"/>
      <c r="D61" s="22"/>
      <c r="E61" s="22"/>
      <c r="F61" s="47"/>
      <c r="G61" s="47"/>
      <c r="H61" s="22"/>
      <c r="L61" s="30"/>
      <c r="M61" s="30"/>
      <c r="N61" s="50"/>
      <c r="O61" s="50"/>
      <c r="P61" s="22"/>
      <c r="Q61" s="22"/>
      <c r="R61" s="22"/>
      <c r="S61" s="22"/>
    </row>
    <row r="62" spans="3:19" s="29" customFormat="1" ht="21.6" customHeight="1" x14ac:dyDescent="0.2">
      <c r="C62" s="22"/>
      <c r="D62" s="22"/>
      <c r="E62" s="22"/>
      <c r="F62" s="47"/>
      <c r="G62" s="47"/>
      <c r="H62" s="22"/>
      <c r="L62" s="30"/>
      <c r="M62" s="30"/>
      <c r="N62" s="50"/>
      <c r="O62" s="50"/>
      <c r="P62" s="22"/>
      <c r="Q62" s="22"/>
      <c r="R62" s="22"/>
      <c r="S62" s="22"/>
    </row>
    <row r="63" spans="3:19" s="29" customFormat="1" ht="21.6" customHeight="1" x14ac:dyDescent="0.2">
      <c r="C63" s="22"/>
      <c r="D63" s="22"/>
      <c r="E63" s="22"/>
      <c r="F63" s="47"/>
      <c r="G63" s="47"/>
      <c r="H63" s="22"/>
      <c r="L63" s="30"/>
      <c r="M63" s="30"/>
      <c r="N63" s="50"/>
      <c r="O63" s="50"/>
      <c r="P63" s="22"/>
      <c r="Q63" s="22"/>
      <c r="R63" s="22"/>
      <c r="S63" s="22"/>
    </row>
    <row r="64" spans="3:19" s="29" customFormat="1" ht="21.6" customHeight="1" x14ac:dyDescent="0.2">
      <c r="C64" s="22"/>
      <c r="D64" s="22"/>
      <c r="E64" s="22"/>
      <c r="F64" s="47"/>
      <c r="G64" s="47"/>
      <c r="H64" s="22"/>
      <c r="L64" s="30"/>
      <c r="M64" s="30"/>
      <c r="N64" s="50"/>
      <c r="O64" s="50"/>
      <c r="P64" s="22"/>
      <c r="Q64" s="22"/>
      <c r="R64" s="22"/>
      <c r="S64" s="22"/>
    </row>
  </sheetData>
  <mergeCells count="32">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 ref="F12:F13"/>
    <mergeCell ref="G12:G13"/>
    <mergeCell ref="I16:Q16"/>
    <mergeCell ref="A19:A20"/>
    <mergeCell ref="B19:B20"/>
    <mergeCell ref="C19:C20"/>
    <mergeCell ref="D19:D20"/>
    <mergeCell ref="E19:E20"/>
    <mergeCell ref="F19:F20"/>
    <mergeCell ref="G19:G20"/>
    <mergeCell ref="A12:A13"/>
    <mergeCell ref="B12:B13"/>
    <mergeCell ref="C12:C13"/>
    <mergeCell ref="D12:D13"/>
    <mergeCell ref="E12:E13"/>
  </mergeCells>
  <hyperlinks>
    <hyperlink ref="E3" location="'YARIŞMA PROGRAMI'!C7" display="100 m. Engelli"/>
  </hyperlinks>
  <printOptions horizontalCentered="1"/>
  <pageMargins left="0.16" right="0.19685039370078741" top="0.18" bottom="0.19" header="0.17" footer="0.17"/>
  <pageSetup paperSize="9" scale="4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4"/>
  <sheetViews>
    <sheetView tabSelected="1" view="pageBreakPreview" zoomScale="90" zoomScaleNormal="100" zoomScaleSheetLayoutView="90" workbookViewId="0">
      <selection activeCell="O34" sqref="O34"/>
    </sheetView>
  </sheetViews>
  <sheetFormatPr defaultColWidth="9.140625" defaultRowHeight="12.75" x14ac:dyDescent="0.2"/>
  <cols>
    <col min="1" max="1" width="5.28515625" style="60" customWidth="1"/>
    <col min="2" max="2" width="10.5703125" style="60" hidden="1" customWidth="1"/>
    <col min="3" max="3" width="6.85546875" style="60" customWidth="1"/>
    <col min="4" max="4" width="12" style="61" customWidth="1"/>
    <col min="5" max="5" width="9.28515625" style="61" customWidth="1"/>
    <col min="6" max="6" width="24.28515625" style="60" customWidth="1"/>
    <col min="7" max="7" width="38" style="3"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402</v>
      </c>
      <c r="E3" s="363"/>
      <c r="F3" s="363"/>
      <c r="G3" s="63"/>
      <c r="H3" s="364"/>
      <c r="I3" s="364"/>
      <c r="J3" s="364"/>
      <c r="K3" s="258"/>
      <c r="L3" s="258"/>
      <c r="M3" s="197"/>
      <c r="N3" s="365"/>
      <c r="O3" s="365"/>
      <c r="P3" s="365"/>
    </row>
    <row r="4" spans="1:16" s="4" customFormat="1" ht="17.25" customHeight="1" x14ac:dyDescent="0.2">
      <c r="A4" s="356" t="s">
        <v>87</v>
      </c>
      <c r="B4" s="356"/>
      <c r="C4" s="356"/>
      <c r="D4" s="357" t="s">
        <v>317</v>
      </c>
      <c r="E4" s="357"/>
      <c r="F4" s="357"/>
      <c r="G4" s="130"/>
      <c r="H4" s="237"/>
      <c r="I4" s="358"/>
      <c r="J4" s="358"/>
      <c r="K4" s="259"/>
      <c r="L4" s="356" t="s">
        <v>403</v>
      </c>
      <c r="M4" s="356"/>
      <c r="N4" s="359">
        <v>42831</v>
      </c>
      <c r="O4" s="359"/>
      <c r="P4" s="176">
        <v>0.41666666666666669</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55">
        <v>1</v>
      </c>
      <c r="I7" s="255">
        <v>2</v>
      </c>
      <c r="J7" s="255">
        <v>3</v>
      </c>
      <c r="K7" s="185" t="s">
        <v>130</v>
      </c>
      <c r="L7" s="255">
        <v>4</v>
      </c>
      <c r="M7" s="255">
        <v>5</v>
      </c>
      <c r="N7" s="255">
        <v>6</v>
      </c>
      <c r="O7" s="352"/>
      <c r="P7" s="352"/>
    </row>
    <row r="8" spans="1:16" s="56" customFormat="1" ht="63" customHeight="1" x14ac:dyDescent="0.2">
      <c r="A8" s="64">
        <v>1</v>
      </c>
      <c r="B8" s="65" t="s">
        <v>391</v>
      </c>
      <c r="C8" s="66">
        <f>IF(ISERROR(VLOOKUP(B8,'KAYIT LİSTESİ'!$B$4:$H$795,2,0)),"",(VLOOKUP(B8,'KAYIT LİSTESİ'!$B$4:$H$795,2,0)))</f>
        <v>154</v>
      </c>
      <c r="D8" s="67">
        <f>IF(ISERROR(VLOOKUP(B8,'KAYIT LİSTESİ'!$B$4:$H$795,4,0)),"",(VLOOKUP(B8,'KAYIT LİSTESİ'!$B$4:$H$795,4,0)))</f>
        <v>38486</v>
      </c>
      <c r="E8" s="67" t="str">
        <f>IF(ISERROR(VLOOKUP(B8,'KAYIT LİSTESİ'!$B$4:$N$9795,13,0)),"",(VLOOKUP(B8,'KAYIT LİSTESİ'!$B$4:$N$9795,13,0)))</f>
        <v>B1</v>
      </c>
      <c r="F8" s="162" t="str">
        <f>IF(ISERROR(VLOOKUP(B8,'KAYIT LİSTESİ'!$B$4:$H$795,5,0)),"",(VLOOKUP(B8,'KAYIT LİSTESİ'!$B$4:$H$795,5,0)))</f>
        <v>FIRAT ÖZDEN</v>
      </c>
      <c r="G8" s="162" t="str">
        <f>IF(ISERROR(VLOOKUP(B8,'KAYIT LİSTESİ'!$B$4:$H$795,6,0)),"",(VLOOKUP(B8,'KAYIT LİSTESİ'!$B$4:$H$795,6,0)))</f>
        <v>MANİSA-MANİSA GÖRME ENGELLİLER SPOR KULÜBÜ</v>
      </c>
      <c r="H8" s="153">
        <v>701</v>
      </c>
      <c r="I8" s="153" t="s">
        <v>548</v>
      </c>
      <c r="J8" s="153">
        <v>700</v>
      </c>
      <c r="K8" s="186"/>
      <c r="L8" s="187">
        <v>652</v>
      </c>
      <c r="M8" s="187"/>
      <c r="N8" s="187"/>
      <c r="O8" s="186">
        <f>IF(COUNT(H8:N8)=0,"",MAX(H8:N8))</f>
        <v>701</v>
      </c>
      <c r="P8" s="68"/>
    </row>
    <row r="9" spans="1:16" s="56" customFormat="1" ht="63" customHeight="1" x14ac:dyDescent="0.2">
      <c r="A9" s="64"/>
      <c r="B9" s="65" t="s">
        <v>392</v>
      </c>
      <c r="C9" s="66" t="str">
        <f>IF(ISERROR(VLOOKUP(B9,'KAYIT LİSTESİ'!$B$4:$H$795,2,0)),"",(VLOOKUP(B9,'KAYIT LİSTESİ'!$B$4:$H$795,2,0)))</f>
        <v/>
      </c>
      <c r="D9" s="67" t="str">
        <f>IF(ISERROR(VLOOKUP(B9,'KAYIT LİSTESİ'!$B$4:$H$795,4,0)),"",(VLOOKUP(B9,'KAYIT LİSTESİ'!$B$4:$H$795,4,0)))</f>
        <v/>
      </c>
      <c r="E9" s="67" t="str">
        <f>IF(ISERROR(VLOOKUP(B9,'KAYIT LİSTESİ'!$B$4:$N$9795,13,0)),"",(VLOOKUP(B9,'KAYIT LİSTESİ'!$B$4:$N$9795,13,0)))</f>
        <v/>
      </c>
      <c r="F9" s="162" t="str">
        <f>IF(ISERROR(VLOOKUP(B9,'KAYIT LİSTESİ'!$B$4:$H$795,5,0)),"",(VLOOKUP(B9,'KAYIT LİSTESİ'!$B$4:$H$795,5,0)))</f>
        <v/>
      </c>
      <c r="G9" s="162" t="str">
        <f>IF(ISERROR(VLOOKUP(B9,'KAYIT LİSTESİ'!$B$4:$H$795,6,0)),"",(VLOOKUP(B9,'KAYIT LİSTESİ'!$B$4:$H$795,6,0)))</f>
        <v/>
      </c>
      <c r="H9" s="153"/>
      <c r="I9" s="153"/>
      <c r="J9" s="153"/>
      <c r="K9" s="186"/>
      <c r="L9" s="187"/>
      <c r="M9" s="187"/>
      <c r="N9" s="187"/>
      <c r="O9" s="186" t="str">
        <f>IF(COUNT(H9:N9)=0,"",MAX(H9:N9))</f>
        <v/>
      </c>
      <c r="P9" s="68"/>
    </row>
    <row r="10" spans="1:16" s="56" customFormat="1" ht="63" customHeight="1" x14ac:dyDescent="0.2">
      <c r="A10" s="64"/>
      <c r="B10" s="65" t="s">
        <v>393</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c r="L10" s="187"/>
      <c r="M10" s="187"/>
      <c r="N10" s="187"/>
      <c r="O10" s="186" t="str">
        <f t="shared" ref="O10" si="0">IF(COUNT(H10:N10)=0,"",MAX(H10:N10))</f>
        <v/>
      </c>
      <c r="P10" s="68"/>
    </row>
    <row r="11" spans="1:16" ht="28.9"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customHeight="1" x14ac:dyDescent="0.2">
      <c r="A12" s="349"/>
      <c r="B12" s="349"/>
      <c r="C12" s="353"/>
      <c r="D12" s="353"/>
      <c r="E12" s="355"/>
      <c r="F12" s="349"/>
      <c r="G12" s="349"/>
      <c r="H12" s="255">
        <v>1</v>
      </c>
      <c r="I12" s="255">
        <v>2</v>
      </c>
      <c r="J12" s="255">
        <v>3</v>
      </c>
      <c r="K12" s="185" t="s">
        <v>130</v>
      </c>
      <c r="L12" s="255">
        <v>4</v>
      </c>
      <c r="M12" s="255">
        <v>5</v>
      </c>
      <c r="N12" s="255">
        <v>6</v>
      </c>
      <c r="O12" s="352"/>
      <c r="P12" s="352"/>
    </row>
    <row r="13" spans="1:16" s="56" customFormat="1" ht="63" customHeight="1" x14ac:dyDescent="0.2">
      <c r="A13" s="64">
        <v>1</v>
      </c>
      <c r="B13" s="65" t="s">
        <v>394</v>
      </c>
      <c r="C13" s="66">
        <f>IF(ISERROR(VLOOKUP(B13,'KAYIT LİSTESİ'!$B$4:$H$795,2,0)),"",(VLOOKUP(B13,'KAYIT LİSTESİ'!$B$4:$H$795,2,0)))</f>
        <v>45</v>
      </c>
      <c r="D13" s="67">
        <f>IF(ISERROR(VLOOKUP(B13,'KAYIT LİSTESİ'!$B$4:$H$795,4,0)),"",(VLOOKUP(B13,'KAYIT LİSTESİ'!$B$4:$H$795,4,0)))</f>
        <v>38296</v>
      </c>
      <c r="E13" s="67" t="str">
        <f>IF(ISERROR(VLOOKUP(B13,'KAYIT LİSTESİ'!$B$4:$N$9795,13,0)),"",(VLOOKUP(B13,'KAYIT LİSTESİ'!$B$4:$N$9795,13,0)))</f>
        <v>B3</v>
      </c>
      <c r="F13" s="162" t="str">
        <f>IF(ISERROR(VLOOKUP(B13,'KAYIT LİSTESİ'!$B$4:$H$795,5,0)),"",(VLOOKUP(B13,'KAYIT LİSTESİ'!$B$4:$H$795,5,0)))</f>
        <v>HÜSEYİN AKANSU</v>
      </c>
      <c r="G13" s="162" t="str">
        <f>IF(ISERROR(VLOOKUP(B13,'KAYIT LİSTESİ'!$B$4:$H$795,6,0)),"",(VLOOKUP(B13,'KAYIT LİSTESİ'!$B$4:$H$795,6,0)))</f>
        <v>ANTALYA-ANTALYA GÖRME EN.SPOR KUL.</v>
      </c>
      <c r="H13" s="153">
        <v>907</v>
      </c>
      <c r="I13" s="153">
        <v>1409</v>
      </c>
      <c r="J13" s="153" t="s">
        <v>555</v>
      </c>
      <c r="K13" s="186"/>
      <c r="L13" s="187"/>
      <c r="M13" s="187"/>
      <c r="N13" s="187"/>
      <c r="O13" s="186">
        <f>IF(COUNT(H13:N13)=0,"",MAX(H13:N13))</f>
        <v>1409</v>
      </c>
      <c r="P13" s="68"/>
    </row>
    <row r="14" spans="1:16" s="56" customFormat="1" ht="63" customHeight="1" x14ac:dyDescent="0.2">
      <c r="A14" s="64" t="s">
        <v>549</v>
      </c>
      <c r="B14" s="65" t="s">
        <v>395</v>
      </c>
      <c r="C14" s="66">
        <f>IF(ISERROR(VLOOKUP(B14,'KAYIT LİSTESİ'!$B$4:$H$795,2,0)),"",(VLOOKUP(B14,'KAYIT LİSTESİ'!$B$4:$H$795,2,0)))</f>
        <v>69</v>
      </c>
      <c r="D14" s="67">
        <f>IF(ISERROR(VLOOKUP(B14,'KAYIT LİSTESİ'!$B$4:$H$795,4,0)),"",(VLOOKUP(B14,'KAYIT LİSTESİ'!$B$4:$H$795,4,0)))</f>
        <v>37174</v>
      </c>
      <c r="E14" s="67" t="str">
        <f>IF(ISERROR(VLOOKUP(B14,'KAYIT LİSTESİ'!$B$4:$N$9795,13,0)),"",(VLOOKUP(B14,'KAYIT LİSTESİ'!$B$4:$N$9795,13,0)))</f>
        <v>B3</v>
      </c>
      <c r="F14" s="162" t="str">
        <f>IF(ISERROR(VLOOKUP(B14,'KAYIT LİSTESİ'!$B$4:$H$795,5,0)),"",(VLOOKUP(B14,'KAYIT LİSTESİ'!$B$4:$H$795,5,0)))</f>
        <v>MUHAMMED BALCI</v>
      </c>
      <c r="G14" s="162" t="str">
        <f>IF(ISERROR(VLOOKUP(B14,'KAYIT LİSTESİ'!$B$4:$H$795,6,0)),"",(VLOOKUP(B14,'KAYIT LİSTESİ'!$B$4:$H$795,6,0)))</f>
        <v>BURSA-NİLÜFER BELEDİYESİ GÖRME ENGELLİLER SPOR KULÜBÜ</v>
      </c>
      <c r="H14" s="153"/>
      <c r="I14" s="153"/>
      <c r="J14" s="153"/>
      <c r="K14" s="186"/>
      <c r="L14" s="187"/>
      <c r="M14" s="187"/>
      <c r="N14" s="187"/>
      <c r="O14" s="186" t="s">
        <v>291</v>
      </c>
      <c r="P14" s="68"/>
    </row>
    <row r="15" spans="1:16" s="56" customFormat="1" ht="63" customHeight="1" x14ac:dyDescent="0.2">
      <c r="A15" s="64"/>
      <c r="B15" s="65" t="s">
        <v>396</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c r="L15" s="187"/>
      <c r="M15" s="187"/>
      <c r="N15" s="187"/>
      <c r="O15" s="186" t="str">
        <f>IF(COUNT(H15:N15)=0,"",MAX(H15:N15))</f>
        <v/>
      </c>
      <c r="P15" s="68"/>
    </row>
    <row r="16" spans="1:16" s="56" customFormat="1" ht="63" customHeight="1" x14ac:dyDescent="0.2">
      <c r="A16" s="64"/>
      <c r="B16" s="65" t="s">
        <v>397</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c r="L16" s="187"/>
      <c r="M16" s="187"/>
      <c r="N16" s="187"/>
      <c r="O16" s="186" t="str">
        <f>IF(COUNT(H16:N16)=0,"",MAX(H16:N16))</f>
        <v/>
      </c>
      <c r="P16" s="68"/>
    </row>
    <row r="17" spans="1:16" ht="28.9" hidden="1" customHeight="1" x14ac:dyDescent="0.2">
      <c r="A17" s="349" t="s">
        <v>6</v>
      </c>
      <c r="B17" s="349"/>
      <c r="C17" s="353" t="s">
        <v>72</v>
      </c>
      <c r="D17" s="353" t="s">
        <v>88</v>
      </c>
      <c r="E17" s="354" t="s">
        <v>215</v>
      </c>
      <c r="F17" s="349" t="s">
        <v>7</v>
      </c>
      <c r="G17" s="349" t="s">
        <v>41</v>
      </c>
      <c r="H17" s="350" t="s">
        <v>239</v>
      </c>
      <c r="I17" s="350"/>
      <c r="J17" s="350"/>
      <c r="K17" s="350"/>
      <c r="L17" s="350"/>
      <c r="M17" s="350"/>
      <c r="N17" s="350"/>
      <c r="O17" s="351" t="s">
        <v>8</v>
      </c>
      <c r="P17" s="351" t="s">
        <v>129</v>
      </c>
    </row>
    <row r="18" spans="1:16" ht="28.9" hidden="1" customHeight="1" x14ac:dyDescent="0.2">
      <c r="A18" s="349"/>
      <c r="B18" s="349"/>
      <c r="C18" s="353"/>
      <c r="D18" s="353"/>
      <c r="E18" s="355"/>
      <c r="F18" s="349"/>
      <c r="G18" s="349"/>
      <c r="H18" s="255">
        <v>1</v>
      </c>
      <c r="I18" s="255">
        <v>2</v>
      </c>
      <c r="J18" s="255">
        <v>3</v>
      </c>
      <c r="K18" s="185" t="s">
        <v>130</v>
      </c>
      <c r="L18" s="255">
        <v>4</v>
      </c>
      <c r="M18" s="255">
        <v>5</v>
      </c>
      <c r="N18" s="255">
        <v>6</v>
      </c>
      <c r="O18" s="352"/>
      <c r="P18" s="352"/>
    </row>
    <row r="19" spans="1:16" s="56" customFormat="1" ht="63" hidden="1" customHeight="1" x14ac:dyDescent="0.2">
      <c r="A19" s="64">
        <v>1</v>
      </c>
      <c r="B19" s="65" t="s">
        <v>398</v>
      </c>
      <c r="C19" s="66" t="str">
        <f>IF(ISERROR(VLOOKUP(B19,'KAYIT LİSTESİ'!$B$4:$H$795,2,0)),"",(VLOOKUP(B19,'KAYIT LİSTESİ'!$B$4:$H$795,2,0)))</f>
        <v/>
      </c>
      <c r="D19" s="67" t="str">
        <f>IF(ISERROR(VLOOKUP(B19,'KAYIT LİSTESİ'!$B$4:$H$795,4,0)),"",(VLOOKUP(B19,'KAYIT LİSTESİ'!$B$4:$H$795,4,0)))</f>
        <v/>
      </c>
      <c r="E19" s="67" t="str">
        <f>IF(ISERROR(VLOOKUP(B19,'KAYIT LİSTESİ'!$B$4:$N$9795,13,0)),"",(VLOOKUP(B19,'KAYIT LİSTESİ'!$B$4:$N$9795,13,0)))</f>
        <v/>
      </c>
      <c r="F19" s="162" t="str">
        <f>IF(ISERROR(VLOOKUP(B19,'KAYIT LİSTESİ'!$B$4:$H$795,5,0)),"",(VLOOKUP(B19,'KAYIT LİSTESİ'!$B$4:$H$795,5,0)))</f>
        <v/>
      </c>
      <c r="G19" s="162" t="str">
        <f>IF(ISERROR(VLOOKUP(B19,'KAYIT LİSTESİ'!$B$4:$H$795,6,0)),"",(VLOOKUP(B19,'KAYIT LİSTESİ'!$B$4:$H$795,6,0)))</f>
        <v/>
      </c>
      <c r="H19" s="153"/>
      <c r="I19" s="153"/>
      <c r="J19" s="153"/>
      <c r="K19" s="186"/>
      <c r="L19" s="187"/>
      <c r="M19" s="187"/>
      <c r="N19" s="187"/>
      <c r="O19" s="186" t="str">
        <f>IF(COUNT(H19:N19)=0,"",MAX(H19:N19))</f>
        <v/>
      </c>
      <c r="P19" s="68"/>
    </row>
    <row r="20" spans="1:16" s="56" customFormat="1" ht="63" hidden="1" customHeight="1" x14ac:dyDescent="0.2">
      <c r="A20" s="64">
        <v>2</v>
      </c>
      <c r="B20" s="65" t="s">
        <v>399</v>
      </c>
      <c r="C20" s="66" t="str">
        <f>IF(ISERROR(VLOOKUP(B20,'KAYIT LİSTESİ'!$B$4:$H$795,2,0)),"",(VLOOKUP(B20,'KAYIT LİSTESİ'!$B$4:$H$795,2,0)))</f>
        <v/>
      </c>
      <c r="D20" s="67" t="str">
        <f>IF(ISERROR(VLOOKUP(B20,'KAYIT LİSTESİ'!$B$4:$H$795,4,0)),"",(VLOOKUP(B20,'KAYIT LİSTESİ'!$B$4:$H$795,4,0)))</f>
        <v/>
      </c>
      <c r="E20" s="67" t="str">
        <f>IF(ISERROR(VLOOKUP(B20,'KAYIT LİSTESİ'!$B$4:$N$9795,13,0)),"",(VLOOKUP(B20,'KAYIT LİSTESİ'!$B$4:$N$9795,13,0)))</f>
        <v/>
      </c>
      <c r="F20" s="162" t="str">
        <f>IF(ISERROR(VLOOKUP(B20,'KAYIT LİSTESİ'!$B$4:$H$795,5,0)),"",(VLOOKUP(B20,'KAYIT LİSTESİ'!$B$4:$H$795,5,0)))</f>
        <v/>
      </c>
      <c r="G20" s="162" t="str">
        <f>IF(ISERROR(VLOOKUP(B20,'KAYIT LİSTESİ'!$B$4:$H$795,6,0)),"",(VLOOKUP(B20,'KAYIT LİSTESİ'!$B$4:$H$795,6,0)))</f>
        <v/>
      </c>
      <c r="H20" s="153"/>
      <c r="I20" s="153"/>
      <c r="J20" s="153"/>
      <c r="K20" s="186"/>
      <c r="L20" s="187"/>
      <c r="M20" s="187"/>
      <c r="N20" s="187"/>
      <c r="O20" s="186" t="str">
        <f>IF(COUNT(H20:N20)=0,"",MAX(H20:N20))</f>
        <v/>
      </c>
      <c r="P20" s="68"/>
    </row>
    <row r="21" spans="1:16" s="56" customFormat="1" ht="63" hidden="1" customHeight="1" x14ac:dyDescent="0.2">
      <c r="A21" s="64">
        <v>3</v>
      </c>
      <c r="B21" s="65" t="s">
        <v>400</v>
      </c>
      <c r="C21" s="66" t="str">
        <f>IF(ISERROR(VLOOKUP(B21,'KAYIT LİSTESİ'!$B$4:$H$795,2,0)),"",(VLOOKUP(B21,'KAYIT LİSTESİ'!$B$4:$H$795,2,0)))</f>
        <v/>
      </c>
      <c r="D21" s="67" t="str">
        <f>IF(ISERROR(VLOOKUP(B21,'KAYIT LİSTESİ'!$B$4:$H$795,4,0)),"",(VLOOKUP(B21,'KAYIT LİSTESİ'!$B$4:$H$795,4,0)))</f>
        <v/>
      </c>
      <c r="E21" s="67" t="str">
        <f>IF(ISERROR(VLOOKUP(B21,'KAYIT LİSTESİ'!$B$4:$N$9795,13,0)),"",(VLOOKUP(B21,'KAYIT LİSTESİ'!$B$4:$N$9795,13,0)))</f>
        <v/>
      </c>
      <c r="F21" s="162" t="str">
        <f>IF(ISERROR(VLOOKUP(B21,'KAYIT LİSTESİ'!$B$4:$H$795,5,0)),"",(VLOOKUP(B21,'KAYIT LİSTESİ'!$B$4:$H$795,5,0)))</f>
        <v/>
      </c>
      <c r="G21" s="162" t="str">
        <f>IF(ISERROR(VLOOKUP(B21,'KAYIT LİSTESİ'!$B$4:$H$795,6,0)),"",(VLOOKUP(B21,'KAYIT LİSTESİ'!$B$4:$H$795,6,0)))</f>
        <v/>
      </c>
      <c r="H21" s="153"/>
      <c r="I21" s="153"/>
      <c r="J21" s="153"/>
      <c r="K21" s="186"/>
      <c r="L21" s="187"/>
      <c r="M21" s="187"/>
      <c r="N21" s="187"/>
      <c r="O21" s="186" t="str">
        <f>IF(COUNT(H21:N21)=0,"",MAX(H21:N21))</f>
        <v/>
      </c>
      <c r="P21" s="68"/>
    </row>
    <row r="22" spans="1:16" s="56" customFormat="1" ht="63" hidden="1" customHeight="1" x14ac:dyDescent="0.2">
      <c r="A22" s="64">
        <v>4</v>
      </c>
      <c r="B22" s="65" t="s">
        <v>401</v>
      </c>
      <c r="C22" s="66" t="str">
        <f>IF(ISERROR(VLOOKUP(B22,'KAYIT LİSTESİ'!$B$4:$H$795,2,0)),"",(VLOOKUP(B22,'KAYIT LİSTESİ'!$B$4:$H$795,2,0)))</f>
        <v/>
      </c>
      <c r="D22" s="67" t="str">
        <f>IF(ISERROR(VLOOKUP(B22,'KAYIT LİSTESİ'!$B$4:$H$795,4,0)),"",(VLOOKUP(B22,'KAYIT LİSTESİ'!$B$4:$H$795,4,0)))</f>
        <v/>
      </c>
      <c r="E22" s="67" t="str">
        <f>IF(ISERROR(VLOOKUP(B22,'KAYIT LİSTESİ'!$B$4:$N$9795,13,0)),"",(VLOOKUP(B22,'KAYIT LİSTESİ'!$B$4:$N$9795,13,0)))</f>
        <v/>
      </c>
      <c r="F22" s="162" t="str">
        <f>IF(ISERROR(VLOOKUP(B22,'KAYIT LİSTESİ'!$B$4:$H$795,5,0)),"",(VLOOKUP(B22,'KAYIT LİSTESİ'!$B$4:$H$795,5,0)))</f>
        <v/>
      </c>
      <c r="G22" s="162" t="str">
        <f>IF(ISERROR(VLOOKUP(B22,'KAYIT LİSTESİ'!$B$4:$H$795,6,0)),"",(VLOOKUP(B22,'KAYIT LİSTESİ'!$B$4:$H$795,6,0)))</f>
        <v/>
      </c>
      <c r="H22" s="153"/>
      <c r="I22" s="153"/>
      <c r="J22" s="153"/>
      <c r="K22" s="186"/>
      <c r="L22" s="187"/>
      <c r="M22" s="187"/>
      <c r="N22" s="187"/>
      <c r="O22" s="186" t="str">
        <f>IF(COUNT(H22:N22)=0,"",MAX(H22:N22))</f>
        <v/>
      </c>
      <c r="P22" s="68"/>
    </row>
    <row r="23" spans="1:16" s="58" customFormat="1" ht="9" customHeight="1" x14ac:dyDescent="0.2">
      <c r="A23" s="256"/>
      <c r="B23" s="256"/>
      <c r="C23" s="256"/>
      <c r="D23" s="57"/>
      <c r="E23" s="57"/>
      <c r="F23" s="256"/>
      <c r="O23" s="59"/>
      <c r="P23" s="256"/>
    </row>
    <row r="24" spans="1:16" s="58" customFormat="1" ht="25.5" customHeight="1" x14ac:dyDescent="0.2">
      <c r="A24" s="347" t="s">
        <v>4</v>
      </c>
      <c r="B24" s="347"/>
      <c r="C24" s="347"/>
      <c r="D24" s="347"/>
      <c r="E24" s="256"/>
      <c r="F24" s="257" t="s">
        <v>0</v>
      </c>
      <c r="G24" s="257" t="s">
        <v>1</v>
      </c>
      <c r="H24" s="348" t="s">
        <v>2</v>
      </c>
      <c r="I24" s="348"/>
      <c r="J24" s="348"/>
      <c r="K24" s="348"/>
      <c r="L24" s="348"/>
      <c r="M24" s="348"/>
      <c r="N24" s="348"/>
      <c r="O24" s="348" t="s">
        <v>3</v>
      </c>
      <c r="P24" s="348"/>
    </row>
  </sheetData>
  <mergeCells count="44">
    <mergeCell ref="P6:P7"/>
    <mergeCell ref="A1:P1"/>
    <mergeCell ref="A2:P2"/>
    <mergeCell ref="A3:C3"/>
    <mergeCell ref="D3:F3"/>
    <mergeCell ref="H3:J3"/>
    <mergeCell ref="N3:P3"/>
    <mergeCell ref="A4:C4"/>
    <mergeCell ref="D4:F4"/>
    <mergeCell ref="I4:J4"/>
    <mergeCell ref="F6:F7"/>
    <mergeCell ref="G6:G7"/>
    <mergeCell ref="H6:N6"/>
    <mergeCell ref="L4:M4"/>
    <mergeCell ref="N4:O4"/>
    <mergeCell ref="A6:A7"/>
    <mergeCell ref="B6:B7"/>
    <mergeCell ref="C6:C7"/>
    <mergeCell ref="D6:D7"/>
    <mergeCell ref="E6:E7"/>
    <mergeCell ref="O6:O7"/>
    <mergeCell ref="A11:A12"/>
    <mergeCell ref="B11:B12"/>
    <mergeCell ref="F17:F18"/>
    <mergeCell ref="D11:D12"/>
    <mergeCell ref="E11:E12"/>
    <mergeCell ref="C11:C12"/>
    <mergeCell ref="F11:F12"/>
    <mergeCell ref="G11:G12"/>
    <mergeCell ref="H11:N11"/>
    <mergeCell ref="O11:O12"/>
    <mergeCell ref="P11:P12"/>
    <mergeCell ref="G17:G18"/>
    <mergeCell ref="H17:N17"/>
    <mergeCell ref="O17:O18"/>
    <mergeCell ref="P17:P18"/>
    <mergeCell ref="A24:D24"/>
    <mergeCell ref="H24:N24"/>
    <mergeCell ref="O24:P24"/>
    <mergeCell ref="A17:A18"/>
    <mergeCell ref="B17:B18"/>
    <mergeCell ref="C17:C18"/>
    <mergeCell ref="D17:D18"/>
    <mergeCell ref="E17:E18"/>
  </mergeCells>
  <conditionalFormatting sqref="O8:O10 O13:O16">
    <cfRule type="cellIs" dxfId="7" priority="2" operator="equal">
      <formula>0</formula>
    </cfRule>
  </conditionalFormatting>
  <conditionalFormatting sqref="O19:O22">
    <cfRule type="cellIs" dxfId="6"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4"/>
  <sheetViews>
    <sheetView view="pageBreakPreview" zoomScale="90" zoomScaleNormal="100" zoomScaleSheetLayoutView="90" workbookViewId="0">
      <selection activeCell="O34" sqref="O34"/>
    </sheetView>
  </sheetViews>
  <sheetFormatPr defaultColWidth="9.140625" defaultRowHeight="12.75" x14ac:dyDescent="0.2"/>
  <cols>
    <col min="1" max="1" width="5.28515625" style="60" customWidth="1"/>
    <col min="2" max="2" width="11.5703125" style="60" hidden="1" customWidth="1"/>
    <col min="3" max="3" width="6.85546875" style="60" customWidth="1"/>
    <col min="4" max="4" width="12" style="61" customWidth="1"/>
    <col min="5" max="5" width="9.28515625" style="61" customWidth="1"/>
    <col min="6" max="6" width="24.28515625" style="60" customWidth="1"/>
    <col min="7" max="7" width="38" style="3"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402</v>
      </c>
      <c r="E3" s="363"/>
      <c r="F3" s="363"/>
      <c r="G3" s="63"/>
      <c r="H3" s="364"/>
      <c r="I3" s="364"/>
      <c r="J3" s="364"/>
      <c r="K3" s="258"/>
      <c r="L3" s="258"/>
      <c r="M3" s="197"/>
      <c r="N3" s="365"/>
      <c r="O3" s="365"/>
      <c r="P3" s="365"/>
    </row>
    <row r="4" spans="1:16" s="4" customFormat="1" ht="17.25" customHeight="1" x14ac:dyDescent="0.2">
      <c r="A4" s="356" t="s">
        <v>87</v>
      </c>
      <c r="B4" s="356"/>
      <c r="C4" s="356"/>
      <c r="D4" s="357" t="s">
        <v>449</v>
      </c>
      <c r="E4" s="357"/>
      <c r="F4" s="357"/>
      <c r="G4" s="130"/>
      <c r="H4" s="237"/>
      <c r="I4" s="358"/>
      <c r="J4" s="358"/>
      <c r="K4" s="259"/>
      <c r="L4" s="356" t="s">
        <v>403</v>
      </c>
      <c r="M4" s="356"/>
      <c r="N4" s="359">
        <v>42831</v>
      </c>
      <c r="O4" s="359"/>
      <c r="P4" s="176">
        <v>0.45833333333333331</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55">
        <v>1</v>
      </c>
      <c r="I7" s="255">
        <v>2</v>
      </c>
      <c r="J7" s="255">
        <v>3</v>
      </c>
      <c r="K7" s="185" t="s">
        <v>130</v>
      </c>
      <c r="L7" s="255">
        <v>4</v>
      </c>
      <c r="M7" s="255">
        <v>5</v>
      </c>
      <c r="N7" s="255">
        <v>6</v>
      </c>
      <c r="O7" s="352"/>
      <c r="P7" s="352"/>
    </row>
    <row r="8" spans="1:16" s="56" customFormat="1" ht="63" customHeight="1" x14ac:dyDescent="0.2">
      <c r="A8" s="64">
        <v>1</v>
      </c>
      <c r="B8" s="65" t="s">
        <v>509</v>
      </c>
      <c r="C8" s="66">
        <f>IF(ISERROR(VLOOKUP(B8,'KAYIT LİSTESİ'!$B$4:$H$795,2,0)),"",(VLOOKUP(B8,'KAYIT LİSTESİ'!$B$4:$H$795,2,0)))</f>
        <v>9</v>
      </c>
      <c r="D8" s="67">
        <f>IF(ISERROR(VLOOKUP(B8,'KAYIT LİSTESİ'!$B$4:$H$795,4,0)),"",(VLOOKUP(B8,'KAYIT LİSTESİ'!$B$4:$H$795,4,0)))</f>
        <v>37184</v>
      </c>
      <c r="E8" s="67" t="str">
        <f>IF(ISERROR(VLOOKUP(B8,'KAYIT LİSTESİ'!$B$4:$N$9795,13,0)),"",(VLOOKUP(B8,'KAYIT LİSTESİ'!$B$4:$N$9795,13,0)))</f>
        <v>B1</v>
      </c>
      <c r="F8" s="162" t="str">
        <f>IF(ISERROR(VLOOKUP(B8,'KAYIT LİSTESİ'!$B$4:$H$795,5,0)),"",(VLOOKUP(B8,'KAYIT LİSTESİ'!$B$4:$H$795,5,0)))</f>
        <v>KÜBRA EV</v>
      </c>
      <c r="G8" s="162" t="str">
        <f>IF(ISERROR(VLOOKUP(B8,'KAYIT LİSTESİ'!$B$4:$H$795,6,0)),"",(VLOOKUP(B8,'KAYIT LİSTESİ'!$B$4:$H$795,6,0)))</f>
        <v>ANKARA-AND.SEL.G.ENG.SP.KLB.</v>
      </c>
      <c r="H8" s="153">
        <v>812</v>
      </c>
      <c r="I8" s="153" t="s">
        <v>548</v>
      </c>
      <c r="J8" s="153" t="s">
        <v>548</v>
      </c>
      <c r="K8" s="186"/>
      <c r="L8" s="187">
        <v>986</v>
      </c>
      <c r="M8" s="187"/>
      <c r="N8" s="187"/>
      <c r="O8" s="186">
        <f>IF(COUNT(H8:N8)=0,"",MAX(H8:N8))</f>
        <v>986</v>
      </c>
      <c r="P8" s="68"/>
    </row>
    <row r="9" spans="1:16" s="56" customFormat="1" ht="63" customHeight="1" x14ac:dyDescent="0.2">
      <c r="A9" s="64">
        <v>2</v>
      </c>
      <c r="B9" s="65" t="s">
        <v>508</v>
      </c>
      <c r="C9" s="66">
        <f>IF(ISERROR(VLOOKUP(B9,'KAYIT LİSTESİ'!$B$4:$H$795,2,0)),"",(VLOOKUP(B9,'KAYIT LİSTESİ'!$B$4:$H$795,2,0)))</f>
        <v>8</v>
      </c>
      <c r="D9" s="67">
        <f>IF(ISERROR(VLOOKUP(B9,'KAYIT LİSTESİ'!$B$4:$H$795,4,0)),"",(VLOOKUP(B9,'KAYIT LİSTESİ'!$B$4:$H$795,4,0)))</f>
        <v>36988</v>
      </c>
      <c r="E9" s="67" t="str">
        <f>IF(ISERROR(VLOOKUP(B9,'KAYIT LİSTESİ'!$B$4:$N$9795,13,0)),"",(VLOOKUP(B9,'KAYIT LİSTESİ'!$B$4:$N$9795,13,0)))</f>
        <v>B1</v>
      </c>
      <c r="F9" s="162" t="str">
        <f>IF(ISERROR(VLOOKUP(B9,'KAYIT LİSTESİ'!$B$4:$H$795,5,0)),"",(VLOOKUP(B9,'KAYIT LİSTESİ'!$B$4:$H$795,5,0)))</f>
        <v>SELMA ALGÜL</v>
      </c>
      <c r="G9" s="162" t="str">
        <f>IF(ISERROR(VLOOKUP(B9,'KAYIT LİSTESİ'!$B$4:$H$795,6,0)),"",(VLOOKUP(B9,'KAYIT LİSTESİ'!$B$4:$H$795,6,0)))</f>
        <v>ANKARA-AND.SEL.G.ENG.SP.KLB.</v>
      </c>
      <c r="H9" s="266">
        <v>413</v>
      </c>
      <c r="I9" s="153">
        <v>436</v>
      </c>
      <c r="J9" s="153">
        <v>397</v>
      </c>
      <c r="K9" s="186"/>
      <c r="L9" s="187">
        <v>381</v>
      </c>
      <c r="M9" s="187"/>
      <c r="N9" s="187"/>
      <c r="O9" s="186">
        <f>IF(COUNT(H9:N9)=0,"",MAX(H9:N9))</f>
        <v>436</v>
      </c>
      <c r="P9" s="68"/>
    </row>
    <row r="10" spans="1:16" s="56" customFormat="1" ht="63" customHeight="1" x14ac:dyDescent="0.2">
      <c r="A10" s="64">
        <v>3</v>
      </c>
      <c r="B10" s="65" t="s">
        <v>510</v>
      </c>
      <c r="C10" s="66">
        <f>IF(ISERROR(VLOOKUP(B10,'KAYIT LİSTESİ'!$B$4:$H$795,2,0)),"",(VLOOKUP(B10,'KAYIT LİSTESİ'!$B$4:$H$795,2,0)))</f>
        <v>27</v>
      </c>
      <c r="D10" s="67">
        <f>IF(ISERROR(VLOOKUP(B10,'KAYIT LİSTESİ'!$B$4:$H$795,4,0)),"",(VLOOKUP(B10,'KAYIT LİSTESİ'!$B$4:$H$795,4,0)))</f>
        <v>38284</v>
      </c>
      <c r="E10" s="67" t="str">
        <f>IF(ISERROR(VLOOKUP(B10,'KAYIT LİSTESİ'!$B$4:$N$9795,13,0)),"",(VLOOKUP(B10,'KAYIT LİSTESİ'!$B$4:$N$9795,13,0)))</f>
        <v>B1</v>
      </c>
      <c r="F10" s="162" t="str">
        <f>IF(ISERROR(VLOOKUP(B10,'KAYIT LİSTESİ'!$B$4:$H$795,5,0)),"",(VLOOKUP(B10,'KAYIT LİSTESİ'!$B$4:$H$795,5,0)))</f>
        <v>ŞERİF KOTUNCUOĞLU</v>
      </c>
      <c r="G10" s="162" t="str">
        <f>IF(ISERROR(VLOOKUP(B10,'KAYIT LİSTESİ'!$B$4:$H$795,6,0)),"",(VLOOKUP(B10,'KAYIT LİSTESİ'!$B$4:$H$795,6,0)))</f>
        <v>ANTALYA-ANKARA AND.ENG.SP.KLB.DER.</v>
      </c>
      <c r="H10" s="153">
        <v>436</v>
      </c>
      <c r="I10" s="266">
        <v>410</v>
      </c>
      <c r="J10" s="153" t="s">
        <v>555</v>
      </c>
      <c r="K10" s="186"/>
      <c r="L10" s="187"/>
      <c r="M10" s="187"/>
      <c r="N10" s="187"/>
      <c r="O10" s="186">
        <f>IF(COUNT(H10:N10)=0,"",MAX(H10:N10))</f>
        <v>436</v>
      </c>
      <c r="P10" s="68"/>
    </row>
    <row r="11" spans="1:16" ht="28.9"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customHeight="1" x14ac:dyDescent="0.2">
      <c r="A12" s="349"/>
      <c r="B12" s="349"/>
      <c r="C12" s="353"/>
      <c r="D12" s="353"/>
      <c r="E12" s="355"/>
      <c r="F12" s="349"/>
      <c r="G12" s="349"/>
      <c r="H12" s="255">
        <v>1</v>
      </c>
      <c r="I12" s="255">
        <v>2</v>
      </c>
      <c r="J12" s="255">
        <v>3</v>
      </c>
      <c r="K12" s="185" t="s">
        <v>130</v>
      </c>
      <c r="L12" s="255">
        <v>4</v>
      </c>
      <c r="M12" s="255">
        <v>5</v>
      </c>
      <c r="N12" s="255">
        <v>6</v>
      </c>
      <c r="O12" s="352"/>
      <c r="P12" s="352"/>
    </row>
    <row r="13" spans="1:16" s="56" customFormat="1" ht="63" customHeight="1" x14ac:dyDescent="0.2">
      <c r="A13" s="64">
        <v>1</v>
      </c>
      <c r="B13" s="65" t="s">
        <v>505</v>
      </c>
      <c r="C13" s="66">
        <f>IF(ISERROR(VLOOKUP(B13,'KAYIT LİSTESİ'!$B$4:$H$795,2,0)),"",(VLOOKUP(B13,'KAYIT LİSTESİ'!$B$4:$H$795,2,0)))</f>
        <v>80</v>
      </c>
      <c r="D13" s="67">
        <f>IF(ISERROR(VLOOKUP(B13,'KAYIT LİSTESİ'!$B$4:$H$795,4,0)),"",(VLOOKUP(B13,'KAYIT LİSTESİ'!$B$4:$H$795,4,0)))</f>
        <v>38715</v>
      </c>
      <c r="E13" s="67" t="str">
        <f>IF(ISERROR(VLOOKUP(B13,'KAYIT LİSTESİ'!$B$4:$N$9795,13,0)),"",(VLOOKUP(B13,'KAYIT LİSTESİ'!$B$4:$N$9795,13,0)))</f>
        <v>B2</v>
      </c>
      <c r="F13" s="162" t="str">
        <f>IF(ISERROR(VLOOKUP(B13,'KAYIT LİSTESİ'!$B$4:$H$795,5,0)),"",(VLOOKUP(B13,'KAYIT LİSTESİ'!$B$4:$H$795,5,0)))</f>
        <v>MERYEM SERAP BOZPAPAĞAN</v>
      </c>
      <c r="G13" s="162" t="str">
        <f>IF(ISERROR(VLOOKUP(B13,'KAYIT LİSTESİ'!$B$4:$H$795,6,0)),"",(VLOOKUP(B13,'KAYIT LİSTESİ'!$B$4:$H$795,6,0)))</f>
        <v>MALATYA-MALATYA GENÇLİK G.ENG.SP.KLB.</v>
      </c>
      <c r="H13" s="153">
        <v>663</v>
      </c>
      <c r="I13" s="153">
        <v>668</v>
      </c>
      <c r="J13" s="153">
        <v>687</v>
      </c>
      <c r="K13" s="186"/>
      <c r="L13" s="187">
        <v>615</v>
      </c>
      <c r="M13" s="187"/>
      <c r="N13" s="187"/>
      <c r="O13" s="186">
        <f>IF(COUNT(H13:N13)=0,"",MAX(H13:N13))</f>
        <v>687</v>
      </c>
      <c r="P13" s="68"/>
    </row>
    <row r="14" spans="1:16" s="56" customFormat="1" ht="63" customHeight="1" x14ac:dyDescent="0.2">
      <c r="A14" s="64"/>
      <c r="B14" s="65" t="s">
        <v>506</v>
      </c>
      <c r="C14" s="66" t="str">
        <f>IF(ISERROR(VLOOKUP(B14,'KAYIT LİSTESİ'!$B$4:$H$795,2,0)),"",(VLOOKUP(B14,'KAYIT LİSTESİ'!$B$4:$H$795,2,0)))</f>
        <v/>
      </c>
      <c r="D14" s="67" t="str">
        <f>IF(ISERROR(VLOOKUP(B14,'KAYIT LİSTESİ'!$B$4:$H$795,4,0)),"",(VLOOKUP(B14,'KAYIT LİSTESİ'!$B$4:$H$795,4,0)))</f>
        <v/>
      </c>
      <c r="E14" s="67" t="str">
        <f>IF(ISERROR(VLOOKUP(B14,'KAYIT LİSTESİ'!$B$4:$N$9795,13,0)),"",(VLOOKUP(B14,'KAYIT LİSTESİ'!$B$4:$N$9795,13,0)))</f>
        <v/>
      </c>
      <c r="F14" s="162" t="str">
        <f>IF(ISERROR(VLOOKUP(B14,'KAYIT LİSTESİ'!$B$4:$H$795,5,0)),"",(VLOOKUP(B14,'KAYIT LİSTESİ'!$B$4:$H$795,5,0)))</f>
        <v/>
      </c>
      <c r="G14" s="162" t="str">
        <f>IF(ISERROR(VLOOKUP(B14,'KAYIT LİSTESİ'!$B$4:$H$795,6,0)),"",(VLOOKUP(B14,'KAYIT LİSTESİ'!$B$4:$H$795,6,0)))</f>
        <v/>
      </c>
      <c r="H14" s="153"/>
      <c r="I14" s="153"/>
      <c r="J14" s="153"/>
      <c r="K14" s="186"/>
      <c r="L14" s="187"/>
      <c r="M14" s="187"/>
      <c r="N14" s="187"/>
      <c r="O14" s="186" t="str">
        <f>IF(COUNT(H14:N14)=0,"",MAX(H14:N14))</f>
        <v/>
      </c>
      <c r="P14" s="68"/>
    </row>
    <row r="15" spans="1:16" s="56" customFormat="1" ht="63" hidden="1" customHeight="1" x14ac:dyDescent="0.2">
      <c r="A15" s="64"/>
      <c r="B15" s="65" t="s">
        <v>507</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c r="L15" s="187"/>
      <c r="M15" s="187"/>
      <c r="N15" s="187"/>
      <c r="O15" s="186" t="str">
        <f>IF(COUNT(H15:N15)=0,"",MAX(H15:N15))</f>
        <v/>
      </c>
      <c r="P15" s="68"/>
    </row>
    <row r="16" spans="1:16" s="56" customFormat="1" ht="63" hidden="1" customHeight="1" x14ac:dyDescent="0.2">
      <c r="A16" s="64"/>
      <c r="B16" s="65" t="s">
        <v>511</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c r="L16" s="187"/>
      <c r="M16" s="187"/>
      <c r="N16" s="187"/>
      <c r="O16" s="186" t="str">
        <f>IF(COUNT(H16:N16)=0,"",MAX(H16:N16))</f>
        <v/>
      </c>
      <c r="P16" s="68"/>
    </row>
    <row r="17" spans="1:16" ht="28.9" hidden="1" customHeight="1" x14ac:dyDescent="0.2">
      <c r="A17" s="349" t="s">
        <v>6</v>
      </c>
      <c r="B17" s="349"/>
      <c r="C17" s="353" t="s">
        <v>72</v>
      </c>
      <c r="D17" s="353" t="s">
        <v>88</v>
      </c>
      <c r="E17" s="354" t="s">
        <v>215</v>
      </c>
      <c r="F17" s="349" t="s">
        <v>7</v>
      </c>
      <c r="G17" s="349" t="s">
        <v>41</v>
      </c>
      <c r="H17" s="350" t="s">
        <v>239</v>
      </c>
      <c r="I17" s="350"/>
      <c r="J17" s="350"/>
      <c r="K17" s="350"/>
      <c r="L17" s="350"/>
      <c r="M17" s="350"/>
      <c r="N17" s="350"/>
      <c r="O17" s="351" t="s">
        <v>8</v>
      </c>
      <c r="P17" s="351" t="s">
        <v>129</v>
      </c>
    </row>
    <row r="18" spans="1:16" ht="28.9" hidden="1" customHeight="1" x14ac:dyDescent="0.2">
      <c r="A18" s="349"/>
      <c r="B18" s="349"/>
      <c r="C18" s="353"/>
      <c r="D18" s="353"/>
      <c r="E18" s="355"/>
      <c r="F18" s="349"/>
      <c r="G18" s="349"/>
      <c r="H18" s="255">
        <v>1</v>
      </c>
      <c r="I18" s="255">
        <v>2</v>
      </c>
      <c r="J18" s="255">
        <v>3</v>
      </c>
      <c r="K18" s="185" t="s">
        <v>130</v>
      </c>
      <c r="L18" s="255">
        <v>4</v>
      </c>
      <c r="M18" s="255">
        <v>5</v>
      </c>
      <c r="N18" s="255">
        <v>6</v>
      </c>
      <c r="O18" s="352"/>
      <c r="P18" s="352"/>
    </row>
    <row r="19" spans="1:16" s="56" customFormat="1" ht="63" hidden="1" customHeight="1" x14ac:dyDescent="0.2">
      <c r="A19" s="64">
        <v>1</v>
      </c>
      <c r="B19" s="65" t="s">
        <v>398</v>
      </c>
      <c r="C19" s="66" t="str">
        <f>IF(ISERROR(VLOOKUP(B19,'KAYIT LİSTESİ'!$B$4:$H$795,2,0)),"",(VLOOKUP(B19,'KAYIT LİSTESİ'!$B$4:$H$795,2,0)))</f>
        <v/>
      </c>
      <c r="D19" s="67" t="str">
        <f>IF(ISERROR(VLOOKUP(B19,'KAYIT LİSTESİ'!$B$4:$H$795,4,0)),"",(VLOOKUP(B19,'KAYIT LİSTESİ'!$B$4:$H$795,4,0)))</f>
        <v/>
      </c>
      <c r="E19" s="67" t="str">
        <f>IF(ISERROR(VLOOKUP(B19,'KAYIT LİSTESİ'!$B$4:$N$9795,13,0)),"",(VLOOKUP(B19,'KAYIT LİSTESİ'!$B$4:$N$9795,13,0)))</f>
        <v/>
      </c>
      <c r="F19" s="162" t="str">
        <f>IF(ISERROR(VLOOKUP(B19,'KAYIT LİSTESİ'!$B$4:$H$795,5,0)),"",(VLOOKUP(B19,'KAYIT LİSTESİ'!$B$4:$H$795,5,0)))</f>
        <v/>
      </c>
      <c r="G19" s="162" t="str">
        <f>IF(ISERROR(VLOOKUP(B19,'KAYIT LİSTESİ'!$B$4:$H$795,6,0)),"",(VLOOKUP(B19,'KAYIT LİSTESİ'!$B$4:$H$795,6,0)))</f>
        <v/>
      </c>
      <c r="H19" s="153"/>
      <c r="I19" s="153"/>
      <c r="J19" s="153"/>
      <c r="K19" s="186"/>
      <c r="L19" s="187"/>
      <c r="M19" s="187"/>
      <c r="N19" s="187"/>
      <c r="O19" s="186" t="str">
        <f>IF(COUNT(H19:N19)=0,"",MAX(H19:N19))</f>
        <v/>
      </c>
      <c r="P19" s="68"/>
    </row>
    <row r="20" spans="1:16" s="56" customFormat="1" ht="63" hidden="1" customHeight="1" x14ac:dyDescent="0.2">
      <c r="A20" s="64">
        <v>2</v>
      </c>
      <c r="B20" s="65" t="s">
        <v>399</v>
      </c>
      <c r="C20" s="66" t="str">
        <f>IF(ISERROR(VLOOKUP(B20,'KAYIT LİSTESİ'!$B$4:$H$795,2,0)),"",(VLOOKUP(B20,'KAYIT LİSTESİ'!$B$4:$H$795,2,0)))</f>
        <v/>
      </c>
      <c r="D20" s="67" t="str">
        <f>IF(ISERROR(VLOOKUP(B20,'KAYIT LİSTESİ'!$B$4:$H$795,4,0)),"",(VLOOKUP(B20,'KAYIT LİSTESİ'!$B$4:$H$795,4,0)))</f>
        <v/>
      </c>
      <c r="E20" s="67" t="str">
        <f>IF(ISERROR(VLOOKUP(B20,'KAYIT LİSTESİ'!$B$4:$N$9795,13,0)),"",(VLOOKUP(B20,'KAYIT LİSTESİ'!$B$4:$N$9795,13,0)))</f>
        <v/>
      </c>
      <c r="F20" s="162" t="str">
        <f>IF(ISERROR(VLOOKUP(B20,'KAYIT LİSTESİ'!$B$4:$H$795,5,0)),"",(VLOOKUP(B20,'KAYIT LİSTESİ'!$B$4:$H$795,5,0)))</f>
        <v/>
      </c>
      <c r="G20" s="162" t="str">
        <f>IF(ISERROR(VLOOKUP(B20,'KAYIT LİSTESİ'!$B$4:$H$795,6,0)),"",(VLOOKUP(B20,'KAYIT LİSTESİ'!$B$4:$H$795,6,0)))</f>
        <v/>
      </c>
      <c r="H20" s="153"/>
      <c r="I20" s="153"/>
      <c r="J20" s="153"/>
      <c r="K20" s="186"/>
      <c r="L20" s="187"/>
      <c r="M20" s="187"/>
      <c r="N20" s="187"/>
      <c r="O20" s="186" t="str">
        <f>IF(COUNT(H20:N20)=0,"",MAX(H20:N20))</f>
        <v/>
      </c>
      <c r="P20" s="68"/>
    </row>
    <row r="21" spans="1:16" s="56" customFormat="1" ht="63" hidden="1" customHeight="1" x14ac:dyDescent="0.2">
      <c r="A21" s="64">
        <v>3</v>
      </c>
      <c r="B21" s="65" t="s">
        <v>400</v>
      </c>
      <c r="C21" s="66" t="str">
        <f>IF(ISERROR(VLOOKUP(B21,'KAYIT LİSTESİ'!$B$4:$H$795,2,0)),"",(VLOOKUP(B21,'KAYIT LİSTESİ'!$B$4:$H$795,2,0)))</f>
        <v/>
      </c>
      <c r="D21" s="67" t="str">
        <f>IF(ISERROR(VLOOKUP(B21,'KAYIT LİSTESİ'!$B$4:$H$795,4,0)),"",(VLOOKUP(B21,'KAYIT LİSTESİ'!$B$4:$H$795,4,0)))</f>
        <v/>
      </c>
      <c r="E21" s="67" t="str">
        <f>IF(ISERROR(VLOOKUP(B21,'KAYIT LİSTESİ'!$B$4:$N$9795,13,0)),"",(VLOOKUP(B21,'KAYIT LİSTESİ'!$B$4:$N$9795,13,0)))</f>
        <v/>
      </c>
      <c r="F21" s="162" t="str">
        <f>IF(ISERROR(VLOOKUP(B21,'KAYIT LİSTESİ'!$B$4:$H$795,5,0)),"",(VLOOKUP(B21,'KAYIT LİSTESİ'!$B$4:$H$795,5,0)))</f>
        <v/>
      </c>
      <c r="G21" s="162" t="str">
        <f>IF(ISERROR(VLOOKUP(B21,'KAYIT LİSTESİ'!$B$4:$H$795,6,0)),"",(VLOOKUP(B21,'KAYIT LİSTESİ'!$B$4:$H$795,6,0)))</f>
        <v/>
      </c>
      <c r="H21" s="153"/>
      <c r="I21" s="153"/>
      <c r="J21" s="153"/>
      <c r="K21" s="186"/>
      <c r="L21" s="187"/>
      <c r="M21" s="187"/>
      <c r="N21" s="187"/>
      <c r="O21" s="186" t="str">
        <f>IF(COUNT(H21:N21)=0,"",MAX(H21:N21))</f>
        <v/>
      </c>
      <c r="P21" s="68"/>
    </row>
    <row r="22" spans="1:16" s="56" customFormat="1" ht="63" hidden="1" customHeight="1" x14ac:dyDescent="0.2">
      <c r="A22" s="64">
        <v>4</v>
      </c>
      <c r="B22" s="65" t="s">
        <v>401</v>
      </c>
      <c r="C22" s="66" t="str">
        <f>IF(ISERROR(VLOOKUP(B22,'KAYIT LİSTESİ'!$B$4:$H$795,2,0)),"",(VLOOKUP(B22,'KAYIT LİSTESİ'!$B$4:$H$795,2,0)))</f>
        <v/>
      </c>
      <c r="D22" s="67" t="str">
        <f>IF(ISERROR(VLOOKUP(B22,'KAYIT LİSTESİ'!$B$4:$H$795,4,0)),"",(VLOOKUP(B22,'KAYIT LİSTESİ'!$B$4:$H$795,4,0)))</f>
        <v/>
      </c>
      <c r="E22" s="67" t="str">
        <f>IF(ISERROR(VLOOKUP(B22,'KAYIT LİSTESİ'!$B$4:$N$9795,13,0)),"",(VLOOKUP(B22,'KAYIT LİSTESİ'!$B$4:$N$9795,13,0)))</f>
        <v/>
      </c>
      <c r="F22" s="162" t="str">
        <f>IF(ISERROR(VLOOKUP(B22,'KAYIT LİSTESİ'!$B$4:$H$795,5,0)),"",(VLOOKUP(B22,'KAYIT LİSTESİ'!$B$4:$H$795,5,0)))</f>
        <v/>
      </c>
      <c r="G22" s="162" t="str">
        <f>IF(ISERROR(VLOOKUP(B22,'KAYIT LİSTESİ'!$B$4:$H$795,6,0)),"",(VLOOKUP(B22,'KAYIT LİSTESİ'!$B$4:$H$795,6,0)))</f>
        <v/>
      </c>
      <c r="H22" s="153"/>
      <c r="I22" s="153"/>
      <c r="J22" s="153"/>
      <c r="K22" s="186"/>
      <c r="L22" s="187"/>
      <c r="M22" s="187"/>
      <c r="N22" s="187"/>
      <c r="O22" s="186" t="str">
        <f>IF(COUNT(H22:N22)=0,"",MAX(H22:N22))</f>
        <v/>
      </c>
      <c r="P22" s="68"/>
    </row>
    <row r="23" spans="1:16" s="58" customFormat="1" ht="9" customHeight="1" x14ac:dyDescent="0.2">
      <c r="A23" s="256"/>
      <c r="B23" s="256"/>
      <c r="C23" s="256"/>
      <c r="D23" s="57"/>
      <c r="E23" s="57"/>
      <c r="F23" s="256"/>
      <c r="O23" s="59"/>
      <c r="P23" s="256"/>
    </row>
    <row r="24" spans="1:16" s="58" customFormat="1" ht="25.5" customHeight="1" x14ac:dyDescent="0.2">
      <c r="A24" s="347" t="s">
        <v>4</v>
      </c>
      <c r="B24" s="347"/>
      <c r="C24" s="347"/>
      <c r="D24" s="347"/>
      <c r="E24" s="256"/>
      <c r="F24" s="257" t="s">
        <v>0</v>
      </c>
      <c r="G24" s="257" t="s">
        <v>1</v>
      </c>
      <c r="H24" s="348" t="s">
        <v>2</v>
      </c>
      <c r="I24" s="348"/>
      <c r="J24" s="348"/>
      <c r="K24" s="348"/>
      <c r="L24" s="348"/>
      <c r="M24" s="348"/>
      <c r="N24" s="348"/>
      <c r="O24" s="348" t="s">
        <v>3</v>
      </c>
      <c r="P24" s="348"/>
    </row>
  </sheetData>
  <sortState ref="A8:O10">
    <sortCondition descending="1" ref="O8:O10"/>
  </sortState>
  <mergeCells count="44">
    <mergeCell ref="P6:P7"/>
    <mergeCell ref="A1:P1"/>
    <mergeCell ref="A2:P2"/>
    <mergeCell ref="A3:C3"/>
    <mergeCell ref="D3:F3"/>
    <mergeCell ref="H3:J3"/>
    <mergeCell ref="N3:P3"/>
    <mergeCell ref="A4:C4"/>
    <mergeCell ref="D4:F4"/>
    <mergeCell ref="I4:J4"/>
    <mergeCell ref="F6:F7"/>
    <mergeCell ref="G6:G7"/>
    <mergeCell ref="H6:N6"/>
    <mergeCell ref="L4:M4"/>
    <mergeCell ref="N4:O4"/>
    <mergeCell ref="A6:A7"/>
    <mergeCell ref="B6:B7"/>
    <mergeCell ref="C6:C7"/>
    <mergeCell ref="D6:D7"/>
    <mergeCell ref="E6:E7"/>
    <mergeCell ref="O6:O7"/>
    <mergeCell ref="A11:A12"/>
    <mergeCell ref="B11:B12"/>
    <mergeCell ref="F17:F18"/>
    <mergeCell ref="D11:D12"/>
    <mergeCell ref="E11:E12"/>
    <mergeCell ref="C11:C12"/>
    <mergeCell ref="F11:F12"/>
    <mergeCell ref="G11:G12"/>
    <mergeCell ref="H11:N11"/>
    <mergeCell ref="O11:O12"/>
    <mergeCell ref="P11:P12"/>
    <mergeCell ref="G17:G18"/>
    <mergeCell ref="H17:N17"/>
    <mergeCell ref="O17:O18"/>
    <mergeCell ref="P17:P18"/>
    <mergeCell ref="A24:D24"/>
    <mergeCell ref="H24:N24"/>
    <mergeCell ref="O24:P24"/>
    <mergeCell ref="A17:A18"/>
    <mergeCell ref="B17:B18"/>
    <mergeCell ref="C17:C18"/>
    <mergeCell ref="D17:D18"/>
    <mergeCell ref="E17:E18"/>
  </mergeCells>
  <conditionalFormatting sqref="O8:O10 O13:O16">
    <cfRule type="cellIs" dxfId="5" priority="2" operator="equal">
      <formula>0</formula>
    </cfRule>
  </conditionalFormatting>
  <conditionalFormatting sqref="O19:O22">
    <cfRule type="cellIs" dxfId="4"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4"/>
  <sheetViews>
    <sheetView view="pageBreakPreview" zoomScale="90" zoomScaleNormal="100" zoomScaleSheetLayoutView="90" workbookViewId="0">
      <selection activeCell="O34" sqref="O34"/>
    </sheetView>
  </sheetViews>
  <sheetFormatPr defaultColWidth="9.140625" defaultRowHeight="12.75" x14ac:dyDescent="0.2"/>
  <cols>
    <col min="1" max="1" width="5.28515625" style="60" customWidth="1"/>
    <col min="2" max="2" width="11.140625" style="60" hidden="1" customWidth="1"/>
    <col min="3" max="3" width="6.85546875" style="60" customWidth="1"/>
    <col min="4" max="4" width="12" style="61" customWidth="1"/>
    <col min="5" max="5" width="9.28515625" style="61" customWidth="1"/>
    <col min="6" max="6" width="24.28515625" style="60" customWidth="1"/>
    <col min="7" max="7" width="38" style="3"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415</v>
      </c>
      <c r="E3" s="363"/>
      <c r="F3" s="363"/>
      <c r="G3" s="63"/>
      <c r="H3" s="364"/>
      <c r="I3" s="364"/>
      <c r="J3" s="364"/>
      <c r="K3" s="258"/>
      <c r="L3" s="258"/>
      <c r="M3" s="197"/>
      <c r="N3" s="365"/>
      <c r="O3" s="365"/>
      <c r="P3" s="365"/>
    </row>
    <row r="4" spans="1:16" s="4" customFormat="1" ht="17.25" customHeight="1" x14ac:dyDescent="0.2">
      <c r="A4" s="356" t="s">
        <v>87</v>
      </c>
      <c r="B4" s="356"/>
      <c r="C4" s="356"/>
      <c r="D4" s="357" t="s">
        <v>317</v>
      </c>
      <c r="E4" s="357"/>
      <c r="F4" s="357"/>
      <c r="G4" s="130"/>
      <c r="H4" s="237"/>
      <c r="I4" s="358"/>
      <c r="J4" s="358"/>
      <c r="K4" s="259"/>
      <c r="L4" s="356" t="s">
        <v>403</v>
      </c>
      <c r="M4" s="356"/>
      <c r="N4" s="359">
        <v>42831</v>
      </c>
      <c r="O4" s="359"/>
      <c r="P4" s="176">
        <v>0.45833333333333331</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55">
        <v>1</v>
      </c>
      <c r="I7" s="255">
        <v>2</v>
      </c>
      <c r="J7" s="255">
        <v>3</v>
      </c>
      <c r="K7" s="185" t="s">
        <v>130</v>
      </c>
      <c r="L7" s="255">
        <v>4</v>
      </c>
      <c r="M7" s="255">
        <v>5</v>
      </c>
      <c r="N7" s="255">
        <v>6</v>
      </c>
      <c r="O7" s="352"/>
      <c r="P7" s="352"/>
    </row>
    <row r="8" spans="1:16" s="56" customFormat="1" ht="63" customHeight="1" x14ac:dyDescent="0.2">
      <c r="A8" s="64">
        <v>1</v>
      </c>
      <c r="B8" s="65" t="s">
        <v>408</v>
      </c>
      <c r="C8" s="66">
        <f>IF(ISERROR(VLOOKUP(B8,'KAYIT LİSTESİ'!$B$4:$H$795,2,0)),"",(VLOOKUP(B8,'KAYIT LİSTESİ'!$B$4:$H$795,2,0)))</f>
        <v>144</v>
      </c>
      <c r="D8" s="67">
        <f>IF(ISERROR(VLOOKUP(B8,'KAYIT LİSTESİ'!$B$4:$H$795,4,0)),"",(VLOOKUP(B8,'KAYIT LİSTESİ'!$B$4:$H$795,4,0)))</f>
        <v>36899</v>
      </c>
      <c r="E8" s="67" t="str">
        <f>IF(ISERROR(VLOOKUP(B8,'KAYIT LİSTESİ'!$B$4:$N$9795,13,0)),"",(VLOOKUP(B8,'KAYIT LİSTESİ'!$B$4:$N$9795,13,0)))</f>
        <v>B1</v>
      </c>
      <c r="F8" s="162" t="str">
        <f>IF(ISERROR(VLOOKUP(B8,'KAYIT LİSTESİ'!$B$4:$H$795,5,0)),"",(VLOOKUP(B8,'KAYIT LİSTESİ'!$B$4:$H$795,5,0)))</f>
        <v>MEHMET AKTAŞ</v>
      </c>
      <c r="G8" s="162" t="str">
        <f>IF(ISERROR(VLOOKUP(B8,'KAYIT LİSTESİ'!$B$4:$H$795,6,0)),"",(VLOOKUP(B8,'KAYIT LİSTESİ'!$B$4:$H$795,6,0)))</f>
        <v>KONYA-MEVLANA ENGELLİLER SPOR KULÜBÜ</v>
      </c>
      <c r="H8" s="153" t="s">
        <v>548</v>
      </c>
      <c r="I8" s="153" t="s">
        <v>548</v>
      </c>
      <c r="J8" s="153" t="s">
        <v>548</v>
      </c>
      <c r="K8" s="186"/>
      <c r="L8" s="187">
        <v>1788</v>
      </c>
      <c r="M8" s="187"/>
      <c r="N8" s="187"/>
      <c r="O8" s="186">
        <f>IF(COUNT(H8:N8)=0,"",MAX(H8:N8))</f>
        <v>1788</v>
      </c>
      <c r="P8" s="68"/>
    </row>
    <row r="9" spans="1:16" s="56" customFormat="1" ht="63" customHeight="1" x14ac:dyDescent="0.2">
      <c r="A9" s="64">
        <v>2</v>
      </c>
      <c r="B9" s="65" t="s">
        <v>409</v>
      </c>
      <c r="C9" s="66">
        <f>IF(ISERROR(VLOOKUP(B9,'KAYIT LİSTESİ'!$B$4:$H$795,2,0)),"",(VLOOKUP(B9,'KAYIT LİSTESİ'!$B$4:$H$795,2,0)))</f>
        <v>154</v>
      </c>
      <c r="D9" s="67">
        <f>IF(ISERROR(VLOOKUP(B9,'KAYIT LİSTESİ'!$B$4:$H$795,4,0)),"",(VLOOKUP(B9,'KAYIT LİSTESİ'!$B$4:$H$795,4,0)))</f>
        <v>38486</v>
      </c>
      <c r="E9" s="67" t="str">
        <f>IF(ISERROR(VLOOKUP(B9,'KAYIT LİSTESİ'!$B$4:$N$9795,13,0)),"",(VLOOKUP(B9,'KAYIT LİSTESİ'!$B$4:$N$9795,13,0)))</f>
        <v>B1</v>
      </c>
      <c r="F9" s="162" t="str">
        <f>IF(ISERROR(VLOOKUP(B9,'KAYIT LİSTESİ'!$B$4:$H$795,5,0)),"",(VLOOKUP(B9,'KAYIT LİSTESİ'!$B$4:$H$795,5,0)))</f>
        <v>FIRAT ÖZDEN</v>
      </c>
      <c r="G9" s="162" t="str">
        <f>IF(ISERROR(VLOOKUP(B9,'KAYIT LİSTESİ'!$B$4:$H$795,6,0)),"",(VLOOKUP(B9,'KAYIT LİSTESİ'!$B$4:$H$795,6,0)))</f>
        <v>MANİSA-MANİSA GÖRME ENGELLİLER SPOR KULÜBÜ</v>
      </c>
      <c r="H9" s="153">
        <v>982</v>
      </c>
      <c r="I9" s="153">
        <v>896</v>
      </c>
      <c r="J9" s="153">
        <v>757</v>
      </c>
      <c r="K9" s="186"/>
      <c r="L9" s="187">
        <v>918</v>
      </c>
      <c r="M9" s="187"/>
      <c r="N9" s="187"/>
      <c r="O9" s="186">
        <f>IF(COUNT(H9:N9)=0,"",MAX(H9:N9))</f>
        <v>982</v>
      </c>
      <c r="P9" s="68"/>
    </row>
    <row r="10" spans="1:16" s="56" customFormat="1" ht="63" customHeight="1" x14ac:dyDescent="0.2">
      <c r="A10" s="64"/>
      <c r="B10" s="65" t="s">
        <v>410</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c r="L10" s="187"/>
      <c r="M10" s="187"/>
      <c r="N10" s="187"/>
      <c r="O10" s="186" t="str">
        <f t="shared" ref="O10" si="0">IF(COUNT(H10:N10)=0,"",MAX(H10:N10))</f>
        <v/>
      </c>
      <c r="P10" s="68"/>
    </row>
    <row r="11" spans="1:16" ht="28.9"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customHeight="1" x14ac:dyDescent="0.2">
      <c r="A12" s="349"/>
      <c r="B12" s="349"/>
      <c r="C12" s="353"/>
      <c r="D12" s="353"/>
      <c r="E12" s="355"/>
      <c r="F12" s="349"/>
      <c r="G12" s="349"/>
      <c r="H12" s="255">
        <v>1</v>
      </c>
      <c r="I12" s="255">
        <v>2</v>
      </c>
      <c r="J12" s="255">
        <v>3</v>
      </c>
      <c r="K12" s="185" t="s">
        <v>130</v>
      </c>
      <c r="L12" s="255">
        <v>4</v>
      </c>
      <c r="M12" s="255">
        <v>5</v>
      </c>
      <c r="N12" s="255">
        <v>6</v>
      </c>
      <c r="O12" s="352"/>
      <c r="P12" s="352"/>
    </row>
    <row r="13" spans="1:16" s="56" customFormat="1" ht="63" customHeight="1" x14ac:dyDescent="0.2">
      <c r="A13" s="64">
        <v>1</v>
      </c>
      <c r="B13" s="65" t="s">
        <v>411</v>
      </c>
      <c r="C13" s="66">
        <f>IF(ISERROR(VLOOKUP(B13,'KAYIT LİSTESİ'!$B$4:$H$795,2,0)),"",(VLOOKUP(B13,'KAYIT LİSTESİ'!$B$4:$H$795,2,0)))</f>
        <v>152</v>
      </c>
      <c r="D13" s="67">
        <f>IF(ISERROR(VLOOKUP(B13,'KAYIT LİSTESİ'!$B$4:$H$795,4,0)),"",(VLOOKUP(B13,'KAYIT LİSTESİ'!$B$4:$H$795,4,0)))</f>
        <v>37387</v>
      </c>
      <c r="E13" s="67" t="str">
        <f>IF(ISERROR(VLOOKUP(B13,'KAYIT LİSTESİ'!$B$4:$N$9795,13,0)),"",(VLOOKUP(B13,'KAYIT LİSTESİ'!$B$4:$N$9795,13,0)))</f>
        <v>B2</v>
      </c>
      <c r="F13" s="162" t="str">
        <f>IF(ISERROR(VLOOKUP(B13,'KAYIT LİSTESİ'!$B$4:$H$795,5,0)),"",(VLOOKUP(B13,'KAYIT LİSTESİ'!$B$4:$H$795,5,0)))</f>
        <v>MİKAİL BAL</v>
      </c>
      <c r="G13" s="162" t="str">
        <f>IF(ISERROR(VLOOKUP(B13,'KAYIT LİSTESİ'!$B$4:$H$795,6,0)),"",(VLOOKUP(B13,'KAYIT LİSTESİ'!$B$4:$H$795,6,0)))</f>
        <v>MALATYA-MALATYA YEŞİLYURT GÖRME ENGELLİLER POR KULÜBÜ</v>
      </c>
      <c r="H13" s="153" t="s">
        <v>548</v>
      </c>
      <c r="I13" s="153">
        <v>1476</v>
      </c>
      <c r="J13" s="153">
        <v>1526</v>
      </c>
      <c r="K13" s="186"/>
      <c r="L13" s="187">
        <v>1352</v>
      </c>
      <c r="M13" s="187"/>
      <c r="N13" s="187"/>
      <c r="O13" s="186">
        <f>IF(COUNT(H13:N13)=0,"",MAX(H13:N13))</f>
        <v>1526</v>
      </c>
      <c r="P13" s="68"/>
    </row>
    <row r="14" spans="1:16" s="56" customFormat="1" ht="63" customHeight="1" x14ac:dyDescent="0.2">
      <c r="A14" s="64"/>
      <c r="B14" s="65" t="s">
        <v>412</v>
      </c>
      <c r="C14" s="66" t="str">
        <f>IF(ISERROR(VLOOKUP(B14,'KAYIT LİSTESİ'!$B$4:$H$795,2,0)),"",(VLOOKUP(B14,'KAYIT LİSTESİ'!$B$4:$H$795,2,0)))</f>
        <v/>
      </c>
      <c r="D14" s="67" t="str">
        <f>IF(ISERROR(VLOOKUP(B14,'KAYIT LİSTESİ'!$B$4:$H$795,4,0)),"",(VLOOKUP(B14,'KAYIT LİSTESİ'!$B$4:$H$795,4,0)))</f>
        <v/>
      </c>
      <c r="E14" s="67" t="str">
        <f>IF(ISERROR(VLOOKUP(B14,'KAYIT LİSTESİ'!$B$4:$N$9795,13,0)),"",(VLOOKUP(B14,'KAYIT LİSTESİ'!$B$4:$N$9795,13,0)))</f>
        <v/>
      </c>
      <c r="F14" s="162" t="str">
        <f>IF(ISERROR(VLOOKUP(B14,'KAYIT LİSTESİ'!$B$4:$H$795,5,0)),"",(VLOOKUP(B14,'KAYIT LİSTESİ'!$B$4:$H$795,5,0)))</f>
        <v/>
      </c>
      <c r="G14" s="162" t="str">
        <f>IF(ISERROR(VLOOKUP(B14,'KAYIT LİSTESİ'!$B$4:$H$795,6,0)),"",(VLOOKUP(B14,'KAYIT LİSTESİ'!$B$4:$H$795,6,0)))</f>
        <v/>
      </c>
      <c r="H14" s="153"/>
      <c r="I14" s="153"/>
      <c r="J14" s="153"/>
      <c r="K14" s="186"/>
      <c r="L14" s="187"/>
      <c r="M14" s="187"/>
      <c r="N14" s="187"/>
      <c r="O14" s="186" t="str">
        <f>IF(COUNT(H14:N14)=0,"",MAX(H14:N14))</f>
        <v/>
      </c>
      <c r="P14" s="68"/>
    </row>
    <row r="15" spans="1:16" s="56" customFormat="1" ht="63" hidden="1" customHeight="1" x14ac:dyDescent="0.2">
      <c r="A15" s="64"/>
      <c r="B15" s="65" t="s">
        <v>413</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c r="L15" s="187"/>
      <c r="M15" s="187"/>
      <c r="N15" s="187"/>
      <c r="O15" s="186" t="str">
        <f>IF(COUNT(H15:N15)=0,"",MAX(H15:N15))</f>
        <v/>
      </c>
      <c r="P15" s="68"/>
    </row>
    <row r="16" spans="1:16" s="56" customFormat="1" ht="63" hidden="1" customHeight="1" x14ac:dyDescent="0.2">
      <c r="A16" s="64"/>
      <c r="B16" s="65" t="s">
        <v>414</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c r="L16" s="187"/>
      <c r="M16" s="187"/>
      <c r="N16" s="187"/>
      <c r="O16" s="186" t="str">
        <f>IF(COUNT(H16:N16)=0,"",MAX(H16:N16))</f>
        <v/>
      </c>
      <c r="P16" s="68"/>
    </row>
    <row r="17" spans="1:16" ht="28.9" hidden="1" customHeight="1" x14ac:dyDescent="0.2">
      <c r="A17" s="349" t="s">
        <v>6</v>
      </c>
      <c r="B17" s="349"/>
      <c r="C17" s="353" t="s">
        <v>72</v>
      </c>
      <c r="D17" s="353" t="s">
        <v>88</v>
      </c>
      <c r="E17" s="354" t="s">
        <v>215</v>
      </c>
      <c r="F17" s="349" t="s">
        <v>7</v>
      </c>
      <c r="G17" s="349" t="s">
        <v>41</v>
      </c>
      <c r="H17" s="350" t="s">
        <v>239</v>
      </c>
      <c r="I17" s="350"/>
      <c r="J17" s="350"/>
      <c r="K17" s="350"/>
      <c r="L17" s="350"/>
      <c r="M17" s="350"/>
      <c r="N17" s="350"/>
      <c r="O17" s="351" t="s">
        <v>8</v>
      </c>
      <c r="P17" s="351" t="s">
        <v>129</v>
      </c>
    </row>
    <row r="18" spans="1:16" ht="28.9" hidden="1" customHeight="1" x14ac:dyDescent="0.2">
      <c r="A18" s="349"/>
      <c r="B18" s="349"/>
      <c r="C18" s="353"/>
      <c r="D18" s="353"/>
      <c r="E18" s="355"/>
      <c r="F18" s="349"/>
      <c r="G18" s="349"/>
      <c r="H18" s="255">
        <v>1</v>
      </c>
      <c r="I18" s="255">
        <v>2</v>
      </c>
      <c r="J18" s="255">
        <v>3</v>
      </c>
      <c r="K18" s="185" t="s">
        <v>130</v>
      </c>
      <c r="L18" s="255">
        <v>4</v>
      </c>
      <c r="M18" s="255">
        <v>5</v>
      </c>
      <c r="N18" s="255">
        <v>6</v>
      </c>
      <c r="O18" s="352"/>
      <c r="P18" s="352"/>
    </row>
    <row r="19" spans="1:16" s="56" customFormat="1" ht="63" hidden="1" customHeight="1" x14ac:dyDescent="0.2">
      <c r="A19" s="64">
        <v>1</v>
      </c>
      <c r="B19" s="65" t="s">
        <v>398</v>
      </c>
      <c r="C19" s="66" t="str">
        <f>IF(ISERROR(VLOOKUP(B19,'KAYIT LİSTESİ'!$B$4:$H$795,2,0)),"",(VLOOKUP(B19,'KAYIT LİSTESİ'!$B$4:$H$795,2,0)))</f>
        <v/>
      </c>
      <c r="D19" s="67" t="str">
        <f>IF(ISERROR(VLOOKUP(B19,'KAYIT LİSTESİ'!$B$4:$H$795,4,0)),"",(VLOOKUP(B19,'KAYIT LİSTESİ'!$B$4:$H$795,4,0)))</f>
        <v/>
      </c>
      <c r="E19" s="67" t="str">
        <f>IF(ISERROR(VLOOKUP(B19,'KAYIT LİSTESİ'!$B$4:$N$9795,13,0)),"",(VLOOKUP(B19,'KAYIT LİSTESİ'!$B$4:$N$9795,13,0)))</f>
        <v/>
      </c>
      <c r="F19" s="162" t="str">
        <f>IF(ISERROR(VLOOKUP(B19,'KAYIT LİSTESİ'!$B$4:$H$795,5,0)),"",(VLOOKUP(B19,'KAYIT LİSTESİ'!$B$4:$H$795,5,0)))</f>
        <v/>
      </c>
      <c r="G19" s="162" t="str">
        <f>IF(ISERROR(VLOOKUP(B19,'KAYIT LİSTESİ'!$B$4:$H$795,6,0)),"",(VLOOKUP(B19,'KAYIT LİSTESİ'!$B$4:$H$795,6,0)))</f>
        <v/>
      </c>
      <c r="H19" s="153"/>
      <c r="I19" s="153"/>
      <c r="J19" s="153"/>
      <c r="K19" s="186"/>
      <c r="L19" s="187"/>
      <c r="M19" s="187"/>
      <c r="N19" s="187"/>
      <c r="O19" s="186" t="str">
        <f>IF(COUNT(H19:N19)=0,"",MAX(H19:N19))</f>
        <v/>
      </c>
      <c r="P19" s="68"/>
    </row>
    <row r="20" spans="1:16" s="56" customFormat="1" ht="63" hidden="1" customHeight="1" x14ac:dyDescent="0.2">
      <c r="A20" s="64">
        <v>2</v>
      </c>
      <c r="B20" s="65" t="s">
        <v>399</v>
      </c>
      <c r="C20" s="66" t="str">
        <f>IF(ISERROR(VLOOKUP(B20,'KAYIT LİSTESİ'!$B$4:$H$795,2,0)),"",(VLOOKUP(B20,'KAYIT LİSTESİ'!$B$4:$H$795,2,0)))</f>
        <v/>
      </c>
      <c r="D20" s="67" t="str">
        <f>IF(ISERROR(VLOOKUP(B20,'KAYIT LİSTESİ'!$B$4:$H$795,4,0)),"",(VLOOKUP(B20,'KAYIT LİSTESİ'!$B$4:$H$795,4,0)))</f>
        <v/>
      </c>
      <c r="E20" s="67" t="str">
        <f>IF(ISERROR(VLOOKUP(B20,'KAYIT LİSTESİ'!$B$4:$N$9795,13,0)),"",(VLOOKUP(B20,'KAYIT LİSTESİ'!$B$4:$N$9795,13,0)))</f>
        <v/>
      </c>
      <c r="F20" s="162" t="str">
        <f>IF(ISERROR(VLOOKUP(B20,'KAYIT LİSTESİ'!$B$4:$H$795,5,0)),"",(VLOOKUP(B20,'KAYIT LİSTESİ'!$B$4:$H$795,5,0)))</f>
        <v/>
      </c>
      <c r="G20" s="162" t="str">
        <f>IF(ISERROR(VLOOKUP(B20,'KAYIT LİSTESİ'!$B$4:$H$795,6,0)),"",(VLOOKUP(B20,'KAYIT LİSTESİ'!$B$4:$H$795,6,0)))</f>
        <v/>
      </c>
      <c r="H20" s="153"/>
      <c r="I20" s="153"/>
      <c r="J20" s="153"/>
      <c r="K20" s="186"/>
      <c r="L20" s="187"/>
      <c r="M20" s="187"/>
      <c r="N20" s="187"/>
      <c r="O20" s="186" t="str">
        <f>IF(COUNT(H20:N20)=0,"",MAX(H20:N20))</f>
        <v/>
      </c>
      <c r="P20" s="68"/>
    </row>
    <row r="21" spans="1:16" s="56" customFormat="1" ht="63" hidden="1" customHeight="1" x14ac:dyDescent="0.2">
      <c r="A21" s="64">
        <v>3</v>
      </c>
      <c r="B21" s="65" t="s">
        <v>400</v>
      </c>
      <c r="C21" s="66" t="str">
        <f>IF(ISERROR(VLOOKUP(B21,'KAYIT LİSTESİ'!$B$4:$H$795,2,0)),"",(VLOOKUP(B21,'KAYIT LİSTESİ'!$B$4:$H$795,2,0)))</f>
        <v/>
      </c>
      <c r="D21" s="67" t="str">
        <f>IF(ISERROR(VLOOKUP(B21,'KAYIT LİSTESİ'!$B$4:$H$795,4,0)),"",(VLOOKUP(B21,'KAYIT LİSTESİ'!$B$4:$H$795,4,0)))</f>
        <v/>
      </c>
      <c r="E21" s="67" t="str">
        <f>IF(ISERROR(VLOOKUP(B21,'KAYIT LİSTESİ'!$B$4:$N$9795,13,0)),"",(VLOOKUP(B21,'KAYIT LİSTESİ'!$B$4:$N$9795,13,0)))</f>
        <v/>
      </c>
      <c r="F21" s="162" t="str">
        <f>IF(ISERROR(VLOOKUP(B21,'KAYIT LİSTESİ'!$B$4:$H$795,5,0)),"",(VLOOKUP(B21,'KAYIT LİSTESİ'!$B$4:$H$795,5,0)))</f>
        <v/>
      </c>
      <c r="G21" s="162" t="str">
        <f>IF(ISERROR(VLOOKUP(B21,'KAYIT LİSTESİ'!$B$4:$H$795,6,0)),"",(VLOOKUP(B21,'KAYIT LİSTESİ'!$B$4:$H$795,6,0)))</f>
        <v/>
      </c>
      <c r="H21" s="153"/>
      <c r="I21" s="153"/>
      <c r="J21" s="153"/>
      <c r="K21" s="186"/>
      <c r="L21" s="187"/>
      <c r="M21" s="187"/>
      <c r="N21" s="187"/>
      <c r="O21" s="186" t="str">
        <f>IF(COUNT(H21:N21)=0,"",MAX(H21:N21))</f>
        <v/>
      </c>
      <c r="P21" s="68"/>
    </row>
    <row r="22" spans="1:16" s="56" customFormat="1" ht="63" hidden="1" customHeight="1" x14ac:dyDescent="0.2">
      <c r="A22" s="64">
        <v>4</v>
      </c>
      <c r="B22" s="65" t="s">
        <v>401</v>
      </c>
      <c r="C22" s="66" t="str">
        <f>IF(ISERROR(VLOOKUP(B22,'KAYIT LİSTESİ'!$B$4:$H$795,2,0)),"",(VLOOKUP(B22,'KAYIT LİSTESİ'!$B$4:$H$795,2,0)))</f>
        <v/>
      </c>
      <c r="D22" s="67" t="str">
        <f>IF(ISERROR(VLOOKUP(B22,'KAYIT LİSTESİ'!$B$4:$H$795,4,0)),"",(VLOOKUP(B22,'KAYIT LİSTESİ'!$B$4:$H$795,4,0)))</f>
        <v/>
      </c>
      <c r="E22" s="67" t="str">
        <f>IF(ISERROR(VLOOKUP(B22,'KAYIT LİSTESİ'!$B$4:$N$9795,13,0)),"",(VLOOKUP(B22,'KAYIT LİSTESİ'!$B$4:$N$9795,13,0)))</f>
        <v/>
      </c>
      <c r="F22" s="162" t="str">
        <f>IF(ISERROR(VLOOKUP(B22,'KAYIT LİSTESİ'!$B$4:$H$795,5,0)),"",(VLOOKUP(B22,'KAYIT LİSTESİ'!$B$4:$H$795,5,0)))</f>
        <v/>
      </c>
      <c r="G22" s="162" t="str">
        <f>IF(ISERROR(VLOOKUP(B22,'KAYIT LİSTESİ'!$B$4:$H$795,6,0)),"",(VLOOKUP(B22,'KAYIT LİSTESİ'!$B$4:$H$795,6,0)))</f>
        <v/>
      </c>
      <c r="H22" s="153"/>
      <c r="I22" s="153"/>
      <c r="J22" s="153"/>
      <c r="K22" s="186"/>
      <c r="L22" s="187"/>
      <c r="M22" s="187"/>
      <c r="N22" s="187"/>
      <c r="O22" s="186" t="str">
        <f>IF(COUNT(H22:N22)=0,"",MAX(H22:N22))</f>
        <v/>
      </c>
      <c r="P22" s="68"/>
    </row>
    <row r="23" spans="1:16" s="58" customFormat="1" ht="9" customHeight="1" x14ac:dyDescent="0.2">
      <c r="A23" s="256"/>
      <c r="B23" s="256"/>
      <c r="C23" s="256"/>
      <c r="D23" s="57"/>
      <c r="E23" s="57"/>
      <c r="F23" s="256"/>
      <c r="O23" s="59"/>
      <c r="P23" s="256"/>
    </row>
    <row r="24" spans="1:16" s="58" customFormat="1" ht="25.5" customHeight="1" x14ac:dyDescent="0.2">
      <c r="A24" s="347" t="s">
        <v>4</v>
      </c>
      <c r="B24" s="347"/>
      <c r="C24" s="347"/>
      <c r="D24" s="347"/>
      <c r="E24" s="256"/>
      <c r="F24" s="257" t="s">
        <v>0</v>
      </c>
      <c r="G24" s="257" t="s">
        <v>1</v>
      </c>
      <c r="H24" s="348" t="s">
        <v>2</v>
      </c>
      <c r="I24" s="348"/>
      <c r="J24" s="348"/>
      <c r="K24" s="348"/>
      <c r="L24" s="348"/>
      <c r="M24" s="348"/>
      <c r="N24" s="348"/>
      <c r="O24" s="348" t="s">
        <v>3</v>
      </c>
      <c r="P24" s="348"/>
    </row>
  </sheetData>
  <mergeCells count="44">
    <mergeCell ref="P6:P7"/>
    <mergeCell ref="A1:P1"/>
    <mergeCell ref="A2:P2"/>
    <mergeCell ref="A3:C3"/>
    <mergeCell ref="D3:F3"/>
    <mergeCell ref="H3:J3"/>
    <mergeCell ref="N3:P3"/>
    <mergeCell ref="A4:C4"/>
    <mergeCell ref="D4:F4"/>
    <mergeCell ref="I4:J4"/>
    <mergeCell ref="F6:F7"/>
    <mergeCell ref="G6:G7"/>
    <mergeCell ref="H6:N6"/>
    <mergeCell ref="L4:M4"/>
    <mergeCell ref="N4:O4"/>
    <mergeCell ref="A6:A7"/>
    <mergeCell ref="B6:B7"/>
    <mergeCell ref="C6:C7"/>
    <mergeCell ref="D6:D7"/>
    <mergeCell ref="E6:E7"/>
    <mergeCell ref="O6:O7"/>
    <mergeCell ref="A11:A12"/>
    <mergeCell ref="B11:B12"/>
    <mergeCell ref="F17:F18"/>
    <mergeCell ref="D11:D12"/>
    <mergeCell ref="E11:E12"/>
    <mergeCell ref="C11:C12"/>
    <mergeCell ref="F11:F12"/>
    <mergeCell ref="G11:G12"/>
    <mergeCell ref="H11:N11"/>
    <mergeCell ref="O11:O12"/>
    <mergeCell ref="P11:P12"/>
    <mergeCell ref="G17:G18"/>
    <mergeCell ref="H17:N17"/>
    <mergeCell ref="O17:O18"/>
    <mergeCell ref="P17:P18"/>
    <mergeCell ref="A24:D24"/>
    <mergeCell ref="H24:N24"/>
    <mergeCell ref="O24:P24"/>
    <mergeCell ref="A17:A18"/>
    <mergeCell ref="B17:B18"/>
    <mergeCell ref="C17:C18"/>
    <mergeCell ref="D17:D18"/>
    <mergeCell ref="E17:E18"/>
  </mergeCells>
  <conditionalFormatting sqref="O8:O10 O13:O16">
    <cfRule type="cellIs" dxfId="3" priority="2" operator="equal">
      <formula>0</formula>
    </cfRule>
  </conditionalFormatting>
  <conditionalFormatting sqref="O19:O22">
    <cfRule type="cellIs" dxfId="2"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3" zoomScale="78" zoomScaleNormal="78" workbookViewId="0">
      <selection activeCell="C22" sqref="C22"/>
    </sheetView>
  </sheetViews>
  <sheetFormatPr defaultColWidth="9.140625" defaultRowHeight="15.75" x14ac:dyDescent="0.2"/>
  <cols>
    <col min="1" max="1" width="2.5703125" style="72" customWidth="1"/>
    <col min="2" max="2" width="24.140625" style="173" bestFit="1" customWidth="1"/>
    <col min="3" max="3" width="13.28515625" style="168" customWidth="1"/>
    <col min="4" max="4" width="28.42578125" style="72" bestFit="1" customWidth="1"/>
    <col min="5" max="5" width="27" style="72" customWidth="1"/>
    <col min="6" max="6" width="36.28515625" style="72" customWidth="1"/>
    <col min="7" max="7" width="2.42578125" style="72" customWidth="1"/>
    <col min="8" max="8" width="2.5703125" style="72" customWidth="1"/>
    <col min="9" max="9" width="119.85546875" style="72" customWidth="1"/>
    <col min="10" max="16384" width="9.140625" style="72"/>
  </cols>
  <sheetData>
    <row r="1" spans="1:14" ht="12" customHeight="1" x14ac:dyDescent="0.2">
      <c r="A1" s="71"/>
      <c r="B1" s="169"/>
      <c r="C1" s="164"/>
      <c r="D1" s="71"/>
      <c r="E1" s="71"/>
      <c r="F1" s="71"/>
      <c r="G1" s="71"/>
      <c r="H1" s="69"/>
      <c r="I1" s="310" t="s">
        <v>102</v>
      </c>
    </row>
    <row r="2" spans="1:14" ht="51" customHeight="1" x14ac:dyDescent="0.2">
      <c r="A2" s="71"/>
      <c r="B2" s="319" t="str">
        <f>'YARIŞMA BİLGİLERİ'!F19</f>
        <v>Görme Engelliler Türkiye Şampiyonası</v>
      </c>
      <c r="C2" s="320"/>
      <c r="D2" s="320"/>
      <c r="E2" s="320"/>
      <c r="F2" s="321"/>
      <c r="G2" s="71"/>
      <c r="I2" s="311"/>
      <c r="J2" s="70"/>
      <c r="K2" s="70"/>
      <c r="L2" s="70"/>
      <c r="M2" s="70"/>
      <c r="N2" s="73"/>
    </row>
    <row r="3" spans="1:14" ht="20.25" customHeight="1" x14ac:dyDescent="0.2">
      <c r="A3" s="71"/>
      <c r="B3" s="316" t="s">
        <v>19</v>
      </c>
      <c r="C3" s="317"/>
      <c r="D3" s="317"/>
      <c r="E3" s="317"/>
      <c r="F3" s="318"/>
      <c r="G3" s="71"/>
      <c r="I3" s="311"/>
      <c r="J3" s="74"/>
      <c r="K3" s="74"/>
      <c r="L3" s="74"/>
      <c r="M3" s="74"/>
    </row>
    <row r="4" spans="1:14" ht="48" x14ac:dyDescent="0.2">
      <c r="A4" s="71"/>
      <c r="B4" s="322" t="s">
        <v>103</v>
      </c>
      <c r="C4" s="323"/>
      <c r="D4" s="323"/>
      <c r="E4" s="323"/>
      <c r="F4" s="324"/>
      <c r="G4" s="71"/>
      <c r="I4" s="75" t="s">
        <v>90</v>
      </c>
      <c r="J4" s="76"/>
      <c r="K4" s="76"/>
      <c r="L4" s="76"/>
      <c r="M4" s="76"/>
    </row>
    <row r="5" spans="1:14" ht="45" customHeight="1" x14ac:dyDescent="0.2">
      <c r="A5" s="71"/>
      <c r="B5" s="312" t="str">
        <f>'YARIŞMA BİLGİLERİ'!F21</f>
        <v>12-16 Yaş Kız Erkek</v>
      </c>
      <c r="C5" s="313"/>
      <c r="D5" s="313"/>
      <c r="E5" s="314" t="s">
        <v>83</v>
      </c>
      <c r="F5" s="315"/>
      <c r="G5" s="71"/>
      <c r="I5" s="75" t="s">
        <v>91</v>
      </c>
      <c r="J5" s="76"/>
      <c r="K5" s="76"/>
      <c r="L5" s="76"/>
      <c r="M5" s="76"/>
    </row>
    <row r="6" spans="1:14" ht="39.75" customHeight="1" x14ac:dyDescent="0.2">
      <c r="A6" s="71"/>
      <c r="B6" s="170" t="s">
        <v>128</v>
      </c>
      <c r="C6" s="165" t="s">
        <v>9</v>
      </c>
      <c r="D6" s="105" t="s">
        <v>10</v>
      </c>
      <c r="E6" s="105" t="s">
        <v>42</v>
      </c>
      <c r="F6" s="105" t="s">
        <v>75</v>
      </c>
      <c r="G6" s="71"/>
      <c r="I6" s="75" t="s">
        <v>92</v>
      </c>
      <c r="J6" s="76"/>
      <c r="K6" s="76"/>
      <c r="L6" s="76"/>
      <c r="M6" s="76"/>
    </row>
    <row r="7" spans="1:14" s="79" customFormat="1" ht="41.25" customHeight="1" x14ac:dyDescent="0.2">
      <c r="A7" s="77"/>
      <c r="B7" s="180">
        <v>42049</v>
      </c>
      <c r="C7" s="181">
        <v>0.44444444444444442</v>
      </c>
      <c r="D7" s="103" t="s">
        <v>109</v>
      </c>
      <c r="E7" s="184" t="s">
        <v>137</v>
      </c>
      <c r="F7" s="78" t="s">
        <v>149</v>
      </c>
      <c r="G7" s="77"/>
      <c r="I7" s="75" t="s">
        <v>93</v>
      </c>
      <c r="J7" s="76"/>
      <c r="K7" s="76"/>
      <c r="L7" s="76"/>
      <c r="M7" s="76"/>
    </row>
    <row r="8" spans="1:14" s="79" customFormat="1" ht="41.25" customHeight="1" x14ac:dyDescent="0.2">
      <c r="A8" s="77"/>
      <c r="B8" s="180">
        <v>42049</v>
      </c>
      <c r="C8" s="181"/>
      <c r="D8" s="103" t="s">
        <v>67</v>
      </c>
      <c r="E8" s="184" t="s">
        <v>137</v>
      </c>
      <c r="F8" s="78" t="s">
        <v>149</v>
      </c>
      <c r="G8" s="77"/>
      <c r="I8" s="75" t="s">
        <v>94</v>
      </c>
      <c r="J8" s="76"/>
      <c r="K8" s="76"/>
      <c r="L8" s="76"/>
      <c r="M8" s="76"/>
    </row>
    <row r="9" spans="1:14" s="79" customFormat="1" ht="41.25" customHeight="1" x14ac:dyDescent="0.2">
      <c r="A9" s="77"/>
      <c r="B9" s="180">
        <v>42049</v>
      </c>
      <c r="C9" s="181">
        <v>0.41666666666666669</v>
      </c>
      <c r="D9" s="103" t="s">
        <v>134</v>
      </c>
      <c r="E9" s="184" t="s">
        <v>144</v>
      </c>
      <c r="F9" s="78" t="s">
        <v>150</v>
      </c>
      <c r="G9" s="77"/>
      <c r="I9" s="75" t="s">
        <v>95</v>
      </c>
      <c r="J9" s="76"/>
      <c r="K9" s="76"/>
      <c r="L9" s="76"/>
      <c r="M9" s="76"/>
    </row>
    <row r="10" spans="1:14" s="79" customFormat="1" ht="41.25" customHeight="1" x14ac:dyDescent="0.2">
      <c r="A10" s="77"/>
      <c r="B10" s="180">
        <v>42049</v>
      </c>
      <c r="C10" s="181">
        <v>0.4375</v>
      </c>
      <c r="D10" s="103" t="s">
        <v>68</v>
      </c>
      <c r="E10" s="184" t="s">
        <v>146</v>
      </c>
      <c r="F10" s="78" t="s">
        <v>151</v>
      </c>
      <c r="G10" s="77"/>
      <c r="I10" s="75" t="s">
        <v>96</v>
      </c>
      <c r="J10" s="76"/>
      <c r="K10" s="76"/>
      <c r="L10" s="76"/>
      <c r="M10" s="76"/>
    </row>
    <row r="11" spans="1:14" s="79" customFormat="1" ht="41.25" customHeight="1" x14ac:dyDescent="0.2">
      <c r="A11" s="77"/>
      <c r="B11" s="180">
        <v>42049</v>
      </c>
      <c r="C11" s="181">
        <v>0.5</v>
      </c>
      <c r="D11" s="103" t="s">
        <v>65</v>
      </c>
      <c r="E11" s="184" t="s">
        <v>138</v>
      </c>
      <c r="F11" s="78" t="s">
        <v>152</v>
      </c>
      <c r="G11" s="77"/>
      <c r="I11" s="75" t="s">
        <v>97</v>
      </c>
      <c r="J11" s="76"/>
      <c r="K11" s="76"/>
      <c r="L11" s="76"/>
      <c r="M11" s="76"/>
    </row>
    <row r="12" spans="1:14" s="79" customFormat="1" ht="41.25" customHeight="1" x14ac:dyDescent="0.2">
      <c r="A12" s="77"/>
      <c r="B12" s="180">
        <v>42049</v>
      </c>
      <c r="C12" s="181">
        <v>0.46875</v>
      </c>
      <c r="D12" s="104" t="s">
        <v>66</v>
      </c>
      <c r="E12" s="184" t="s">
        <v>140</v>
      </c>
      <c r="F12" s="78" t="s">
        <v>153</v>
      </c>
      <c r="G12" s="77"/>
      <c r="I12" s="75" t="s">
        <v>98</v>
      </c>
      <c r="J12" s="76"/>
      <c r="K12" s="76"/>
      <c r="L12" s="76"/>
      <c r="M12" s="76"/>
    </row>
    <row r="13" spans="1:14" s="79" customFormat="1" ht="41.25" customHeight="1" x14ac:dyDescent="0.2">
      <c r="A13" s="179"/>
      <c r="B13" s="180">
        <v>42049</v>
      </c>
      <c r="C13" s="181">
        <v>0.83680555555555547</v>
      </c>
      <c r="D13" s="104" t="s">
        <v>166</v>
      </c>
      <c r="E13" s="184" t="s">
        <v>143</v>
      </c>
      <c r="F13" s="78"/>
      <c r="G13" s="179"/>
      <c r="I13" s="75" t="s">
        <v>99</v>
      </c>
      <c r="J13" s="76"/>
      <c r="K13" s="76"/>
      <c r="L13" s="76"/>
      <c r="M13" s="76"/>
    </row>
    <row r="14" spans="1:14" s="79" customFormat="1" ht="41.25" customHeight="1" x14ac:dyDescent="0.2">
      <c r="A14" s="77"/>
      <c r="B14" s="312" t="str">
        <f>'YARIŞMA BİLGİLERİ'!F21</f>
        <v>12-16 Yaş Kız Erkek</v>
      </c>
      <c r="C14" s="313"/>
      <c r="D14" s="313"/>
      <c r="E14" s="314" t="s">
        <v>84</v>
      </c>
      <c r="F14" s="315"/>
      <c r="G14" s="77"/>
      <c r="I14" s="75" t="s">
        <v>100</v>
      </c>
      <c r="J14" s="76"/>
      <c r="K14" s="76"/>
      <c r="L14" s="76"/>
      <c r="M14" s="76"/>
    </row>
    <row r="15" spans="1:14" s="79" customFormat="1" ht="42" customHeight="1" x14ac:dyDescent="0.2">
      <c r="A15" s="77"/>
      <c r="B15" s="170" t="s">
        <v>9</v>
      </c>
      <c r="C15" s="165" t="s">
        <v>9</v>
      </c>
      <c r="D15" s="105" t="s">
        <v>10</v>
      </c>
      <c r="E15" s="105" t="s">
        <v>42</v>
      </c>
      <c r="F15" s="105" t="s">
        <v>75</v>
      </c>
      <c r="G15" s="77"/>
      <c r="I15" s="75" t="s">
        <v>101</v>
      </c>
      <c r="J15" s="76"/>
      <c r="K15" s="76"/>
      <c r="L15" s="76"/>
      <c r="M15" s="76"/>
    </row>
    <row r="16" spans="1:14" s="79" customFormat="1" ht="43.5" customHeight="1" x14ac:dyDescent="0.2">
      <c r="A16" s="77"/>
      <c r="B16" s="180">
        <v>42050</v>
      </c>
      <c r="C16" s="181">
        <v>0.4236111111111111</v>
      </c>
      <c r="D16" s="103" t="s">
        <v>201</v>
      </c>
      <c r="E16" s="184" t="s">
        <v>142</v>
      </c>
      <c r="F16" s="78" t="s">
        <v>158</v>
      </c>
      <c r="G16" s="77"/>
      <c r="I16" s="91" t="s">
        <v>37</v>
      </c>
      <c r="J16" s="80"/>
      <c r="K16" s="80"/>
      <c r="L16" s="80"/>
      <c r="M16" s="80"/>
    </row>
    <row r="17" spans="1:13" s="79" customFormat="1" ht="43.5" customHeight="1" x14ac:dyDescent="0.2">
      <c r="A17" s="77"/>
      <c r="B17" s="180">
        <v>42050</v>
      </c>
      <c r="C17" s="181"/>
      <c r="D17" s="103" t="s">
        <v>71</v>
      </c>
      <c r="E17" s="184" t="s">
        <v>142</v>
      </c>
      <c r="F17" s="78" t="s">
        <v>158</v>
      </c>
      <c r="G17" s="77"/>
      <c r="I17" s="90" t="s">
        <v>33</v>
      </c>
      <c r="J17" s="80"/>
      <c r="K17" s="80"/>
      <c r="L17" s="80"/>
      <c r="M17" s="80"/>
    </row>
    <row r="18" spans="1:13" s="79" customFormat="1" ht="43.5" customHeight="1" x14ac:dyDescent="0.2">
      <c r="A18" s="179"/>
      <c r="B18" s="180">
        <v>42050</v>
      </c>
      <c r="C18" s="181">
        <v>0.41666666666666669</v>
      </c>
      <c r="D18" s="103" t="s">
        <v>69</v>
      </c>
      <c r="E18" s="184" t="s">
        <v>145</v>
      </c>
      <c r="F18" s="78" t="s">
        <v>156</v>
      </c>
      <c r="G18" s="179"/>
      <c r="I18" s="90" t="s">
        <v>34</v>
      </c>
      <c r="J18" s="80"/>
      <c r="K18" s="80"/>
      <c r="L18" s="80"/>
      <c r="M18" s="80"/>
    </row>
    <row r="19" spans="1:13" s="79" customFormat="1" ht="43.5" customHeight="1" x14ac:dyDescent="0.2">
      <c r="A19" s="179"/>
      <c r="B19" s="180">
        <v>42050</v>
      </c>
      <c r="C19" s="181">
        <v>0.44791666666666669</v>
      </c>
      <c r="D19" s="103" t="s">
        <v>64</v>
      </c>
      <c r="E19" s="184" t="s">
        <v>147</v>
      </c>
      <c r="F19" s="78" t="s">
        <v>154</v>
      </c>
      <c r="G19" s="179"/>
      <c r="I19" s="90" t="s">
        <v>35</v>
      </c>
      <c r="J19" s="80"/>
      <c r="K19" s="80"/>
      <c r="L19" s="80"/>
      <c r="M19" s="80"/>
    </row>
    <row r="20" spans="1:13" s="79" customFormat="1" ht="43.5" customHeight="1" x14ac:dyDescent="0.2">
      <c r="A20" s="179"/>
      <c r="B20" s="180">
        <v>42049</v>
      </c>
      <c r="C20" s="181">
        <v>0.46875</v>
      </c>
      <c r="D20" s="103" t="s">
        <v>89</v>
      </c>
      <c r="E20" s="184" t="s">
        <v>148</v>
      </c>
      <c r="F20" s="78" t="s">
        <v>157</v>
      </c>
      <c r="G20" s="179"/>
      <c r="I20" s="90" t="s">
        <v>36</v>
      </c>
      <c r="J20" s="80"/>
      <c r="K20" s="80"/>
      <c r="L20" s="80"/>
      <c r="M20" s="80"/>
    </row>
    <row r="21" spans="1:13" s="79" customFormat="1" ht="43.5" customHeight="1" x14ac:dyDescent="0.2">
      <c r="A21" s="179"/>
      <c r="B21" s="180">
        <v>42050</v>
      </c>
      <c r="C21" s="181">
        <v>0.78125</v>
      </c>
      <c r="D21" s="104" t="s">
        <v>135</v>
      </c>
      <c r="E21" s="184" t="s">
        <v>141</v>
      </c>
      <c r="F21" s="78" t="s">
        <v>155</v>
      </c>
      <c r="G21" s="179"/>
      <c r="I21" s="91" t="s">
        <v>39</v>
      </c>
      <c r="J21" s="80"/>
      <c r="K21" s="80"/>
      <c r="L21" s="80"/>
      <c r="M21" s="80"/>
    </row>
    <row r="22" spans="1:13" s="79" customFormat="1" ht="43.5" customHeight="1" x14ac:dyDescent="0.2">
      <c r="A22" s="81"/>
      <c r="B22" s="180">
        <v>42050</v>
      </c>
      <c r="C22" s="181">
        <v>0.43055555555555558</v>
      </c>
      <c r="D22" s="103" t="s">
        <v>70</v>
      </c>
      <c r="E22" s="184" t="s">
        <v>139</v>
      </c>
      <c r="F22" s="78" t="s">
        <v>136</v>
      </c>
      <c r="G22" s="81"/>
      <c r="I22" s="89" t="s">
        <v>38</v>
      </c>
      <c r="J22" s="80"/>
      <c r="K22" s="80"/>
      <c r="L22" s="80"/>
      <c r="M22" s="80"/>
    </row>
    <row r="23" spans="1:13" s="82" customFormat="1" ht="43.5" customHeight="1" x14ac:dyDescent="0.2">
      <c r="A23" s="81"/>
      <c r="B23" s="171"/>
      <c r="C23" s="166"/>
      <c r="D23" s="71"/>
      <c r="E23" s="71"/>
      <c r="F23" s="71"/>
      <c r="G23" s="81"/>
      <c r="I23" s="89" t="s">
        <v>131</v>
      </c>
      <c r="J23" s="80"/>
      <c r="K23" s="80"/>
      <c r="L23" s="80"/>
      <c r="M23" s="80"/>
    </row>
    <row r="24" spans="1:13" s="82" customFormat="1" ht="43.5" customHeight="1" x14ac:dyDescent="0.2">
      <c r="A24" s="88"/>
      <c r="B24" s="172"/>
      <c r="C24" s="167"/>
      <c r="D24" s="87"/>
      <c r="E24" s="87"/>
      <c r="F24" s="86"/>
      <c r="G24" s="88"/>
      <c r="I24" s="89" t="s">
        <v>132</v>
      </c>
      <c r="J24" s="80"/>
      <c r="K24" s="83"/>
      <c r="L24" s="83"/>
      <c r="M24" s="83"/>
    </row>
    <row r="25" spans="1:13" s="82" customFormat="1" ht="43.5" customHeight="1" x14ac:dyDescent="0.2">
      <c r="A25" s="88"/>
      <c r="B25" s="172"/>
      <c r="C25" s="167"/>
      <c r="D25" s="87"/>
      <c r="E25" s="87"/>
      <c r="F25" s="87"/>
      <c r="G25" s="88"/>
      <c r="I25" s="79"/>
      <c r="J25" s="84"/>
      <c r="K25" s="83"/>
      <c r="L25" s="83"/>
      <c r="M25" s="83"/>
    </row>
    <row r="26" spans="1:13" s="79" customFormat="1" ht="43.5" customHeight="1" x14ac:dyDescent="0.2">
      <c r="A26" s="87"/>
      <c r="B26" s="172"/>
      <c r="C26" s="167"/>
      <c r="D26" s="87"/>
      <c r="E26" s="87"/>
      <c r="F26" s="87"/>
      <c r="G26" s="87"/>
      <c r="J26" s="84"/>
      <c r="K26" s="83"/>
      <c r="L26" s="83"/>
      <c r="M26" s="83"/>
    </row>
    <row r="27" spans="1:13" s="79" customFormat="1" ht="44.25" customHeight="1" x14ac:dyDescent="0.2">
      <c r="A27" s="87"/>
      <c r="B27" s="172"/>
      <c r="C27" s="167"/>
      <c r="D27" s="87"/>
      <c r="E27" s="87"/>
      <c r="F27" s="87"/>
      <c r="G27" s="87"/>
      <c r="J27" s="84"/>
      <c r="K27" s="83"/>
      <c r="L27" s="83"/>
      <c r="M27" s="83"/>
    </row>
    <row r="28" spans="1:13" s="79" customFormat="1" ht="30.75" customHeight="1" x14ac:dyDescent="0.2">
      <c r="A28" s="87"/>
      <c r="B28" s="172"/>
      <c r="C28" s="167"/>
      <c r="D28" s="87"/>
      <c r="E28" s="87"/>
      <c r="F28" s="87"/>
      <c r="G28" s="87"/>
      <c r="H28" s="73"/>
      <c r="I28" s="86"/>
      <c r="K28" s="85"/>
      <c r="L28" s="85"/>
      <c r="M28" s="85"/>
    </row>
    <row r="29" spans="1:13" s="79" customFormat="1" ht="36.75" customHeight="1" x14ac:dyDescent="0.2">
      <c r="A29" s="87"/>
      <c r="B29" s="172"/>
      <c r="C29" s="167"/>
      <c r="D29" s="87"/>
      <c r="E29" s="87"/>
      <c r="F29" s="87"/>
      <c r="G29" s="87"/>
      <c r="I29" s="86"/>
    </row>
    <row r="30" spans="1:13" s="79" customFormat="1" ht="16.5" customHeight="1" x14ac:dyDescent="0.2">
      <c r="A30" s="87"/>
      <c r="B30" s="173"/>
      <c r="C30" s="168"/>
      <c r="D30" s="72"/>
      <c r="E30" s="72"/>
      <c r="F30" s="87"/>
      <c r="G30" s="87"/>
      <c r="I30" s="86"/>
    </row>
    <row r="31" spans="1:13" s="79" customFormat="1" ht="72" customHeight="1" x14ac:dyDescent="0.2">
      <c r="A31" s="87"/>
      <c r="B31" s="173"/>
      <c r="C31" s="168"/>
      <c r="D31" s="72"/>
      <c r="E31" s="72"/>
      <c r="F31" s="87"/>
      <c r="G31" s="87"/>
      <c r="I31" s="86"/>
      <c r="J31" s="86"/>
      <c r="K31" s="86"/>
      <c r="L31" s="86"/>
      <c r="M31" s="86"/>
    </row>
    <row r="32" spans="1:13" s="86" customFormat="1" ht="78.75" customHeight="1" x14ac:dyDescent="0.2">
      <c r="A32" s="72"/>
      <c r="B32" s="173"/>
      <c r="C32" s="168"/>
      <c r="D32" s="72"/>
      <c r="E32" s="72"/>
      <c r="F32" s="87"/>
      <c r="G32" s="72"/>
      <c r="I32" s="87"/>
    </row>
    <row r="33" spans="1:13" s="86" customFormat="1" ht="48.75" customHeight="1" x14ac:dyDescent="0.2">
      <c r="A33" s="72"/>
      <c r="B33" s="173"/>
      <c r="C33" s="168"/>
      <c r="D33" s="72"/>
      <c r="E33" s="72"/>
      <c r="F33" s="72"/>
      <c r="G33" s="72"/>
      <c r="I33" s="87"/>
    </row>
    <row r="34" spans="1:13" s="86" customFormat="1" ht="38.25" customHeight="1" x14ac:dyDescent="0.2">
      <c r="A34" s="72"/>
      <c r="B34" s="173"/>
      <c r="C34" s="168"/>
      <c r="D34" s="72"/>
      <c r="E34" s="72"/>
      <c r="F34" s="72"/>
      <c r="G34" s="72"/>
      <c r="I34" s="87"/>
    </row>
    <row r="35" spans="1:13" s="86" customFormat="1" ht="52.5" customHeight="1" x14ac:dyDescent="0.2">
      <c r="A35" s="72"/>
      <c r="B35" s="173"/>
      <c r="C35" s="168"/>
      <c r="D35" s="72"/>
      <c r="E35" s="72"/>
      <c r="F35" s="72"/>
      <c r="G35" s="72"/>
      <c r="I35" s="87"/>
      <c r="J35" s="87"/>
      <c r="K35" s="87"/>
      <c r="L35" s="87"/>
      <c r="M35" s="87"/>
    </row>
    <row r="36" spans="1:13" s="87" customFormat="1" ht="94.5" customHeight="1" x14ac:dyDescent="0.2">
      <c r="A36" s="72"/>
      <c r="B36" s="173"/>
      <c r="C36" s="168"/>
      <c r="D36" s="72"/>
      <c r="E36" s="72"/>
      <c r="F36" s="72"/>
      <c r="G36" s="72"/>
    </row>
    <row r="37" spans="1:13" s="87" customFormat="1" ht="34.5" customHeight="1" x14ac:dyDescent="0.2">
      <c r="A37" s="72"/>
      <c r="B37" s="173"/>
      <c r="C37" s="168"/>
      <c r="D37" s="72"/>
      <c r="E37" s="72"/>
      <c r="F37" s="72"/>
      <c r="G37" s="72"/>
    </row>
    <row r="38" spans="1:13" s="87" customFormat="1" ht="47.25" customHeight="1" x14ac:dyDescent="0.2">
      <c r="A38" s="72"/>
      <c r="B38" s="173"/>
      <c r="C38" s="168"/>
      <c r="D38" s="72"/>
      <c r="E38" s="72"/>
      <c r="F38" s="72"/>
      <c r="G38" s="72"/>
    </row>
    <row r="39" spans="1:13" s="87" customFormat="1" ht="36.75" customHeight="1" x14ac:dyDescent="0.2">
      <c r="A39" s="72"/>
      <c r="B39" s="173"/>
      <c r="C39" s="168"/>
      <c r="D39" s="72"/>
      <c r="E39" s="72"/>
      <c r="F39" s="72"/>
      <c r="G39" s="72"/>
    </row>
    <row r="40" spans="1:13" s="87" customFormat="1" ht="47.25" customHeight="1" x14ac:dyDescent="0.2">
      <c r="A40" s="72"/>
      <c r="B40" s="173"/>
      <c r="C40" s="168"/>
      <c r="D40" s="72"/>
      <c r="E40" s="72"/>
      <c r="F40" s="72"/>
      <c r="G40" s="72"/>
      <c r="I40" s="72"/>
    </row>
    <row r="41" spans="1:13" s="87" customFormat="1" ht="51" customHeight="1" x14ac:dyDescent="0.2">
      <c r="A41" s="72"/>
      <c r="B41" s="173"/>
      <c r="C41" s="168"/>
      <c r="D41" s="72"/>
      <c r="E41" s="72"/>
      <c r="F41" s="72"/>
      <c r="G41" s="72"/>
      <c r="I41" s="72"/>
    </row>
    <row r="42" spans="1:13" s="87" customFormat="1" ht="56.25" customHeight="1" x14ac:dyDescent="0.2">
      <c r="A42" s="72"/>
      <c r="B42" s="173"/>
      <c r="C42" s="168"/>
      <c r="D42" s="72"/>
      <c r="E42" s="72"/>
      <c r="F42" s="72"/>
      <c r="G42" s="72"/>
      <c r="I42" s="72"/>
    </row>
    <row r="43" spans="1:13" s="87" customFormat="1" ht="49.5" customHeight="1" x14ac:dyDescent="0.2">
      <c r="A43" s="72"/>
      <c r="B43" s="173"/>
      <c r="C43" s="168"/>
      <c r="D43" s="72"/>
      <c r="E43" s="72"/>
      <c r="F43" s="72"/>
      <c r="G43" s="72"/>
      <c r="I43" s="72"/>
      <c r="J43" s="72"/>
      <c r="K43" s="72"/>
      <c r="L43" s="72"/>
      <c r="M43" s="72"/>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4"/>
  <sheetViews>
    <sheetView view="pageBreakPreview" zoomScale="90" zoomScaleNormal="100" zoomScaleSheetLayoutView="90" workbookViewId="0">
      <selection activeCell="O34" sqref="O34"/>
    </sheetView>
  </sheetViews>
  <sheetFormatPr defaultColWidth="9.140625" defaultRowHeight="12.75" x14ac:dyDescent="0.2"/>
  <cols>
    <col min="1" max="1" width="5.28515625" style="60" customWidth="1"/>
    <col min="2" max="2" width="9.7109375" style="60" hidden="1" customWidth="1"/>
    <col min="3" max="3" width="6.85546875" style="60" customWidth="1"/>
    <col min="4" max="4" width="12" style="61" customWidth="1"/>
    <col min="5" max="5" width="9.28515625" style="61" customWidth="1"/>
    <col min="6" max="6" width="24.28515625" style="60" customWidth="1"/>
    <col min="7" max="7" width="38" style="3" customWidth="1"/>
    <col min="8" max="10" width="10.7109375" style="3" customWidth="1"/>
    <col min="11" max="11" width="12.42578125" style="3" hidden="1" customWidth="1"/>
    <col min="12" max="12" width="12.5703125" style="3" customWidth="1"/>
    <col min="13" max="14" width="10.7109375" style="3" hidden="1" customWidth="1"/>
    <col min="15" max="15" width="15" style="62" customWidth="1"/>
    <col min="16" max="16" width="7.28515625" style="60" customWidth="1"/>
    <col min="17" max="17" width="9.140625" style="3" customWidth="1"/>
    <col min="18" max="16384" width="9.140625" style="3"/>
  </cols>
  <sheetData>
    <row r="1" spans="1:16" ht="48.75" customHeight="1" x14ac:dyDescent="0.2">
      <c r="A1" s="360" t="str">
        <f>'YARIŞMA BİLGİLERİ'!A2</f>
        <v>Türkiye Görme Engelliler Spor Federasyonu
İzmir Atletizm İl Temsilciliği</v>
      </c>
      <c r="B1" s="360"/>
      <c r="C1" s="360"/>
      <c r="D1" s="360"/>
      <c r="E1" s="360"/>
      <c r="F1" s="360"/>
      <c r="G1" s="360"/>
      <c r="H1" s="360"/>
      <c r="I1" s="360"/>
      <c r="J1" s="360"/>
      <c r="K1" s="360"/>
      <c r="L1" s="360"/>
      <c r="M1" s="360"/>
      <c r="N1" s="360"/>
      <c r="O1" s="360"/>
      <c r="P1" s="360"/>
    </row>
    <row r="2" spans="1:16" ht="25.5" customHeight="1" x14ac:dyDescent="0.2">
      <c r="A2" s="361" t="str">
        <f>'YARIŞMA BİLGİLERİ'!F19</f>
        <v>Görme Engelliler Türkiye Şampiyonası</v>
      </c>
      <c r="B2" s="361"/>
      <c r="C2" s="361"/>
      <c r="D2" s="361"/>
      <c r="E2" s="361"/>
      <c r="F2" s="361"/>
      <c r="G2" s="361"/>
      <c r="H2" s="361"/>
      <c r="I2" s="361"/>
      <c r="J2" s="361"/>
      <c r="K2" s="361"/>
      <c r="L2" s="361"/>
      <c r="M2" s="361"/>
      <c r="N2" s="361"/>
      <c r="O2" s="361"/>
      <c r="P2" s="361"/>
    </row>
    <row r="3" spans="1:16" s="4" customFormat="1" ht="20.25" customHeight="1" x14ac:dyDescent="0.2">
      <c r="A3" s="362" t="s">
        <v>86</v>
      </c>
      <c r="B3" s="362"/>
      <c r="C3" s="362"/>
      <c r="D3" s="363" t="s">
        <v>415</v>
      </c>
      <c r="E3" s="363"/>
      <c r="F3" s="363"/>
      <c r="G3" s="63"/>
      <c r="H3" s="364"/>
      <c r="I3" s="364"/>
      <c r="J3" s="364"/>
      <c r="K3" s="258"/>
      <c r="L3" s="258"/>
      <c r="M3" s="197"/>
      <c r="N3" s="365"/>
      <c r="O3" s="365"/>
      <c r="P3" s="365"/>
    </row>
    <row r="4" spans="1:16" s="4" customFormat="1" ht="17.25" customHeight="1" x14ac:dyDescent="0.2">
      <c r="A4" s="356" t="s">
        <v>87</v>
      </c>
      <c r="B4" s="356"/>
      <c r="C4" s="356"/>
      <c r="D4" s="357" t="s">
        <v>449</v>
      </c>
      <c r="E4" s="357"/>
      <c r="F4" s="357"/>
      <c r="G4" s="130"/>
      <c r="H4" s="237"/>
      <c r="I4" s="358"/>
      <c r="J4" s="358"/>
      <c r="K4" s="259"/>
      <c r="L4" s="356" t="s">
        <v>403</v>
      </c>
      <c r="M4" s="356"/>
      <c r="N4" s="359">
        <v>42831</v>
      </c>
      <c r="O4" s="359"/>
      <c r="P4" s="176">
        <v>0.41666666666666669</v>
      </c>
    </row>
    <row r="5" spans="1:16" ht="13.5" customHeight="1" x14ac:dyDescent="0.2">
      <c r="A5" s="5"/>
      <c r="B5" s="5"/>
      <c r="C5" s="5"/>
      <c r="D5" s="9"/>
      <c r="E5" s="9"/>
      <c r="F5" s="6"/>
      <c r="G5" s="7"/>
      <c r="H5" s="8"/>
      <c r="I5" s="8"/>
      <c r="J5" s="8"/>
      <c r="K5" s="8"/>
      <c r="L5" s="8"/>
      <c r="M5" s="8"/>
      <c r="N5" s="8"/>
      <c r="O5" s="182">
        <f ca="1">NOW()</f>
        <v>42836.464882754626</v>
      </c>
      <c r="P5" s="182"/>
    </row>
    <row r="6" spans="1:16" ht="28.9" customHeight="1" x14ac:dyDescent="0.2">
      <c r="A6" s="349" t="s">
        <v>6</v>
      </c>
      <c r="B6" s="349"/>
      <c r="C6" s="353" t="s">
        <v>72</v>
      </c>
      <c r="D6" s="353" t="s">
        <v>88</v>
      </c>
      <c r="E6" s="354" t="s">
        <v>215</v>
      </c>
      <c r="F6" s="349" t="s">
        <v>7</v>
      </c>
      <c r="G6" s="349" t="s">
        <v>41</v>
      </c>
      <c r="H6" s="350" t="s">
        <v>239</v>
      </c>
      <c r="I6" s="350"/>
      <c r="J6" s="350"/>
      <c r="K6" s="350"/>
      <c r="L6" s="350"/>
      <c r="M6" s="350"/>
      <c r="N6" s="350"/>
      <c r="O6" s="351" t="s">
        <v>8</v>
      </c>
      <c r="P6" s="351" t="s">
        <v>129</v>
      </c>
    </row>
    <row r="7" spans="1:16" ht="28.9" customHeight="1" x14ac:dyDescent="0.2">
      <c r="A7" s="349"/>
      <c r="B7" s="349"/>
      <c r="C7" s="353"/>
      <c r="D7" s="353"/>
      <c r="E7" s="355"/>
      <c r="F7" s="349"/>
      <c r="G7" s="349"/>
      <c r="H7" s="255">
        <v>1</v>
      </c>
      <c r="I7" s="255">
        <v>2</v>
      </c>
      <c r="J7" s="255">
        <v>3</v>
      </c>
      <c r="K7" s="185" t="s">
        <v>130</v>
      </c>
      <c r="L7" s="255">
        <v>4</v>
      </c>
      <c r="M7" s="255">
        <v>5</v>
      </c>
      <c r="N7" s="255">
        <v>6</v>
      </c>
      <c r="O7" s="352"/>
      <c r="P7" s="352"/>
    </row>
    <row r="8" spans="1:16" s="56" customFormat="1" ht="63" customHeight="1" x14ac:dyDescent="0.2">
      <c r="A8" s="64">
        <v>1</v>
      </c>
      <c r="B8" s="65" t="s">
        <v>513</v>
      </c>
      <c r="C8" s="66">
        <f>IF(ISERROR(VLOOKUP(B8,'KAYIT LİSTESİ'!$B$4:$H$795,2,0)),"",(VLOOKUP(B8,'KAYIT LİSTESİ'!$B$4:$H$795,2,0)))</f>
        <v>9</v>
      </c>
      <c r="D8" s="67">
        <f>IF(ISERROR(VLOOKUP(B8,'KAYIT LİSTESİ'!$B$4:$H$795,4,0)),"",(VLOOKUP(B8,'KAYIT LİSTESİ'!$B$4:$H$795,4,0)))</f>
        <v>37184</v>
      </c>
      <c r="E8" s="67" t="str">
        <f>IF(ISERROR(VLOOKUP(B8,'KAYIT LİSTESİ'!$B$4:$N$9795,13,0)),"",(VLOOKUP(B8,'KAYIT LİSTESİ'!$B$4:$N$9795,13,0)))</f>
        <v>B1</v>
      </c>
      <c r="F8" s="162" t="str">
        <f>IF(ISERROR(VLOOKUP(B8,'KAYIT LİSTESİ'!$B$4:$H$795,5,0)),"",(VLOOKUP(B8,'KAYIT LİSTESİ'!$B$4:$H$795,5,0)))</f>
        <v>KÜBRA EV</v>
      </c>
      <c r="G8" s="162" t="str">
        <f>IF(ISERROR(VLOOKUP(B8,'KAYIT LİSTESİ'!$B$4:$H$795,6,0)),"",(VLOOKUP(B8,'KAYIT LİSTESİ'!$B$4:$H$795,6,0)))</f>
        <v>ANKARA-AND.SEL.G.ENG.SP.KLB.</v>
      </c>
      <c r="H8" s="153">
        <v>843</v>
      </c>
      <c r="I8" s="153" t="s">
        <v>548</v>
      </c>
      <c r="J8" s="153">
        <v>731</v>
      </c>
      <c r="K8" s="186"/>
      <c r="L8" s="187" t="s">
        <v>548</v>
      </c>
      <c r="M8" s="187"/>
      <c r="N8" s="187"/>
      <c r="O8" s="186">
        <f>IF(COUNT(H8:N8)=0,"",MAX(H8:N8))</f>
        <v>843</v>
      </c>
      <c r="P8" s="68"/>
    </row>
    <row r="9" spans="1:16" s="56" customFormat="1" ht="63" customHeight="1" x14ac:dyDescent="0.2">
      <c r="A9" s="64">
        <v>2</v>
      </c>
      <c r="B9" s="65" t="s">
        <v>512</v>
      </c>
      <c r="C9" s="66">
        <f>IF(ISERROR(VLOOKUP(B9,'KAYIT LİSTESİ'!$B$4:$H$795,2,0)),"",(VLOOKUP(B9,'KAYIT LİSTESİ'!$B$4:$H$795,2,0)))</f>
        <v>8</v>
      </c>
      <c r="D9" s="67">
        <f>IF(ISERROR(VLOOKUP(B9,'KAYIT LİSTESİ'!$B$4:$H$795,4,0)),"",(VLOOKUP(B9,'KAYIT LİSTESİ'!$B$4:$H$795,4,0)))</f>
        <v>36988</v>
      </c>
      <c r="E9" s="67" t="str">
        <f>IF(ISERROR(VLOOKUP(B9,'KAYIT LİSTESİ'!$B$4:$N$9795,13,0)),"",(VLOOKUP(B9,'KAYIT LİSTESİ'!$B$4:$N$9795,13,0)))</f>
        <v>B1</v>
      </c>
      <c r="F9" s="162" t="str">
        <f>IF(ISERROR(VLOOKUP(B9,'KAYIT LİSTESİ'!$B$4:$H$795,5,0)),"",(VLOOKUP(B9,'KAYIT LİSTESİ'!$B$4:$H$795,5,0)))</f>
        <v>SELMA ALGÜL</v>
      </c>
      <c r="G9" s="162" t="str">
        <f>IF(ISERROR(VLOOKUP(B9,'KAYIT LİSTESİ'!$B$4:$H$795,6,0)),"",(VLOOKUP(B9,'KAYIT LİSTESİ'!$B$4:$H$795,6,0)))</f>
        <v>ANKARA-AND.SEL.G.ENG.SP.KLB.</v>
      </c>
      <c r="H9" s="153">
        <v>278</v>
      </c>
      <c r="I9" s="153">
        <v>652</v>
      </c>
      <c r="J9" s="153" t="s">
        <v>548</v>
      </c>
      <c r="K9" s="186"/>
      <c r="L9" s="187">
        <v>661</v>
      </c>
      <c r="M9" s="187"/>
      <c r="N9" s="187"/>
      <c r="O9" s="186">
        <f>IF(COUNT(H9:N9)=0,"",MAX(H9:N9))</f>
        <v>661</v>
      </c>
      <c r="P9" s="68"/>
    </row>
    <row r="10" spans="1:16" s="56" customFormat="1" ht="63" customHeight="1" x14ac:dyDescent="0.2">
      <c r="A10" s="64"/>
      <c r="B10" s="65" t="s">
        <v>514</v>
      </c>
      <c r="C10" s="66" t="str">
        <f>IF(ISERROR(VLOOKUP(B10,'KAYIT LİSTESİ'!$B$4:$H$795,2,0)),"",(VLOOKUP(B10,'KAYIT LİSTESİ'!$B$4:$H$795,2,0)))</f>
        <v/>
      </c>
      <c r="D10" s="67" t="str">
        <f>IF(ISERROR(VLOOKUP(B10,'KAYIT LİSTESİ'!$B$4:$H$795,4,0)),"",(VLOOKUP(B10,'KAYIT LİSTESİ'!$B$4:$H$795,4,0)))</f>
        <v/>
      </c>
      <c r="E10" s="67" t="str">
        <f>IF(ISERROR(VLOOKUP(B10,'KAYIT LİSTESİ'!$B$4:$N$9795,13,0)),"",(VLOOKUP(B10,'KAYIT LİSTESİ'!$B$4:$N$9795,13,0)))</f>
        <v/>
      </c>
      <c r="F10" s="162" t="str">
        <f>IF(ISERROR(VLOOKUP(B10,'KAYIT LİSTESİ'!$B$4:$H$795,5,0)),"",(VLOOKUP(B10,'KAYIT LİSTESİ'!$B$4:$H$795,5,0)))</f>
        <v/>
      </c>
      <c r="G10" s="162" t="str">
        <f>IF(ISERROR(VLOOKUP(B10,'KAYIT LİSTESİ'!$B$4:$H$795,6,0)),"",(VLOOKUP(B10,'KAYIT LİSTESİ'!$B$4:$H$795,6,0)))</f>
        <v/>
      </c>
      <c r="H10" s="153"/>
      <c r="I10" s="153"/>
      <c r="J10" s="153"/>
      <c r="K10" s="186"/>
      <c r="L10" s="187"/>
      <c r="M10" s="187"/>
      <c r="N10" s="187"/>
      <c r="O10" s="186" t="str">
        <f t="shared" ref="O10" si="0">IF(COUNT(H10:N10)=0,"",MAX(H10:N10))</f>
        <v/>
      </c>
      <c r="P10" s="68"/>
    </row>
    <row r="11" spans="1:16" ht="28.9" hidden="1" customHeight="1" x14ac:dyDescent="0.2">
      <c r="A11" s="349" t="s">
        <v>6</v>
      </c>
      <c r="B11" s="349"/>
      <c r="C11" s="353" t="s">
        <v>72</v>
      </c>
      <c r="D11" s="353" t="s">
        <v>88</v>
      </c>
      <c r="E11" s="354" t="s">
        <v>215</v>
      </c>
      <c r="F11" s="349" t="s">
        <v>7</v>
      </c>
      <c r="G11" s="349" t="s">
        <v>41</v>
      </c>
      <c r="H11" s="350" t="s">
        <v>239</v>
      </c>
      <c r="I11" s="350"/>
      <c r="J11" s="350"/>
      <c r="K11" s="350"/>
      <c r="L11" s="350"/>
      <c r="M11" s="350"/>
      <c r="N11" s="350"/>
      <c r="O11" s="351" t="s">
        <v>8</v>
      </c>
      <c r="P11" s="351" t="s">
        <v>129</v>
      </c>
    </row>
    <row r="12" spans="1:16" ht="28.9" hidden="1" customHeight="1" x14ac:dyDescent="0.2">
      <c r="A12" s="349"/>
      <c r="B12" s="349"/>
      <c r="C12" s="353"/>
      <c r="D12" s="353"/>
      <c r="E12" s="355"/>
      <c r="F12" s="349"/>
      <c r="G12" s="349"/>
      <c r="H12" s="255">
        <v>1</v>
      </c>
      <c r="I12" s="255">
        <v>2</v>
      </c>
      <c r="J12" s="255">
        <v>3</v>
      </c>
      <c r="K12" s="185" t="s">
        <v>130</v>
      </c>
      <c r="L12" s="255">
        <v>4</v>
      </c>
      <c r="M12" s="255">
        <v>5</v>
      </c>
      <c r="N12" s="255">
        <v>6</v>
      </c>
      <c r="O12" s="352"/>
      <c r="P12" s="352"/>
    </row>
    <row r="13" spans="1:16" s="56" customFormat="1" ht="63" hidden="1" customHeight="1" x14ac:dyDescent="0.2">
      <c r="A13" s="64">
        <v>1</v>
      </c>
      <c r="B13" s="65" t="s">
        <v>515</v>
      </c>
      <c r="C13" s="66" t="str">
        <f>IF(ISERROR(VLOOKUP(B13,'KAYIT LİSTESİ'!$B$4:$H$795,2,0)),"",(VLOOKUP(B13,'KAYIT LİSTESİ'!$B$4:$H$795,2,0)))</f>
        <v/>
      </c>
      <c r="D13" s="67" t="str">
        <f>IF(ISERROR(VLOOKUP(B13,'KAYIT LİSTESİ'!$B$4:$H$795,4,0)),"",(VLOOKUP(B13,'KAYIT LİSTESİ'!$B$4:$H$795,4,0)))</f>
        <v/>
      </c>
      <c r="E13" s="67" t="str">
        <f>IF(ISERROR(VLOOKUP(B13,'KAYIT LİSTESİ'!$B$4:$N$9795,13,0)),"",(VLOOKUP(B13,'KAYIT LİSTESİ'!$B$4:$N$9795,13,0)))</f>
        <v/>
      </c>
      <c r="F13" s="162" t="str">
        <f>IF(ISERROR(VLOOKUP(B13,'KAYIT LİSTESİ'!$B$4:$H$795,5,0)),"",(VLOOKUP(B13,'KAYIT LİSTESİ'!$B$4:$H$795,5,0)))</f>
        <v/>
      </c>
      <c r="G13" s="162" t="str">
        <f>IF(ISERROR(VLOOKUP(B13,'KAYIT LİSTESİ'!$B$4:$H$795,6,0)),"",(VLOOKUP(B13,'KAYIT LİSTESİ'!$B$4:$H$795,6,0)))</f>
        <v/>
      </c>
      <c r="H13" s="153"/>
      <c r="I13" s="153"/>
      <c r="J13" s="153"/>
      <c r="K13" s="186"/>
      <c r="L13" s="187"/>
      <c r="M13" s="187"/>
      <c r="N13" s="187"/>
      <c r="O13" s="186" t="str">
        <f>IF(COUNT(H13:N13)=0,"",MAX(H13:N13))</f>
        <v/>
      </c>
      <c r="P13" s="68"/>
    </row>
    <row r="14" spans="1:16" s="56" customFormat="1" ht="63" hidden="1" customHeight="1" x14ac:dyDescent="0.2">
      <c r="A14" s="64">
        <v>2</v>
      </c>
      <c r="B14" s="65" t="s">
        <v>516</v>
      </c>
      <c r="C14" s="66" t="str">
        <f>IF(ISERROR(VLOOKUP(B14,'KAYIT LİSTESİ'!$B$4:$H$795,2,0)),"",(VLOOKUP(B14,'KAYIT LİSTESİ'!$B$4:$H$795,2,0)))</f>
        <v/>
      </c>
      <c r="D14" s="67" t="str">
        <f>IF(ISERROR(VLOOKUP(B14,'KAYIT LİSTESİ'!$B$4:$H$795,4,0)),"",(VLOOKUP(B14,'KAYIT LİSTESİ'!$B$4:$H$795,4,0)))</f>
        <v/>
      </c>
      <c r="E14" s="67" t="str">
        <f>IF(ISERROR(VLOOKUP(B14,'KAYIT LİSTESİ'!$B$4:$N$9795,13,0)),"",(VLOOKUP(B14,'KAYIT LİSTESİ'!$B$4:$N$9795,13,0)))</f>
        <v/>
      </c>
      <c r="F14" s="162" t="str">
        <f>IF(ISERROR(VLOOKUP(B14,'KAYIT LİSTESİ'!$B$4:$H$795,5,0)),"",(VLOOKUP(B14,'KAYIT LİSTESİ'!$B$4:$H$795,5,0)))</f>
        <v/>
      </c>
      <c r="G14" s="162" t="str">
        <f>IF(ISERROR(VLOOKUP(B14,'KAYIT LİSTESİ'!$B$4:$H$795,6,0)),"",(VLOOKUP(B14,'KAYIT LİSTESİ'!$B$4:$H$795,6,0)))</f>
        <v/>
      </c>
      <c r="H14" s="153"/>
      <c r="I14" s="153"/>
      <c r="J14" s="153"/>
      <c r="K14" s="186"/>
      <c r="L14" s="187"/>
      <c r="M14" s="187"/>
      <c r="N14" s="187"/>
      <c r="O14" s="186" t="str">
        <f>IF(COUNT(H14:N14)=0,"",MAX(H14:N14))</f>
        <v/>
      </c>
      <c r="P14" s="68"/>
    </row>
    <row r="15" spans="1:16" s="56" customFormat="1" ht="63" hidden="1" customHeight="1" x14ac:dyDescent="0.2">
      <c r="A15" s="64"/>
      <c r="B15" s="65" t="s">
        <v>413</v>
      </c>
      <c r="C15" s="66" t="str">
        <f>IF(ISERROR(VLOOKUP(B15,'KAYIT LİSTESİ'!$B$4:$H$795,2,0)),"",(VLOOKUP(B15,'KAYIT LİSTESİ'!$B$4:$H$795,2,0)))</f>
        <v/>
      </c>
      <c r="D15" s="67" t="str">
        <f>IF(ISERROR(VLOOKUP(B15,'KAYIT LİSTESİ'!$B$4:$H$795,4,0)),"",(VLOOKUP(B15,'KAYIT LİSTESİ'!$B$4:$H$795,4,0)))</f>
        <v/>
      </c>
      <c r="E15" s="67" t="str">
        <f>IF(ISERROR(VLOOKUP(B15,'KAYIT LİSTESİ'!$B$4:$N$9795,13,0)),"",(VLOOKUP(B15,'KAYIT LİSTESİ'!$B$4:$N$9795,13,0)))</f>
        <v/>
      </c>
      <c r="F15" s="162" t="str">
        <f>IF(ISERROR(VLOOKUP(B15,'KAYIT LİSTESİ'!$B$4:$H$795,5,0)),"",(VLOOKUP(B15,'KAYIT LİSTESİ'!$B$4:$H$795,5,0)))</f>
        <v/>
      </c>
      <c r="G15" s="162" t="str">
        <f>IF(ISERROR(VLOOKUP(B15,'KAYIT LİSTESİ'!$B$4:$H$795,6,0)),"",(VLOOKUP(B15,'KAYIT LİSTESİ'!$B$4:$H$795,6,0)))</f>
        <v/>
      </c>
      <c r="H15" s="153"/>
      <c r="I15" s="153"/>
      <c r="J15" s="153"/>
      <c r="K15" s="186"/>
      <c r="L15" s="187"/>
      <c r="M15" s="187"/>
      <c r="N15" s="187"/>
      <c r="O15" s="186" t="str">
        <f>IF(COUNT(H15:N15)=0,"",MAX(H15:N15))</f>
        <v/>
      </c>
      <c r="P15" s="68"/>
    </row>
    <row r="16" spans="1:16" s="56" customFormat="1" ht="63" hidden="1" customHeight="1" x14ac:dyDescent="0.2">
      <c r="A16" s="64"/>
      <c r="B16" s="65" t="s">
        <v>414</v>
      </c>
      <c r="C16" s="66" t="str">
        <f>IF(ISERROR(VLOOKUP(B16,'KAYIT LİSTESİ'!$B$4:$H$795,2,0)),"",(VLOOKUP(B16,'KAYIT LİSTESİ'!$B$4:$H$795,2,0)))</f>
        <v/>
      </c>
      <c r="D16" s="67" t="str">
        <f>IF(ISERROR(VLOOKUP(B16,'KAYIT LİSTESİ'!$B$4:$H$795,4,0)),"",(VLOOKUP(B16,'KAYIT LİSTESİ'!$B$4:$H$795,4,0)))</f>
        <v/>
      </c>
      <c r="E16" s="67" t="str">
        <f>IF(ISERROR(VLOOKUP(B16,'KAYIT LİSTESİ'!$B$4:$N$9795,13,0)),"",(VLOOKUP(B16,'KAYIT LİSTESİ'!$B$4:$N$9795,13,0)))</f>
        <v/>
      </c>
      <c r="F16" s="162" t="str">
        <f>IF(ISERROR(VLOOKUP(B16,'KAYIT LİSTESİ'!$B$4:$H$795,5,0)),"",(VLOOKUP(B16,'KAYIT LİSTESİ'!$B$4:$H$795,5,0)))</f>
        <v/>
      </c>
      <c r="G16" s="162" t="str">
        <f>IF(ISERROR(VLOOKUP(B16,'KAYIT LİSTESİ'!$B$4:$H$795,6,0)),"",(VLOOKUP(B16,'KAYIT LİSTESİ'!$B$4:$H$795,6,0)))</f>
        <v/>
      </c>
      <c r="H16" s="153"/>
      <c r="I16" s="153"/>
      <c r="J16" s="153"/>
      <c r="K16" s="186"/>
      <c r="L16" s="187"/>
      <c r="M16" s="187"/>
      <c r="N16" s="187"/>
      <c r="O16" s="186" t="str">
        <f>IF(COUNT(H16:N16)=0,"",MAX(H16:N16))</f>
        <v/>
      </c>
      <c r="P16" s="68"/>
    </row>
    <row r="17" spans="1:16" ht="28.9" hidden="1" customHeight="1" x14ac:dyDescent="0.2">
      <c r="A17" s="349" t="s">
        <v>6</v>
      </c>
      <c r="B17" s="349"/>
      <c r="C17" s="353" t="s">
        <v>72</v>
      </c>
      <c r="D17" s="353" t="s">
        <v>88</v>
      </c>
      <c r="E17" s="354" t="s">
        <v>215</v>
      </c>
      <c r="F17" s="349" t="s">
        <v>7</v>
      </c>
      <c r="G17" s="349" t="s">
        <v>41</v>
      </c>
      <c r="H17" s="350" t="s">
        <v>239</v>
      </c>
      <c r="I17" s="350"/>
      <c r="J17" s="350"/>
      <c r="K17" s="350"/>
      <c r="L17" s="350"/>
      <c r="M17" s="350"/>
      <c r="N17" s="350"/>
      <c r="O17" s="351" t="s">
        <v>8</v>
      </c>
      <c r="P17" s="351" t="s">
        <v>129</v>
      </c>
    </row>
    <row r="18" spans="1:16" ht="28.9" hidden="1" customHeight="1" x14ac:dyDescent="0.2">
      <c r="A18" s="349"/>
      <c r="B18" s="349"/>
      <c r="C18" s="353"/>
      <c r="D18" s="353"/>
      <c r="E18" s="355"/>
      <c r="F18" s="349"/>
      <c r="G18" s="349"/>
      <c r="H18" s="255">
        <v>1</v>
      </c>
      <c r="I18" s="255">
        <v>2</v>
      </c>
      <c r="J18" s="255">
        <v>3</v>
      </c>
      <c r="K18" s="185" t="s">
        <v>130</v>
      </c>
      <c r="L18" s="255">
        <v>4</v>
      </c>
      <c r="M18" s="255">
        <v>5</v>
      </c>
      <c r="N18" s="255">
        <v>6</v>
      </c>
      <c r="O18" s="352"/>
      <c r="P18" s="352"/>
    </row>
    <row r="19" spans="1:16" s="56" customFormat="1" ht="63" hidden="1" customHeight="1" x14ac:dyDescent="0.2">
      <c r="A19" s="64">
        <v>1</v>
      </c>
      <c r="B19" s="65" t="s">
        <v>398</v>
      </c>
      <c r="C19" s="66" t="str">
        <f>IF(ISERROR(VLOOKUP(B19,'KAYIT LİSTESİ'!$B$4:$H$795,2,0)),"",(VLOOKUP(B19,'KAYIT LİSTESİ'!$B$4:$H$795,2,0)))</f>
        <v/>
      </c>
      <c r="D19" s="67" t="str">
        <f>IF(ISERROR(VLOOKUP(B19,'KAYIT LİSTESİ'!$B$4:$H$795,4,0)),"",(VLOOKUP(B19,'KAYIT LİSTESİ'!$B$4:$H$795,4,0)))</f>
        <v/>
      </c>
      <c r="E19" s="67" t="str">
        <f>IF(ISERROR(VLOOKUP(B19,'KAYIT LİSTESİ'!$B$4:$N$9795,13,0)),"",(VLOOKUP(B19,'KAYIT LİSTESİ'!$B$4:$N$9795,13,0)))</f>
        <v/>
      </c>
      <c r="F19" s="162" t="str">
        <f>IF(ISERROR(VLOOKUP(B19,'KAYIT LİSTESİ'!$B$4:$H$795,5,0)),"",(VLOOKUP(B19,'KAYIT LİSTESİ'!$B$4:$H$795,5,0)))</f>
        <v/>
      </c>
      <c r="G19" s="162" t="str">
        <f>IF(ISERROR(VLOOKUP(B19,'KAYIT LİSTESİ'!$B$4:$H$795,6,0)),"",(VLOOKUP(B19,'KAYIT LİSTESİ'!$B$4:$H$795,6,0)))</f>
        <v/>
      </c>
      <c r="H19" s="153"/>
      <c r="I19" s="153"/>
      <c r="J19" s="153"/>
      <c r="K19" s="186"/>
      <c r="L19" s="187"/>
      <c r="M19" s="187"/>
      <c r="N19" s="187"/>
      <c r="O19" s="186" t="str">
        <f>IF(COUNT(H19:N19)=0,"",MAX(H19:N19))</f>
        <v/>
      </c>
      <c r="P19" s="68"/>
    </row>
    <row r="20" spans="1:16" s="56" customFormat="1" ht="63" hidden="1" customHeight="1" x14ac:dyDescent="0.2">
      <c r="A20" s="64">
        <v>2</v>
      </c>
      <c r="B20" s="65" t="s">
        <v>399</v>
      </c>
      <c r="C20" s="66" t="str">
        <f>IF(ISERROR(VLOOKUP(B20,'KAYIT LİSTESİ'!$B$4:$H$795,2,0)),"",(VLOOKUP(B20,'KAYIT LİSTESİ'!$B$4:$H$795,2,0)))</f>
        <v/>
      </c>
      <c r="D20" s="67" t="str">
        <f>IF(ISERROR(VLOOKUP(B20,'KAYIT LİSTESİ'!$B$4:$H$795,4,0)),"",(VLOOKUP(B20,'KAYIT LİSTESİ'!$B$4:$H$795,4,0)))</f>
        <v/>
      </c>
      <c r="E20" s="67" t="str">
        <f>IF(ISERROR(VLOOKUP(B20,'KAYIT LİSTESİ'!$B$4:$N$9795,13,0)),"",(VLOOKUP(B20,'KAYIT LİSTESİ'!$B$4:$N$9795,13,0)))</f>
        <v/>
      </c>
      <c r="F20" s="162" t="str">
        <f>IF(ISERROR(VLOOKUP(B20,'KAYIT LİSTESİ'!$B$4:$H$795,5,0)),"",(VLOOKUP(B20,'KAYIT LİSTESİ'!$B$4:$H$795,5,0)))</f>
        <v/>
      </c>
      <c r="G20" s="162" t="str">
        <f>IF(ISERROR(VLOOKUP(B20,'KAYIT LİSTESİ'!$B$4:$H$795,6,0)),"",(VLOOKUP(B20,'KAYIT LİSTESİ'!$B$4:$H$795,6,0)))</f>
        <v/>
      </c>
      <c r="H20" s="153"/>
      <c r="I20" s="153"/>
      <c r="J20" s="153"/>
      <c r="K20" s="186"/>
      <c r="L20" s="187"/>
      <c r="M20" s="187"/>
      <c r="N20" s="187"/>
      <c r="O20" s="186" t="str">
        <f>IF(COUNT(H20:N20)=0,"",MAX(H20:N20))</f>
        <v/>
      </c>
      <c r="P20" s="68"/>
    </row>
    <row r="21" spans="1:16" s="56" customFormat="1" ht="63" hidden="1" customHeight="1" x14ac:dyDescent="0.2">
      <c r="A21" s="64">
        <v>3</v>
      </c>
      <c r="B21" s="65" t="s">
        <v>400</v>
      </c>
      <c r="C21" s="66" t="str">
        <f>IF(ISERROR(VLOOKUP(B21,'KAYIT LİSTESİ'!$B$4:$H$795,2,0)),"",(VLOOKUP(B21,'KAYIT LİSTESİ'!$B$4:$H$795,2,0)))</f>
        <v/>
      </c>
      <c r="D21" s="67" t="str">
        <f>IF(ISERROR(VLOOKUP(B21,'KAYIT LİSTESİ'!$B$4:$H$795,4,0)),"",(VLOOKUP(B21,'KAYIT LİSTESİ'!$B$4:$H$795,4,0)))</f>
        <v/>
      </c>
      <c r="E21" s="67" t="str">
        <f>IF(ISERROR(VLOOKUP(B21,'KAYIT LİSTESİ'!$B$4:$N$9795,13,0)),"",(VLOOKUP(B21,'KAYIT LİSTESİ'!$B$4:$N$9795,13,0)))</f>
        <v/>
      </c>
      <c r="F21" s="162" t="str">
        <f>IF(ISERROR(VLOOKUP(B21,'KAYIT LİSTESİ'!$B$4:$H$795,5,0)),"",(VLOOKUP(B21,'KAYIT LİSTESİ'!$B$4:$H$795,5,0)))</f>
        <v/>
      </c>
      <c r="G21" s="162" t="str">
        <f>IF(ISERROR(VLOOKUP(B21,'KAYIT LİSTESİ'!$B$4:$H$795,6,0)),"",(VLOOKUP(B21,'KAYIT LİSTESİ'!$B$4:$H$795,6,0)))</f>
        <v/>
      </c>
      <c r="H21" s="153"/>
      <c r="I21" s="153"/>
      <c r="J21" s="153"/>
      <c r="K21" s="186"/>
      <c r="L21" s="187"/>
      <c r="M21" s="187"/>
      <c r="N21" s="187"/>
      <c r="O21" s="186" t="str">
        <f>IF(COUNT(H21:N21)=0,"",MAX(H21:N21))</f>
        <v/>
      </c>
      <c r="P21" s="68"/>
    </row>
    <row r="22" spans="1:16" s="56" customFormat="1" ht="63" hidden="1" customHeight="1" x14ac:dyDescent="0.2">
      <c r="A22" s="64">
        <v>4</v>
      </c>
      <c r="B22" s="65" t="s">
        <v>401</v>
      </c>
      <c r="C22" s="66" t="str">
        <f>IF(ISERROR(VLOOKUP(B22,'KAYIT LİSTESİ'!$B$4:$H$795,2,0)),"",(VLOOKUP(B22,'KAYIT LİSTESİ'!$B$4:$H$795,2,0)))</f>
        <v/>
      </c>
      <c r="D22" s="67" t="str">
        <f>IF(ISERROR(VLOOKUP(B22,'KAYIT LİSTESİ'!$B$4:$H$795,4,0)),"",(VLOOKUP(B22,'KAYIT LİSTESİ'!$B$4:$H$795,4,0)))</f>
        <v/>
      </c>
      <c r="E22" s="67" t="str">
        <f>IF(ISERROR(VLOOKUP(B22,'KAYIT LİSTESİ'!$B$4:$N$9795,13,0)),"",(VLOOKUP(B22,'KAYIT LİSTESİ'!$B$4:$N$9795,13,0)))</f>
        <v/>
      </c>
      <c r="F22" s="162" t="str">
        <f>IF(ISERROR(VLOOKUP(B22,'KAYIT LİSTESİ'!$B$4:$H$795,5,0)),"",(VLOOKUP(B22,'KAYIT LİSTESİ'!$B$4:$H$795,5,0)))</f>
        <v/>
      </c>
      <c r="G22" s="162" t="str">
        <f>IF(ISERROR(VLOOKUP(B22,'KAYIT LİSTESİ'!$B$4:$H$795,6,0)),"",(VLOOKUP(B22,'KAYIT LİSTESİ'!$B$4:$H$795,6,0)))</f>
        <v/>
      </c>
      <c r="H22" s="153"/>
      <c r="I22" s="153"/>
      <c r="J22" s="153"/>
      <c r="K22" s="186"/>
      <c r="L22" s="187"/>
      <c r="M22" s="187"/>
      <c r="N22" s="187"/>
      <c r="O22" s="186" t="str">
        <f>IF(COUNT(H22:N22)=0,"",MAX(H22:N22))</f>
        <v/>
      </c>
      <c r="P22" s="68"/>
    </row>
    <row r="23" spans="1:16" s="58" customFormat="1" ht="9" customHeight="1" x14ac:dyDescent="0.2">
      <c r="A23" s="256"/>
      <c r="B23" s="256"/>
      <c r="C23" s="256"/>
      <c r="D23" s="57"/>
      <c r="E23" s="57"/>
      <c r="F23" s="256"/>
      <c r="O23" s="59"/>
      <c r="P23" s="256"/>
    </row>
    <row r="24" spans="1:16" s="58" customFormat="1" ht="25.5" customHeight="1" x14ac:dyDescent="0.2">
      <c r="A24" s="347" t="s">
        <v>4</v>
      </c>
      <c r="B24" s="347"/>
      <c r="C24" s="347"/>
      <c r="D24" s="347"/>
      <c r="E24" s="256"/>
      <c r="F24" s="257" t="s">
        <v>0</v>
      </c>
      <c r="G24" s="257" t="s">
        <v>1</v>
      </c>
      <c r="H24" s="348" t="s">
        <v>2</v>
      </c>
      <c r="I24" s="348"/>
      <c r="J24" s="348"/>
      <c r="K24" s="348"/>
      <c r="L24" s="348"/>
      <c r="M24" s="348"/>
      <c r="N24" s="348"/>
      <c r="O24" s="348" t="s">
        <v>3</v>
      </c>
      <c r="P24" s="348"/>
    </row>
  </sheetData>
  <sortState ref="A8:O9">
    <sortCondition descending="1" ref="O8:O9"/>
  </sortState>
  <mergeCells count="44">
    <mergeCell ref="P6:P7"/>
    <mergeCell ref="A1:P1"/>
    <mergeCell ref="A2:P2"/>
    <mergeCell ref="A3:C3"/>
    <mergeCell ref="D3:F3"/>
    <mergeCell ref="H3:J3"/>
    <mergeCell ref="N3:P3"/>
    <mergeCell ref="A4:C4"/>
    <mergeCell ref="D4:F4"/>
    <mergeCell ref="I4:J4"/>
    <mergeCell ref="F6:F7"/>
    <mergeCell ref="G6:G7"/>
    <mergeCell ref="H6:N6"/>
    <mergeCell ref="L4:M4"/>
    <mergeCell ref="N4:O4"/>
    <mergeCell ref="A6:A7"/>
    <mergeCell ref="B6:B7"/>
    <mergeCell ref="C6:C7"/>
    <mergeCell ref="D6:D7"/>
    <mergeCell ref="E6:E7"/>
    <mergeCell ref="O6:O7"/>
    <mergeCell ref="A11:A12"/>
    <mergeCell ref="B11:B12"/>
    <mergeCell ref="F17:F18"/>
    <mergeCell ref="D11:D12"/>
    <mergeCell ref="E11:E12"/>
    <mergeCell ref="C11:C12"/>
    <mergeCell ref="F11:F12"/>
    <mergeCell ref="G11:G12"/>
    <mergeCell ref="H11:N11"/>
    <mergeCell ref="O11:O12"/>
    <mergeCell ref="P11:P12"/>
    <mergeCell ref="G17:G18"/>
    <mergeCell ref="H17:N17"/>
    <mergeCell ref="O17:O18"/>
    <mergeCell ref="P17:P18"/>
    <mergeCell ref="A24:D24"/>
    <mergeCell ref="H24:N24"/>
    <mergeCell ref="O24:P24"/>
    <mergeCell ref="A17:A18"/>
    <mergeCell ref="B17:B18"/>
    <mergeCell ref="C17:C18"/>
    <mergeCell ref="D17:D18"/>
    <mergeCell ref="E17:E18"/>
  </mergeCells>
  <conditionalFormatting sqref="O8:O10 O13:O16">
    <cfRule type="cellIs" dxfId="1" priority="2" operator="equal">
      <formula>0</formula>
    </cfRule>
  </conditionalFormatting>
  <conditionalFormatting sqref="O19:O22">
    <cfRule type="cellIs" dxfId="0" priority="1" operator="equal">
      <formula>0</formula>
    </cfRule>
  </conditionalFormatting>
  <hyperlinks>
    <hyperlink ref="D3:F3" location="'YARIŞMA PROGRAMI'!A1" display="'YARIŞMA PROGRAMI'!A1"/>
  </hyperlinks>
  <printOptions horizontalCentered="1"/>
  <pageMargins left="0.24" right="0.15748031496062992" top="0.17" bottom="0.23622047244094491" header="0.17" footer="0.15748031496062992"/>
  <pageSetup paperSize="9" scale="6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9"/>
  <sheetViews>
    <sheetView view="pageBreakPreview" topLeftCell="A16" zoomScale="80" zoomScaleNormal="100" zoomScaleSheetLayoutView="80" workbookViewId="0">
      <selection activeCell="O34" sqref="O34"/>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85546875" style="22" bestFit="1" customWidth="1"/>
    <col min="6" max="6" width="28.7109375" style="47" bestFit="1" customWidth="1"/>
    <col min="7" max="7" width="8.7109375" style="47" customWidth="1"/>
    <col min="8" max="8" width="2.140625" style="22" customWidth="1"/>
    <col min="9" max="9" width="6.85546875" style="29" customWidth="1"/>
    <col min="10" max="10" width="15.5703125" style="29" hidden="1" customWidth="1"/>
    <col min="11" max="11" width="6.7109375" style="29" customWidth="1"/>
    <col min="12" max="12" width="13.140625" style="30" bestFit="1" customWidth="1"/>
    <col min="13" max="13" width="10.140625" style="30" customWidth="1"/>
    <col min="14" max="14" width="21.7109375" style="50" bestFit="1" customWidth="1"/>
    <col min="15" max="15" width="41.57031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41"/>
      <c r="E3" s="328" t="s">
        <v>200</v>
      </c>
      <c r="F3" s="328"/>
      <c r="G3" s="197"/>
      <c r="H3" s="11"/>
      <c r="I3" s="329"/>
      <c r="J3" s="329"/>
      <c r="K3" s="329"/>
      <c r="L3" s="12"/>
      <c r="M3" s="12"/>
      <c r="N3" s="197"/>
      <c r="O3" s="330"/>
      <c r="P3" s="330"/>
      <c r="Q3" s="330"/>
    </row>
    <row r="4" spans="1:19" s="13" customFormat="1" ht="17.25" customHeight="1" x14ac:dyDescent="0.2">
      <c r="A4" s="331" t="s">
        <v>78</v>
      </c>
      <c r="B4" s="331"/>
      <c r="C4" s="331"/>
      <c r="D4" s="240"/>
      <c r="E4" s="332" t="s">
        <v>317</v>
      </c>
      <c r="F4" s="332"/>
      <c r="G4" s="34"/>
      <c r="H4" s="34"/>
      <c r="I4" s="34"/>
      <c r="J4" s="34"/>
      <c r="K4" s="34"/>
      <c r="L4" s="35"/>
      <c r="M4" s="35"/>
      <c r="N4" s="54" t="s">
        <v>5</v>
      </c>
      <c r="O4" s="254">
        <v>42831</v>
      </c>
      <c r="P4" s="265">
        <v>0.41666666666666669</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32.450000000000003" customHeight="1" x14ac:dyDescent="0.2">
      <c r="A6" s="334" t="s">
        <v>11</v>
      </c>
      <c r="B6" s="335" t="s">
        <v>73</v>
      </c>
      <c r="C6" s="337" t="s">
        <v>85</v>
      </c>
      <c r="D6" s="338" t="s">
        <v>215</v>
      </c>
      <c r="E6" s="340" t="s">
        <v>13</v>
      </c>
      <c r="F6" s="340" t="s">
        <v>41</v>
      </c>
      <c r="G6" s="340" t="s">
        <v>14</v>
      </c>
      <c r="I6" s="224" t="s">
        <v>15</v>
      </c>
      <c r="J6" s="225"/>
      <c r="K6" s="225"/>
      <c r="L6" s="225"/>
      <c r="M6" s="225"/>
      <c r="N6" s="252" t="s">
        <v>238</v>
      </c>
      <c r="O6" s="341"/>
      <c r="P6" s="341"/>
      <c r="Q6" s="342"/>
      <c r="S6"/>
    </row>
    <row r="7" spans="1:19" ht="32.450000000000003"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32.450000000000003" customHeight="1" x14ac:dyDescent="0.2">
      <c r="A8" s="51">
        <v>1</v>
      </c>
      <c r="B8" s="51">
        <v>149</v>
      </c>
      <c r="C8" s="92">
        <v>37804</v>
      </c>
      <c r="D8" s="92" t="s">
        <v>205</v>
      </c>
      <c r="E8" s="154" t="s">
        <v>354</v>
      </c>
      <c r="F8" s="155" t="s">
        <v>297</v>
      </c>
      <c r="G8" s="93">
        <v>4051</v>
      </c>
      <c r="H8" s="23"/>
      <c r="I8" s="24">
        <v>2</v>
      </c>
      <c r="J8" s="25" t="s">
        <v>168</v>
      </c>
      <c r="K8" s="26">
        <f>IF(ISERROR(VLOOKUP(J8,'KAYIT LİSTESİ'!$B$4:$H$795,2,0)),"",(VLOOKUP(J8,'KAYIT LİSTESİ'!$B$4:$H$795,2,0)))</f>
        <v>149</v>
      </c>
      <c r="L8" s="27">
        <f>IF(ISERROR(VLOOKUP(J8,'KAYIT LİSTESİ'!$B$4:$H$795,4,0)),"",(VLOOKUP(J8,'KAYIT LİSTESİ'!$B$4:$H$795,4,0)))</f>
        <v>37804</v>
      </c>
      <c r="M8" s="196" t="str">
        <f>IF(ISERROR(VLOOKUP(J8,'KAYIT LİSTESİ'!$B$4:$N$9795,13,0)),"",(VLOOKUP(J8,'KAYIT LİSTESİ'!$B$4:$N$9795,13,0)))</f>
        <v>B1</v>
      </c>
      <c r="N8" s="44" t="str">
        <f>IF(ISERROR(VLOOKUP(J8,'KAYIT LİSTESİ'!$B$4:$H$795,5,0)),"",(VLOOKUP(J8,'KAYIT LİSTESİ'!$B$4:$H$795,5,0)))</f>
        <v>TUNA HAN KOZA</v>
      </c>
      <c r="O8" s="44" t="str">
        <f>IF(ISERROR(VLOOKUP(J8,'KAYIT LİSTESİ'!$B$4:$H$795,6,0)),"",(VLOOKUP(J8,'KAYIT LİSTESİ'!$B$4:$H$795,6,0)))</f>
        <v>KONYA-MEVLANA ENGELLİLER SPOR KULÜBÜ</v>
      </c>
      <c r="P8" s="195">
        <v>4051</v>
      </c>
      <c r="Q8" s="26">
        <v>1</v>
      </c>
    </row>
    <row r="9" spans="1:19" s="20" customFormat="1" ht="32.450000000000003" customHeight="1" x14ac:dyDescent="0.2">
      <c r="A9" s="51">
        <v>2</v>
      </c>
      <c r="B9" s="51">
        <v>143</v>
      </c>
      <c r="C9" s="92">
        <v>38369</v>
      </c>
      <c r="D9" s="92" t="s">
        <v>205</v>
      </c>
      <c r="E9" s="154" t="s">
        <v>296</v>
      </c>
      <c r="F9" s="155" t="s">
        <v>297</v>
      </c>
      <c r="G9" s="195">
        <v>4250</v>
      </c>
      <c r="H9" s="23"/>
      <c r="I9" s="24">
        <v>4</v>
      </c>
      <c r="J9" s="25" t="s">
        <v>169</v>
      </c>
      <c r="K9" s="26">
        <f>IF(ISERROR(VLOOKUP(J9,'KAYIT LİSTESİ'!$B$4:$H$795,2,0)),"",(VLOOKUP(J9,'KAYIT LİSTESİ'!$B$4:$H$795,2,0)))</f>
        <v>85</v>
      </c>
      <c r="L9" s="27">
        <f>IF(ISERROR(VLOOKUP(J9,'KAYIT LİSTESİ'!$B$4:$H$795,4,0)),"",(VLOOKUP(J9,'KAYIT LİSTESİ'!$B$4:$H$795,4,0)))</f>
        <v>38420</v>
      </c>
      <c r="M9" s="196" t="str">
        <f>IF(ISERROR(VLOOKUP(J9,'KAYIT LİSTESİ'!$B$4:$N$9795,13,0)),"",(VLOOKUP(J9,'KAYIT LİSTESİ'!$B$4:$N$9795,13,0)))</f>
        <v>B1</v>
      </c>
      <c r="N9" s="44" t="str">
        <f>IF(ISERROR(VLOOKUP(J9,'KAYIT LİSTESİ'!$B$4:$H$795,5,0)),"",(VLOOKUP(J9,'KAYIT LİSTESİ'!$B$4:$H$795,5,0)))</f>
        <v>İSMAİL KAĞAN EREN</v>
      </c>
      <c r="O9" s="44" t="str">
        <f>IF(ISERROR(VLOOKUP(J9,'KAYIT LİSTESİ'!$B$4:$H$795,6,0)),"",(VLOOKUP(J9,'KAYIT LİSTESİ'!$B$4:$H$795,6,0)))</f>
        <v>DENİZLİ-DENİZLİ GÖR.ENG.EĞ.SPOR KUL.</v>
      </c>
      <c r="P9" s="28">
        <v>4985</v>
      </c>
      <c r="Q9" s="26">
        <v>3</v>
      </c>
    </row>
    <row r="10" spans="1:19" s="20" customFormat="1" ht="32.450000000000003" customHeight="1" x14ac:dyDescent="0.2">
      <c r="A10" s="51">
        <v>3</v>
      </c>
      <c r="B10" s="51">
        <v>85</v>
      </c>
      <c r="C10" s="92">
        <v>38420</v>
      </c>
      <c r="D10" s="92" t="s">
        <v>205</v>
      </c>
      <c r="E10" s="154" t="s">
        <v>292</v>
      </c>
      <c r="F10" s="155" t="s">
        <v>293</v>
      </c>
      <c r="G10" s="195">
        <v>4985</v>
      </c>
      <c r="H10" s="23"/>
      <c r="I10" s="24">
        <v>6</v>
      </c>
      <c r="J10" s="25" t="s">
        <v>170</v>
      </c>
      <c r="K10" s="26">
        <f>IF(ISERROR(VLOOKUP(J10,'KAYIT LİSTESİ'!$B$4:$H$795,2,0)),"",(VLOOKUP(J10,'KAYIT LİSTESİ'!$B$4:$H$795,2,0)))</f>
        <v>132</v>
      </c>
      <c r="L10" s="27">
        <f>IF(ISERROR(VLOOKUP(J10,'KAYIT LİSTESİ'!$B$4:$H$795,4,0)),"",(VLOOKUP(J10,'KAYIT LİSTESİ'!$B$4:$H$795,4,0)))</f>
        <v>37169</v>
      </c>
      <c r="M10" s="196" t="str">
        <f>IF(ISERROR(VLOOKUP(J10,'KAYIT LİSTESİ'!$B$4:$N$9795,13,0)),"",(VLOOKUP(J10,'KAYIT LİSTESİ'!$B$4:$N$9795,13,0)))</f>
        <v>B1</v>
      </c>
      <c r="N10" s="44" t="str">
        <f>IF(ISERROR(VLOOKUP(J10,'KAYIT LİSTESİ'!$B$4:$H$795,5,0)),"",(VLOOKUP(J10,'KAYIT LİSTESİ'!$B$4:$H$795,5,0)))</f>
        <v>ATİLA DİNÇASLAN</v>
      </c>
      <c r="O10" s="44" t="str">
        <f>IF(ISERROR(VLOOKUP(J10,'KAYIT LİSTESİ'!$B$4:$H$795,6,0)),"",(VLOOKUP(J10,'KAYIT LİSTESİ'!$B$4:$H$795,6,0)))</f>
        <v>KAYSERİ-KAYSERİ GENÇ GÖRME ENGELLİLER SPOR KULÜBÜ</v>
      </c>
      <c r="P10" s="28">
        <v>5618</v>
      </c>
      <c r="Q10" s="26">
        <v>4</v>
      </c>
    </row>
    <row r="11" spans="1:19" s="20" customFormat="1" ht="32.450000000000003" customHeight="1" x14ac:dyDescent="0.2">
      <c r="A11" s="51">
        <v>4</v>
      </c>
      <c r="B11" s="51">
        <v>132</v>
      </c>
      <c r="C11" s="92">
        <v>37169</v>
      </c>
      <c r="D11" s="92" t="s">
        <v>205</v>
      </c>
      <c r="E11" s="154" t="s">
        <v>294</v>
      </c>
      <c r="F11" s="155" t="s">
        <v>295</v>
      </c>
      <c r="G11" s="93">
        <v>5618</v>
      </c>
      <c r="H11" s="23"/>
      <c r="I11" s="24">
        <v>8</v>
      </c>
      <c r="J11" s="25" t="s">
        <v>171</v>
      </c>
      <c r="K11" s="26">
        <f>IF(ISERROR(VLOOKUP(J11,'KAYIT LİSTESİ'!$B$4:$H$795,2,0)),"",(VLOOKUP(J11,'KAYIT LİSTESİ'!$B$4:$H$795,2,0)))</f>
        <v>143</v>
      </c>
      <c r="L11" s="27">
        <f>IF(ISERROR(VLOOKUP(J11,'KAYIT LİSTESİ'!$B$4:$H$795,4,0)),"",(VLOOKUP(J11,'KAYIT LİSTESİ'!$B$4:$H$795,4,0)))</f>
        <v>38369</v>
      </c>
      <c r="M11" s="196" t="str">
        <f>IF(ISERROR(VLOOKUP(J11,'KAYIT LİSTESİ'!$B$4:$N$9795,13,0)),"",(VLOOKUP(J11,'KAYIT LİSTESİ'!$B$4:$N$9795,13,0)))</f>
        <v>B1</v>
      </c>
      <c r="N11" s="44" t="str">
        <f>IF(ISERROR(VLOOKUP(J11,'KAYIT LİSTESİ'!$B$4:$H$795,5,0)),"",(VLOOKUP(J11,'KAYIT LİSTESİ'!$B$4:$H$795,5,0)))</f>
        <v>ALİ DEMİRTEPE</v>
      </c>
      <c r="O11" s="44" t="str">
        <f>IF(ISERROR(VLOOKUP(J11,'KAYIT LİSTESİ'!$B$4:$H$795,6,0)),"",(VLOOKUP(J11,'KAYIT LİSTESİ'!$B$4:$H$795,6,0)))</f>
        <v>KONYA-MEVLANA ENGELLİLER SPOR KULÜBÜ</v>
      </c>
      <c r="P11" s="195">
        <v>4250</v>
      </c>
      <c r="Q11" s="26">
        <v>2</v>
      </c>
    </row>
    <row r="12" spans="1:19" s="20" customFormat="1" ht="32.450000000000003" customHeight="1" x14ac:dyDescent="0.2">
      <c r="A12" s="51"/>
      <c r="B12" s="51"/>
      <c r="C12" s="92"/>
      <c r="D12" s="92"/>
      <c r="E12" s="154"/>
      <c r="F12" s="155"/>
      <c r="G12" s="93"/>
      <c r="H12" s="23"/>
      <c r="I12" s="224" t="s">
        <v>16</v>
      </c>
      <c r="J12" s="225"/>
      <c r="K12" s="225"/>
      <c r="L12" s="225"/>
      <c r="M12" s="225"/>
      <c r="N12" s="252" t="s">
        <v>238</v>
      </c>
      <c r="O12" s="341"/>
      <c r="P12" s="341"/>
      <c r="Q12" s="342"/>
    </row>
    <row r="13" spans="1:19" s="20" customFormat="1" ht="32.450000000000003" customHeight="1" x14ac:dyDescent="0.2">
      <c r="A13" s="51"/>
      <c r="B13" s="51"/>
      <c r="C13" s="92"/>
      <c r="D13" s="92"/>
      <c r="E13" s="154"/>
      <c r="F13" s="155"/>
      <c r="G13" s="93"/>
      <c r="H13" s="23"/>
      <c r="I13" s="43" t="s">
        <v>133</v>
      </c>
      <c r="J13" s="40" t="s">
        <v>74</v>
      </c>
      <c r="K13" s="40" t="s">
        <v>73</v>
      </c>
      <c r="L13" s="41" t="s">
        <v>12</v>
      </c>
      <c r="M13" s="41" t="s">
        <v>215</v>
      </c>
      <c r="N13" s="42" t="s">
        <v>13</v>
      </c>
      <c r="O13" s="42" t="s">
        <v>41</v>
      </c>
      <c r="P13" s="40" t="s">
        <v>14</v>
      </c>
      <c r="Q13" s="40" t="s">
        <v>25</v>
      </c>
    </row>
    <row r="14" spans="1:19" s="20" customFormat="1" ht="32.450000000000003" customHeight="1" x14ac:dyDescent="0.2">
      <c r="A14" s="334" t="s">
        <v>11</v>
      </c>
      <c r="B14" s="335" t="s">
        <v>73</v>
      </c>
      <c r="C14" s="337" t="s">
        <v>85</v>
      </c>
      <c r="D14" s="338" t="s">
        <v>215</v>
      </c>
      <c r="E14" s="340" t="s">
        <v>13</v>
      </c>
      <c r="F14" s="340" t="s">
        <v>41</v>
      </c>
      <c r="G14" s="340" t="s">
        <v>14</v>
      </c>
      <c r="H14" s="23"/>
      <c r="I14" s="24">
        <v>2</v>
      </c>
      <c r="J14" s="25" t="s">
        <v>172</v>
      </c>
      <c r="K14" s="26">
        <f>IF(ISERROR(VLOOKUP(J14,'KAYIT LİSTESİ'!$B$4:$H$795,2,0)),"",(VLOOKUP(J14,'KAYIT LİSTESİ'!$B$4:$H$795,2,0)))</f>
        <v>184</v>
      </c>
      <c r="L14" s="27">
        <f>IF(ISERROR(VLOOKUP(J14,'KAYIT LİSTESİ'!$B$4:$H$795,4,0)),"",(VLOOKUP(J14,'KAYIT LİSTESİ'!$B$4:$H$795,4,0)))</f>
        <v>37691</v>
      </c>
      <c r="M14" s="196" t="str">
        <f>IF(ISERROR(VLOOKUP(J14,'KAYIT LİSTESİ'!$B$4:$N$9795,13,0)),"",(VLOOKUP(J14,'KAYIT LİSTESİ'!$B$4:$N$9795,13,0)))</f>
        <v>B2</v>
      </c>
      <c r="N14" s="44" t="str">
        <f>IF(ISERROR(VLOOKUP(J14,'KAYIT LİSTESİ'!$B$4:$H$795,5,0)),"",(VLOOKUP(J14,'KAYIT LİSTESİ'!$B$4:$H$795,5,0)))</f>
        <v>ALİRIZA TURGUT</v>
      </c>
      <c r="O14" s="44" t="str">
        <f>IF(ISERROR(VLOOKUP(J14,'KAYIT LİSTESİ'!$B$4:$H$795,6,0)),"",(VLOOKUP(J14,'KAYIT LİSTESİ'!$B$4:$H$795,6,0)))</f>
        <v>İSTANBUL BAKIR KÖY G.ENG..SANAT SP.KLB.</v>
      </c>
      <c r="P14" s="195">
        <v>4198</v>
      </c>
      <c r="Q14" s="26">
        <v>1</v>
      </c>
    </row>
    <row r="15" spans="1:19" s="20" customFormat="1" ht="32.450000000000003" customHeight="1" x14ac:dyDescent="0.2">
      <c r="A15" s="334"/>
      <c r="B15" s="336"/>
      <c r="C15" s="337"/>
      <c r="D15" s="339"/>
      <c r="E15" s="340"/>
      <c r="F15" s="340"/>
      <c r="G15" s="340"/>
      <c r="H15" s="23"/>
      <c r="I15" s="24">
        <v>4</v>
      </c>
      <c r="J15" s="25" t="s">
        <v>173</v>
      </c>
      <c r="K15" s="26">
        <f>IF(ISERROR(VLOOKUP(J15,'KAYIT LİSTESİ'!$B$4:$H$795,2,0)),"",(VLOOKUP(J15,'KAYIT LİSTESİ'!$B$4:$H$795,2,0)))</f>
        <v>71</v>
      </c>
      <c r="L15" s="27">
        <f>IF(ISERROR(VLOOKUP(J15,'KAYIT LİSTESİ'!$B$4:$H$795,4,0)),"",(VLOOKUP(J15,'KAYIT LİSTESİ'!$B$4:$H$795,4,0)))</f>
        <v>38565</v>
      </c>
      <c r="M15" s="196" t="str">
        <f>IF(ISERROR(VLOOKUP(J15,'KAYIT LİSTESİ'!$B$4:$N$9795,13,0)),"",(VLOOKUP(J15,'KAYIT LİSTESİ'!$B$4:$N$9795,13,0)))</f>
        <v>B2</v>
      </c>
      <c r="N15" s="44" t="str">
        <f>IF(ISERROR(VLOOKUP(J15,'KAYIT LİSTESİ'!$B$4:$H$795,5,0)),"",(VLOOKUP(J15,'KAYIT LİSTESİ'!$B$4:$H$795,5,0)))</f>
        <v>OĞUZHAN SEVİM</v>
      </c>
      <c r="O15" s="44" t="str">
        <f>IF(ISERROR(VLOOKUP(J15,'KAYIT LİSTESİ'!$B$4:$H$795,6,0)),"",(VLOOKUP(J15,'KAYIT LİSTESİ'!$B$4:$H$795,6,0)))</f>
        <v>BURSA-NİLÜFER BELEDİYESİ GÖRME ENGELLİLER SPOR KULÜBÜ</v>
      </c>
      <c r="P15" s="28">
        <v>4268</v>
      </c>
      <c r="Q15" s="26">
        <v>2</v>
      </c>
    </row>
    <row r="16" spans="1:19" s="20" customFormat="1" ht="32.450000000000003" customHeight="1" x14ac:dyDescent="0.2">
      <c r="A16" s="51">
        <v>1</v>
      </c>
      <c r="B16" s="51">
        <v>184</v>
      </c>
      <c r="C16" s="92">
        <v>37691</v>
      </c>
      <c r="D16" s="92" t="s">
        <v>203</v>
      </c>
      <c r="E16" s="154" t="s">
        <v>298</v>
      </c>
      <c r="F16" s="155" t="s">
        <v>299</v>
      </c>
      <c r="G16" s="195">
        <v>4198</v>
      </c>
      <c r="H16" s="23"/>
      <c r="I16" s="24">
        <v>6</v>
      </c>
      <c r="J16" s="25" t="s">
        <v>174</v>
      </c>
      <c r="K16" s="26">
        <f>IF(ISERROR(VLOOKUP(J16,'KAYIT LİSTESİ'!$B$4:$H$795,2,0)),"",(VLOOKUP(J16,'KAYIT LİSTESİ'!$B$4:$H$795,2,0)))</f>
        <v>185</v>
      </c>
      <c r="L16" s="27">
        <f>IF(ISERROR(VLOOKUP(J16,'KAYIT LİSTESİ'!$B$4:$H$795,4,0)),"",(VLOOKUP(J16,'KAYIT LİSTESİ'!$B$4:$H$795,4,0)))</f>
        <v>38312</v>
      </c>
      <c r="M16" s="196" t="str">
        <f>IF(ISERROR(VLOOKUP(J16,'KAYIT LİSTESİ'!$B$4:$N$9795,13,0)),"",(VLOOKUP(J16,'KAYIT LİSTESİ'!$B$4:$N$9795,13,0)))</f>
        <v>B2</v>
      </c>
      <c r="N16" s="44" t="str">
        <f>IF(ISERROR(VLOOKUP(J16,'KAYIT LİSTESİ'!$B$4:$H$795,5,0)),"",(VLOOKUP(J16,'KAYIT LİSTESİ'!$B$4:$H$795,5,0)))</f>
        <v>MUHAMMET ALİ KARAPINAR</v>
      </c>
      <c r="O16" s="44" t="str">
        <f>IF(ISERROR(VLOOKUP(J16,'KAYIT LİSTESİ'!$B$4:$H$795,6,0)),"",(VLOOKUP(J16,'KAYIT LİSTESİ'!$B$4:$H$795,6,0)))</f>
        <v>İSTANBUL BAKIR KÖY G.ENG..SANAT SP.KLB.</v>
      </c>
      <c r="P16" s="195">
        <v>5609</v>
      </c>
      <c r="Q16" s="26">
        <v>3</v>
      </c>
    </row>
    <row r="17" spans="1:17" s="20" customFormat="1" ht="32.450000000000003" customHeight="1" x14ac:dyDescent="0.2">
      <c r="A17" s="51">
        <v>2</v>
      </c>
      <c r="B17" s="51">
        <v>71</v>
      </c>
      <c r="C17" s="92">
        <v>38565</v>
      </c>
      <c r="D17" s="92" t="s">
        <v>203</v>
      </c>
      <c r="E17" s="154" t="s">
        <v>300</v>
      </c>
      <c r="F17" s="155" t="s">
        <v>301</v>
      </c>
      <c r="G17" s="195">
        <v>4268</v>
      </c>
      <c r="H17" s="23"/>
      <c r="I17" s="24">
        <v>8</v>
      </c>
      <c r="J17" s="25" t="s">
        <v>175</v>
      </c>
      <c r="K17" s="26" t="str">
        <f>IF(ISERROR(VLOOKUP(J17,'KAYIT LİSTESİ'!$B$4:$H$795,2,0)),"",(VLOOKUP(J17,'KAYIT LİSTESİ'!$B$4:$H$795,2,0)))</f>
        <v/>
      </c>
      <c r="L17" s="27" t="str">
        <f>IF(ISERROR(VLOOKUP(J17,'KAYIT LİSTESİ'!$B$4:$H$795,4,0)),"",(VLOOKUP(J17,'KAYIT LİSTESİ'!$B$4:$H$795,4,0)))</f>
        <v/>
      </c>
      <c r="M17" s="196" t="str">
        <f>IF(ISERROR(VLOOKUP(J17,'KAYIT LİSTESİ'!$B$4:$N$9795,13,0)),"",(VLOOKUP(J17,'KAYIT LİSTESİ'!$B$4:$N$9795,13,0)))</f>
        <v/>
      </c>
      <c r="N17" s="44" t="str">
        <f>IF(ISERROR(VLOOKUP(J17,'KAYIT LİSTESİ'!$B$4:$H$795,5,0)),"",(VLOOKUP(J17,'KAYIT LİSTESİ'!$B$4:$H$795,5,0)))</f>
        <v/>
      </c>
      <c r="O17" s="44" t="str">
        <f>IF(ISERROR(VLOOKUP(J17,'KAYIT LİSTESİ'!$B$4:$H$795,6,0)),"",(VLOOKUP(J17,'KAYIT LİSTESİ'!$B$4:$H$795,6,0)))</f>
        <v/>
      </c>
      <c r="P17" s="195"/>
      <c r="Q17" s="26"/>
    </row>
    <row r="18" spans="1:17" s="20" customFormat="1" ht="32.450000000000003" customHeight="1" x14ac:dyDescent="0.2">
      <c r="A18" s="51">
        <v>3</v>
      </c>
      <c r="B18" s="51">
        <v>185</v>
      </c>
      <c r="C18" s="92">
        <v>38312</v>
      </c>
      <c r="D18" s="92" t="s">
        <v>203</v>
      </c>
      <c r="E18" s="154" t="s">
        <v>304</v>
      </c>
      <c r="F18" s="155" t="s">
        <v>299</v>
      </c>
      <c r="G18" s="195">
        <v>5609</v>
      </c>
      <c r="H18" s="23"/>
      <c r="I18" s="224" t="s">
        <v>17</v>
      </c>
      <c r="J18" s="225"/>
      <c r="K18" s="225"/>
      <c r="L18" s="225"/>
      <c r="M18" s="225"/>
      <c r="N18" s="252" t="s">
        <v>238</v>
      </c>
      <c r="O18" s="341"/>
      <c r="P18" s="341"/>
      <c r="Q18" s="342"/>
    </row>
    <row r="19" spans="1:17" s="20" customFormat="1" ht="32.450000000000003" customHeight="1" x14ac:dyDescent="0.2">
      <c r="A19" s="51"/>
      <c r="B19" s="51"/>
      <c r="C19" s="92"/>
      <c r="D19" s="92"/>
      <c r="E19" s="154"/>
      <c r="F19" s="155"/>
      <c r="G19" s="195"/>
      <c r="H19" s="23"/>
      <c r="I19" s="43" t="s">
        <v>133</v>
      </c>
      <c r="J19" s="40" t="s">
        <v>74</v>
      </c>
      <c r="K19" s="40" t="s">
        <v>73</v>
      </c>
      <c r="L19" s="41" t="s">
        <v>12</v>
      </c>
      <c r="M19" s="41" t="s">
        <v>215</v>
      </c>
      <c r="N19" s="42" t="s">
        <v>13</v>
      </c>
      <c r="O19" s="42" t="s">
        <v>41</v>
      </c>
      <c r="P19" s="40" t="s">
        <v>14</v>
      </c>
      <c r="Q19" s="40" t="s">
        <v>25</v>
      </c>
    </row>
    <row r="20" spans="1:17" s="20" customFormat="1" ht="32.450000000000003" customHeight="1" x14ac:dyDescent="0.2">
      <c r="A20" s="51"/>
      <c r="B20" s="51"/>
      <c r="C20" s="92"/>
      <c r="D20" s="92"/>
      <c r="E20" s="154"/>
      <c r="F20" s="155"/>
      <c r="G20" s="195"/>
      <c r="H20" s="23"/>
      <c r="I20" s="24">
        <v>1</v>
      </c>
      <c r="J20" s="25" t="s">
        <v>176</v>
      </c>
      <c r="K20" s="26" t="str">
        <f>IF(ISERROR(VLOOKUP(J20,'KAYIT LİSTESİ'!$B$4:$H$795,2,0)),"",(VLOOKUP(J20,'KAYIT LİSTESİ'!$B$4:$H$795,2,0)))</f>
        <v/>
      </c>
      <c r="L20" s="27" t="str">
        <f>IF(ISERROR(VLOOKUP(J20,'KAYIT LİSTESİ'!$B$4:$H$795,4,0)),"",(VLOOKUP(J20,'KAYIT LİSTESİ'!$B$4:$H$795,4,0)))</f>
        <v/>
      </c>
      <c r="M20" s="27" t="str">
        <f>IF(ISERROR(VLOOKUP(J20,'KAYIT LİSTESİ'!$B$4:$N$9795,13,0)),"",(VLOOKUP(J20,'KAYIT LİSTESİ'!$B$4:$N$9795,13,0)))</f>
        <v/>
      </c>
      <c r="N20" s="44" t="str">
        <f>IF(ISERROR(VLOOKUP(J20,'KAYIT LİSTESİ'!$B$4:$H$795,5,0)),"",(VLOOKUP(J20,'KAYIT LİSTESİ'!$B$4:$H$795,5,0)))</f>
        <v/>
      </c>
      <c r="O20" s="44" t="str">
        <f>IF(ISERROR(VLOOKUP(J20,'KAYIT LİSTESİ'!$B$4:$H$795,6,0)),"",(VLOOKUP(J20,'KAYIT LİSTESİ'!$B$4:$H$795,6,0)))</f>
        <v/>
      </c>
      <c r="P20" s="195"/>
      <c r="Q20" s="26"/>
    </row>
    <row r="21" spans="1:17" s="20" customFormat="1" ht="32.450000000000003" customHeight="1" x14ac:dyDescent="0.2">
      <c r="A21" s="51"/>
      <c r="B21" s="51"/>
      <c r="C21" s="92"/>
      <c r="D21" s="92"/>
      <c r="E21" s="154"/>
      <c r="F21" s="155"/>
      <c r="G21" s="195"/>
      <c r="H21" s="23"/>
      <c r="I21" s="24">
        <v>2</v>
      </c>
      <c r="J21" s="25" t="s">
        <v>177</v>
      </c>
      <c r="K21" s="26" t="str">
        <f>IF(ISERROR(VLOOKUP(J21,'KAYIT LİSTESİ'!$B$4:$H$795,2,0)),"",(VLOOKUP(J21,'KAYIT LİSTESİ'!$B$4:$H$795,2,0)))</f>
        <v/>
      </c>
      <c r="L21" s="27" t="str">
        <f>IF(ISERROR(VLOOKUP(J21,'KAYIT LİSTESİ'!$B$4:$H$795,4,0)),"",(VLOOKUP(J21,'KAYIT LİSTESİ'!$B$4:$H$795,4,0)))</f>
        <v/>
      </c>
      <c r="M21" s="27" t="str">
        <f>IF(ISERROR(VLOOKUP(J21,'KAYIT LİSTESİ'!$B$4:$N$9795,13,0)),"",(VLOOKUP(J21,'KAYIT LİSTESİ'!$B$4:$N$9795,13,0)))</f>
        <v/>
      </c>
      <c r="N21" s="44" t="str">
        <f>IF(ISERROR(VLOOKUP(J21,'KAYIT LİSTESİ'!$B$4:$H$795,5,0)),"",(VLOOKUP(J21,'KAYIT LİSTESİ'!$B$4:$H$795,5,0)))</f>
        <v/>
      </c>
      <c r="O21" s="44" t="str">
        <f>IF(ISERROR(VLOOKUP(J21,'KAYIT LİSTESİ'!$B$4:$H$795,6,0)),"",(VLOOKUP(J21,'KAYIT LİSTESİ'!$B$4:$H$795,6,0)))</f>
        <v/>
      </c>
      <c r="P21" s="195"/>
      <c r="Q21" s="26"/>
    </row>
    <row r="22" spans="1:17" s="20" customFormat="1" ht="28.15" customHeight="1" x14ac:dyDescent="0.2">
      <c r="A22" s="51"/>
      <c r="B22" s="51"/>
      <c r="C22" s="92"/>
      <c r="D22" s="92"/>
      <c r="E22" s="154"/>
      <c r="F22" s="155"/>
      <c r="G22" s="195"/>
      <c r="H22" s="23"/>
      <c r="I22" s="24">
        <v>3</v>
      </c>
      <c r="J22" s="25" t="s">
        <v>178</v>
      </c>
      <c r="K22" s="26">
        <f>IF(ISERROR(VLOOKUP(J22,'KAYIT LİSTESİ'!$B$4:$H$795,2,0)),"",(VLOOKUP(J22,'KAYIT LİSTESİ'!$B$4:$H$795,2,0)))</f>
        <v>61</v>
      </c>
      <c r="L22" s="27">
        <f>IF(ISERROR(VLOOKUP(J22,'KAYIT LİSTESİ'!$B$4:$H$795,4,0)),"",(VLOOKUP(J22,'KAYIT LİSTESİ'!$B$4:$H$795,4,0)))</f>
        <v>37104</v>
      </c>
      <c r="M22" s="27" t="str">
        <f>IF(ISERROR(VLOOKUP(J22,'KAYIT LİSTESİ'!$B$4:$N$9795,13,0)),"",(VLOOKUP(J22,'KAYIT LİSTESİ'!$B$4:$N$9795,13,0)))</f>
        <v>B3</v>
      </c>
      <c r="N22" s="44" t="str">
        <f>IF(ISERROR(VLOOKUP(J22,'KAYIT LİSTESİ'!$B$4:$H$795,5,0)),"",(VLOOKUP(J22,'KAYIT LİSTESİ'!$B$4:$H$795,5,0)))</f>
        <v>ABDULSAMET SEVİM</v>
      </c>
      <c r="O22" s="44" t="str">
        <f>IF(ISERROR(VLOOKUP(J22,'KAYIT LİSTESİ'!$B$4:$H$795,6,0)),"",(VLOOKUP(J22,'KAYIT LİSTESİ'!$B$4:$H$795,6,0)))</f>
        <v>BURSA-NİLÜFER BELEDİYESİ GÖRME ENGELLİLER SPOR KULÜBÜ</v>
      </c>
      <c r="P22" s="195">
        <v>2782</v>
      </c>
      <c r="Q22" s="26">
        <v>1</v>
      </c>
    </row>
    <row r="23" spans="1:17" s="20" customFormat="1" ht="28.15" customHeight="1" x14ac:dyDescent="0.2">
      <c r="A23" s="334" t="s">
        <v>11</v>
      </c>
      <c r="B23" s="335" t="s">
        <v>73</v>
      </c>
      <c r="C23" s="337" t="s">
        <v>85</v>
      </c>
      <c r="D23" s="338" t="s">
        <v>215</v>
      </c>
      <c r="E23" s="340" t="s">
        <v>13</v>
      </c>
      <c r="F23" s="340" t="s">
        <v>41</v>
      </c>
      <c r="G23" s="340" t="s">
        <v>14</v>
      </c>
      <c r="H23" s="23"/>
      <c r="I23" s="24">
        <v>4</v>
      </c>
      <c r="J23" s="25" t="s">
        <v>179</v>
      </c>
      <c r="K23" s="26">
        <f>IF(ISERROR(VLOOKUP(J23,'KAYIT LİSTESİ'!$B$4:$H$795,2,0)),"",(VLOOKUP(J23,'KAYIT LİSTESİ'!$B$4:$H$795,2,0)))</f>
        <v>84</v>
      </c>
      <c r="L23" s="27">
        <f>IF(ISERROR(VLOOKUP(J23,'KAYIT LİSTESİ'!$B$4:$H$795,4,0)),"",(VLOOKUP(J23,'KAYIT LİSTESİ'!$B$4:$H$795,4,0)))</f>
        <v>38705</v>
      </c>
      <c r="M23" s="27" t="str">
        <f>IF(ISERROR(VLOOKUP(J23,'KAYIT LİSTESİ'!$B$4:$N$9795,13,0)),"",(VLOOKUP(J23,'KAYIT LİSTESİ'!$B$4:$N$9795,13,0)))</f>
        <v>B3</v>
      </c>
      <c r="N23" s="44" t="str">
        <f>IF(ISERROR(VLOOKUP(J23,'KAYIT LİSTESİ'!$B$4:$H$795,5,0)),"",(VLOOKUP(J23,'KAYIT LİSTESİ'!$B$4:$H$795,5,0)))</f>
        <v>HÜSEYİN DURMAZ</v>
      </c>
      <c r="O23" s="44" t="str">
        <f>IF(ISERROR(VLOOKUP(J23,'KAYIT LİSTESİ'!$B$4:$H$795,6,0)),"",(VLOOKUP(J23,'KAYIT LİSTESİ'!$B$4:$H$795,6,0)))</f>
        <v>DENİZLİ-DENİZLİ GÖR.ENG.EĞ.SPOR KUL.</v>
      </c>
      <c r="P23" s="195">
        <v>4160</v>
      </c>
      <c r="Q23" s="26">
        <v>3</v>
      </c>
    </row>
    <row r="24" spans="1:17" s="20" customFormat="1" ht="32.450000000000003" customHeight="1" x14ac:dyDescent="0.2">
      <c r="A24" s="334"/>
      <c r="B24" s="336"/>
      <c r="C24" s="337"/>
      <c r="D24" s="339"/>
      <c r="E24" s="340"/>
      <c r="F24" s="340"/>
      <c r="G24" s="340"/>
      <c r="H24" s="23"/>
      <c r="I24" s="24">
        <v>5</v>
      </c>
      <c r="J24" s="25" t="s">
        <v>356</v>
      </c>
      <c r="K24" s="26">
        <f>IF(ISERROR(VLOOKUP(J24,'KAYIT LİSTESİ'!$B$4:$H$795,2,0)),"",(VLOOKUP(J24,'KAYIT LİSTESİ'!$B$4:$H$795,2,0)))</f>
        <v>89</v>
      </c>
      <c r="L24" s="27">
        <f>IF(ISERROR(VLOOKUP(J24,'KAYIT LİSTESİ'!$B$4:$H$795,4,0)),"",(VLOOKUP(J24,'KAYIT LİSTESİ'!$B$4:$H$795,4,0)))</f>
        <v>38539</v>
      </c>
      <c r="M24" s="27" t="str">
        <f>IF(ISERROR(VLOOKUP(J24,'KAYIT LİSTESİ'!$B$4:$N$9795,13,0)),"",(VLOOKUP(J24,'KAYIT LİSTESİ'!$B$4:$N$9795,13,0)))</f>
        <v>B3</v>
      </c>
      <c r="N24" s="44" t="str">
        <f>IF(ISERROR(VLOOKUP(J24,'KAYIT LİSTESİ'!$B$4:$H$795,5,0)),"",(VLOOKUP(J24,'KAYIT LİSTESİ'!$B$4:$H$795,5,0)))</f>
        <v>YÜKSEL AYKAÇ</v>
      </c>
      <c r="O24" s="44" t="str">
        <f>IF(ISERROR(VLOOKUP(J24,'KAYIT LİSTESİ'!$B$4:$H$795,6,0)),"",(VLOOKUP(J24,'KAYIT LİSTESİ'!$B$4:$H$795,6,0)))</f>
        <v>DENİZLİ-DENİZLİ GÖR.ENG.EĞ.SPOR KUL.</v>
      </c>
      <c r="P24" s="195">
        <v>5331</v>
      </c>
      <c r="Q24" s="26">
        <v>4</v>
      </c>
    </row>
    <row r="25" spans="1:17" s="20" customFormat="1" ht="32.450000000000003" customHeight="1" x14ac:dyDescent="0.2">
      <c r="A25" s="51">
        <v>1</v>
      </c>
      <c r="B25" s="51">
        <v>61</v>
      </c>
      <c r="C25" s="92">
        <v>37104</v>
      </c>
      <c r="D25" s="92" t="s">
        <v>204</v>
      </c>
      <c r="E25" s="154" t="s">
        <v>305</v>
      </c>
      <c r="F25" s="155" t="s">
        <v>301</v>
      </c>
      <c r="G25" s="93">
        <v>2782</v>
      </c>
      <c r="H25" s="23"/>
      <c r="I25" s="24">
        <v>6</v>
      </c>
      <c r="J25" s="25" t="s">
        <v>357</v>
      </c>
      <c r="K25" s="26">
        <f>IF(ISERROR(VLOOKUP(J25,'KAYIT LİSTESİ'!$B$4:$H$795,2,0)),"",(VLOOKUP(J25,'KAYIT LİSTESİ'!$B$4:$H$795,2,0)))</f>
        <v>96</v>
      </c>
      <c r="L25" s="27">
        <f>IF(ISERROR(VLOOKUP(J25,'KAYIT LİSTESİ'!$B$4:$H$795,4,0)),"",(VLOOKUP(J25,'KAYIT LİSTESİ'!$B$4:$H$795,4,0)))</f>
        <v>38333</v>
      </c>
      <c r="M25" s="27" t="str">
        <f>IF(ISERROR(VLOOKUP(J25,'KAYIT LİSTESİ'!$B$4:$N$9795,13,0)),"",(VLOOKUP(J25,'KAYIT LİSTESİ'!$B$4:$N$9795,13,0)))</f>
        <v>B3</v>
      </c>
      <c r="N25" s="44" t="str">
        <f>IF(ISERROR(VLOOKUP(J25,'KAYIT LİSTESİ'!$B$4:$H$795,5,0)),"",(VLOOKUP(J25,'KAYIT LİSTESİ'!$B$4:$H$795,5,0)))</f>
        <v>YUSUF ADIGÜZEL</v>
      </c>
      <c r="O25" s="44" t="str">
        <f>IF(ISERROR(VLOOKUP(J25,'KAYIT LİSTESİ'!$B$4:$H$795,6,0)),"",(VLOOKUP(J25,'KAYIT LİSTESİ'!$B$4:$H$795,6,0)))</f>
        <v>DİYARBAKIR-DİYARBAKIR AN.MEZ.ENG.SP.KUL.</v>
      </c>
      <c r="P25" s="195">
        <v>3730</v>
      </c>
      <c r="Q25" s="26">
        <v>2</v>
      </c>
    </row>
    <row r="26" spans="1:17" s="20" customFormat="1" ht="32.450000000000003" customHeight="1" x14ac:dyDescent="0.2">
      <c r="A26" s="51">
        <v>2</v>
      </c>
      <c r="B26" s="51">
        <v>44</v>
      </c>
      <c r="C26" s="92">
        <v>37250</v>
      </c>
      <c r="D26" s="92" t="s">
        <v>204</v>
      </c>
      <c r="E26" s="154" t="s">
        <v>546</v>
      </c>
      <c r="F26" s="155" t="s">
        <v>547</v>
      </c>
      <c r="G26" s="93">
        <v>3336</v>
      </c>
      <c r="H26" s="23"/>
      <c r="I26" s="24">
        <v>7</v>
      </c>
      <c r="J26" s="25" t="s">
        <v>358</v>
      </c>
      <c r="K26" s="26" t="str">
        <f>IF(ISERROR(VLOOKUP(J26,'KAYIT LİSTESİ'!$B$4:$H$795,2,0)),"",(VLOOKUP(J26,'KAYIT LİSTESİ'!$B$4:$H$795,2,0)))</f>
        <v/>
      </c>
      <c r="L26" s="27" t="str">
        <f>IF(ISERROR(VLOOKUP(J26,'KAYIT LİSTESİ'!$B$4:$H$795,4,0)),"",(VLOOKUP(J26,'KAYIT LİSTESİ'!$B$4:$H$795,4,0)))</f>
        <v/>
      </c>
      <c r="M26" s="27" t="str">
        <f>IF(ISERROR(VLOOKUP(J26,'KAYIT LİSTESİ'!$B$4:$N$9795,13,0)),"",(VLOOKUP(J26,'KAYIT LİSTESİ'!$B$4:$N$9795,13,0)))</f>
        <v/>
      </c>
      <c r="N26" s="44" t="str">
        <f>IF(ISERROR(VLOOKUP(J26,'KAYIT LİSTESİ'!$B$4:$H$795,5,0)),"",(VLOOKUP(J26,'KAYIT LİSTESİ'!$B$4:$H$795,5,0)))</f>
        <v/>
      </c>
      <c r="O26" s="44" t="str">
        <f>IF(ISERROR(VLOOKUP(J26,'KAYIT LİSTESİ'!$B$4:$H$795,6,0)),"",(VLOOKUP(J26,'KAYIT LİSTESİ'!$B$4:$H$795,6,0)))</f>
        <v/>
      </c>
      <c r="P26" s="195"/>
      <c r="Q26" s="26"/>
    </row>
    <row r="27" spans="1:17" s="20" customFormat="1" ht="32.450000000000003" customHeight="1" x14ac:dyDescent="0.2">
      <c r="A27" s="51">
        <v>3</v>
      </c>
      <c r="B27" s="51">
        <v>186</v>
      </c>
      <c r="C27" s="92">
        <v>37907</v>
      </c>
      <c r="D27" s="92" t="s">
        <v>204</v>
      </c>
      <c r="E27" s="154" t="s">
        <v>314</v>
      </c>
      <c r="F27" s="155" t="s">
        <v>299</v>
      </c>
      <c r="G27" s="93">
        <v>3654</v>
      </c>
      <c r="H27" s="23"/>
      <c r="I27" s="24">
        <v>8</v>
      </c>
      <c r="J27" s="25" t="s">
        <v>359</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195"/>
      <c r="Q27" s="26"/>
    </row>
    <row r="28" spans="1:17" s="20" customFormat="1" ht="32.450000000000003" customHeight="1" x14ac:dyDescent="0.2">
      <c r="A28" s="51">
        <v>4</v>
      </c>
      <c r="B28" s="51">
        <v>96</v>
      </c>
      <c r="C28" s="92">
        <v>38333</v>
      </c>
      <c r="D28" s="92" t="s">
        <v>204</v>
      </c>
      <c r="E28" s="154" t="s">
        <v>308</v>
      </c>
      <c r="F28" s="155" t="s">
        <v>309</v>
      </c>
      <c r="G28" s="93">
        <v>3730</v>
      </c>
      <c r="H28" s="23"/>
      <c r="I28" s="224" t="s">
        <v>40</v>
      </c>
      <c r="J28" s="225"/>
      <c r="K28" s="225"/>
      <c r="L28" s="225"/>
      <c r="M28" s="225"/>
      <c r="N28" s="252" t="s">
        <v>238</v>
      </c>
      <c r="O28" s="341"/>
      <c r="P28" s="341"/>
      <c r="Q28" s="342"/>
    </row>
    <row r="29" spans="1:17" s="20" customFormat="1" ht="32.450000000000003" customHeight="1" x14ac:dyDescent="0.2">
      <c r="A29" s="51">
        <v>5</v>
      </c>
      <c r="B29" s="51">
        <v>188</v>
      </c>
      <c r="C29" s="92">
        <v>37371</v>
      </c>
      <c r="D29" s="92" t="s">
        <v>204</v>
      </c>
      <c r="E29" s="154" t="s">
        <v>315</v>
      </c>
      <c r="F29" s="155" t="s">
        <v>316</v>
      </c>
      <c r="G29" s="93">
        <v>3843</v>
      </c>
      <c r="H29" s="23"/>
      <c r="I29" s="43" t="s">
        <v>133</v>
      </c>
      <c r="J29" s="40" t="s">
        <v>74</v>
      </c>
      <c r="K29" s="40" t="s">
        <v>73</v>
      </c>
      <c r="L29" s="41" t="s">
        <v>12</v>
      </c>
      <c r="M29" s="41" t="s">
        <v>215</v>
      </c>
      <c r="N29" s="42" t="s">
        <v>13</v>
      </c>
      <c r="O29" s="42" t="s">
        <v>41</v>
      </c>
      <c r="P29" s="40" t="s">
        <v>14</v>
      </c>
      <c r="Q29" s="40" t="s">
        <v>25</v>
      </c>
    </row>
    <row r="30" spans="1:17" s="20" customFormat="1" ht="32.450000000000003" customHeight="1" x14ac:dyDescent="0.2">
      <c r="A30" s="51">
        <v>6</v>
      </c>
      <c r="B30" s="51">
        <v>84</v>
      </c>
      <c r="C30" s="92">
        <v>38705</v>
      </c>
      <c r="D30" s="92" t="s">
        <v>204</v>
      </c>
      <c r="E30" s="154" t="s">
        <v>306</v>
      </c>
      <c r="F30" s="155" t="s">
        <v>293</v>
      </c>
      <c r="G30" s="93">
        <v>4160</v>
      </c>
      <c r="H30" s="23"/>
      <c r="I30" s="24">
        <v>1</v>
      </c>
      <c r="J30" s="25" t="s">
        <v>180</v>
      </c>
      <c r="K30" s="26" t="str">
        <f>IF(ISERROR(VLOOKUP(J30,'KAYIT LİSTESİ'!$B$4:$H$795,2,0)),"",(VLOOKUP(J30,'KAYIT LİSTESİ'!$B$4:$H$795,2,0)))</f>
        <v/>
      </c>
      <c r="L30" s="27" t="str">
        <f>IF(ISERROR(VLOOKUP(J30,'KAYIT LİSTESİ'!$B$4:$H$795,4,0)),"",(VLOOKUP(J30,'KAYIT LİSTESİ'!$B$4:$H$795,4,0)))</f>
        <v/>
      </c>
      <c r="M30" s="27" t="str">
        <f>IF(ISERROR(VLOOKUP(J30,'KAYIT LİSTESİ'!$B$4:$N$9795,13,0)),"",(VLOOKUP(J30,'KAYIT LİSTESİ'!$B$4:$N$9795,13,0)))</f>
        <v/>
      </c>
      <c r="N30" s="44" t="str">
        <f>IF(ISERROR(VLOOKUP(J30,'KAYIT LİSTESİ'!$B$4:$H$795,5,0)),"",(VLOOKUP(J30,'KAYIT LİSTESİ'!$B$4:$H$795,5,0)))</f>
        <v/>
      </c>
      <c r="O30" s="44" t="str">
        <f>IF(ISERROR(VLOOKUP(J30,'KAYIT LİSTESİ'!$B$4:$H$795,6,0)),"",(VLOOKUP(J30,'KAYIT LİSTESİ'!$B$4:$H$795,6,0)))</f>
        <v/>
      </c>
      <c r="P30" s="195"/>
      <c r="Q30" s="26"/>
    </row>
    <row r="31" spans="1:17" s="20" customFormat="1" ht="32.450000000000003" customHeight="1" x14ac:dyDescent="0.2">
      <c r="A31" s="51">
        <v>7</v>
      </c>
      <c r="B31" s="51">
        <v>108</v>
      </c>
      <c r="C31" s="92">
        <v>37775</v>
      </c>
      <c r="D31" s="92" t="s">
        <v>204</v>
      </c>
      <c r="E31" s="154" t="s">
        <v>310</v>
      </c>
      <c r="F31" s="155" t="s">
        <v>311</v>
      </c>
      <c r="G31" s="93">
        <v>4287</v>
      </c>
      <c r="H31" s="23"/>
      <c r="I31" s="24">
        <v>2</v>
      </c>
      <c r="J31" s="25" t="s">
        <v>181</v>
      </c>
      <c r="K31" s="26">
        <f>IF(ISERROR(VLOOKUP(J31,'KAYIT LİSTESİ'!$B$4:$H$795,2,0)),"",(VLOOKUP(J31,'KAYIT LİSTESİ'!$B$4:$H$795,2,0)))</f>
        <v>108</v>
      </c>
      <c r="L31" s="27">
        <f>IF(ISERROR(VLOOKUP(J31,'KAYIT LİSTESİ'!$B$4:$H$795,4,0)),"",(VLOOKUP(J31,'KAYIT LİSTESİ'!$B$4:$H$795,4,0)))</f>
        <v>37775</v>
      </c>
      <c r="M31" s="27" t="str">
        <f>IF(ISERROR(VLOOKUP(J31,'KAYIT LİSTESİ'!$B$4:$N$9795,13,0)),"",(VLOOKUP(J31,'KAYIT LİSTESİ'!$B$4:$N$9795,13,0)))</f>
        <v>B3</v>
      </c>
      <c r="N31" s="44" t="str">
        <f>IF(ISERROR(VLOOKUP(J31,'KAYIT LİSTESİ'!$B$4:$H$795,5,0)),"",(VLOOKUP(J31,'KAYIT LİSTESİ'!$B$4:$H$795,5,0)))</f>
        <v>EMRE DENİZ</v>
      </c>
      <c r="O31" s="44" t="str">
        <f>IF(ISERROR(VLOOKUP(J31,'KAYIT LİSTESİ'!$B$4:$H$795,6,0)),"",(VLOOKUP(J31,'KAYIT LİSTESİ'!$B$4:$H$795,6,0)))</f>
        <v>GAZİANTEP-GAZİANTEP ENGELLİLER SPOR KULÜBÜ</v>
      </c>
      <c r="P31" s="195">
        <v>4287</v>
      </c>
      <c r="Q31" s="26">
        <v>4</v>
      </c>
    </row>
    <row r="32" spans="1:17" s="20" customFormat="1" ht="32.450000000000003" customHeight="1" x14ac:dyDescent="0.2">
      <c r="A32" s="51">
        <v>8</v>
      </c>
      <c r="B32" s="51">
        <v>150</v>
      </c>
      <c r="C32" s="92">
        <v>38701</v>
      </c>
      <c r="D32" s="92" t="s">
        <v>204</v>
      </c>
      <c r="E32" s="154" t="s">
        <v>312</v>
      </c>
      <c r="F32" s="155" t="s">
        <v>313</v>
      </c>
      <c r="G32" s="93">
        <v>5136</v>
      </c>
      <c r="H32" s="23"/>
      <c r="I32" s="24">
        <v>3</v>
      </c>
      <c r="J32" s="25" t="s">
        <v>182</v>
      </c>
      <c r="K32" s="26">
        <f>IF(ISERROR(VLOOKUP(J32,'KAYIT LİSTESİ'!$B$4:$H$795,2,0)),"",(VLOOKUP(J32,'KAYIT LİSTESİ'!$B$4:$H$795,2,0)))</f>
        <v>150</v>
      </c>
      <c r="L32" s="27">
        <f>IF(ISERROR(VLOOKUP(J32,'KAYIT LİSTESİ'!$B$4:$H$795,4,0)),"",(VLOOKUP(J32,'KAYIT LİSTESİ'!$B$4:$H$795,4,0)))</f>
        <v>38701</v>
      </c>
      <c r="M32" s="27" t="str">
        <f>IF(ISERROR(VLOOKUP(J32,'KAYIT LİSTESİ'!$B$4:$N$9795,13,0)),"",(VLOOKUP(J32,'KAYIT LİSTESİ'!$B$4:$N$9795,13,0)))</f>
        <v>B3</v>
      </c>
      <c r="N32" s="44" t="str">
        <f>IF(ISERROR(VLOOKUP(J32,'KAYIT LİSTESİ'!$B$4:$H$795,5,0)),"",(VLOOKUP(J32,'KAYIT LİSTESİ'!$B$4:$H$795,5,0)))</f>
        <v>BURAK FİLİKÇİ</v>
      </c>
      <c r="O32" s="44" t="str">
        <f>IF(ISERROR(VLOOKUP(J32,'KAYIT LİSTESİ'!$B$4:$H$795,6,0)),"",(VLOOKUP(J32,'KAYIT LİSTESİ'!$B$4:$H$795,6,0)))</f>
        <v>KONYA-SELÇUKLU GÖR.EN.SPOR KUL.</v>
      </c>
      <c r="P32" s="195">
        <v>5136</v>
      </c>
      <c r="Q32" s="26">
        <v>5</v>
      </c>
    </row>
    <row r="33" spans="1:17" s="20" customFormat="1" ht="32.450000000000003" customHeight="1" x14ac:dyDescent="0.2">
      <c r="A33" s="51">
        <v>9</v>
      </c>
      <c r="B33" s="51">
        <v>89</v>
      </c>
      <c r="C33" s="92">
        <v>38539</v>
      </c>
      <c r="D33" s="92" t="s">
        <v>204</v>
      </c>
      <c r="E33" s="154" t="s">
        <v>307</v>
      </c>
      <c r="F33" s="155" t="s">
        <v>293</v>
      </c>
      <c r="G33" s="93">
        <v>5331</v>
      </c>
      <c r="H33" s="23"/>
      <c r="I33" s="24">
        <v>4</v>
      </c>
      <c r="J33" s="25" t="s">
        <v>183</v>
      </c>
      <c r="K33" s="26">
        <f>IF(ISERROR(VLOOKUP(J33,'KAYIT LİSTESİ'!$B$4:$H$795,2,0)),"",(VLOOKUP(J33,'KAYIT LİSTESİ'!$B$4:$H$795,2,0)))</f>
        <v>186</v>
      </c>
      <c r="L33" s="27">
        <f>IF(ISERROR(VLOOKUP(J33,'KAYIT LİSTESİ'!$B$4:$H$795,4,0)),"",(VLOOKUP(J33,'KAYIT LİSTESİ'!$B$4:$H$795,4,0)))</f>
        <v>37907</v>
      </c>
      <c r="M33" s="27" t="str">
        <f>IF(ISERROR(VLOOKUP(J33,'KAYIT LİSTESİ'!$B$4:$N$9795,13,0)),"",(VLOOKUP(J33,'KAYIT LİSTESİ'!$B$4:$N$9795,13,0)))</f>
        <v>B3</v>
      </c>
      <c r="N33" s="44" t="str">
        <f>IF(ISERROR(VLOOKUP(J33,'KAYIT LİSTESİ'!$B$4:$H$795,5,0)),"",(VLOOKUP(J33,'KAYIT LİSTESİ'!$B$4:$H$795,5,0)))</f>
        <v>MUHAMMET ÇATIR</v>
      </c>
      <c r="O33" s="44" t="str">
        <f>IF(ISERROR(VLOOKUP(J33,'KAYIT LİSTESİ'!$B$4:$H$795,6,0)),"",(VLOOKUP(J33,'KAYIT LİSTESİ'!$B$4:$H$795,6,0)))</f>
        <v>İSTANBUL BAKIR KÖY G.ENG..SANAT SP.KLB.</v>
      </c>
      <c r="P33" s="195">
        <v>3654</v>
      </c>
      <c r="Q33" s="26">
        <v>2</v>
      </c>
    </row>
    <row r="34" spans="1:17" s="20" customFormat="1" ht="32.450000000000003" customHeight="1" x14ac:dyDescent="0.2">
      <c r="A34" s="51"/>
      <c r="B34" s="51"/>
      <c r="C34" s="92"/>
      <c r="D34" s="92"/>
      <c r="E34" s="154"/>
      <c r="F34" s="155"/>
      <c r="G34" s="93"/>
      <c r="H34" s="23"/>
      <c r="I34" s="24">
        <v>5</v>
      </c>
      <c r="J34" s="25" t="s">
        <v>184</v>
      </c>
      <c r="K34" s="26">
        <f>IF(ISERROR(VLOOKUP(J34,'KAYIT LİSTESİ'!$B$4:$H$795,2,0)),"",(VLOOKUP(J34,'KAYIT LİSTESİ'!$B$4:$H$795,2,0)))</f>
        <v>188</v>
      </c>
      <c r="L34" s="27">
        <f>IF(ISERROR(VLOOKUP(J34,'KAYIT LİSTESİ'!$B$4:$H$795,4,0)),"",(VLOOKUP(J34,'KAYIT LİSTESİ'!$B$4:$H$795,4,0)))</f>
        <v>37371</v>
      </c>
      <c r="M34" s="27" t="str">
        <f>IF(ISERROR(VLOOKUP(J34,'KAYIT LİSTESİ'!$B$4:$N$9795,13,0)),"",(VLOOKUP(J34,'KAYIT LİSTESİ'!$B$4:$N$9795,13,0)))</f>
        <v>B3</v>
      </c>
      <c r="N34" s="44" t="str">
        <f>IF(ISERROR(VLOOKUP(J34,'KAYIT LİSTESİ'!$B$4:$H$795,5,0)),"",(VLOOKUP(J34,'KAYIT LİSTESİ'!$B$4:$H$795,5,0)))</f>
        <v>BARIŞ YEŞİL</v>
      </c>
      <c r="O34" s="44" t="str">
        <f>IF(ISERROR(VLOOKUP(J34,'KAYIT LİSTESİ'!$B$4:$H$795,6,0)),"",(VLOOKUP(J34,'KAYIT LİSTESİ'!$B$4:$H$795,6,0)))</f>
        <v>BAŞKENT G.ENG.SP.KLB.</v>
      </c>
      <c r="P34" s="195">
        <v>3843</v>
      </c>
      <c r="Q34" s="26">
        <v>3</v>
      </c>
    </row>
    <row r="35" spans="1:17" s="20" customFormat="1" ht="32.450000000000003" customHeight="1" x14ac:dyDescent="0.2">
      <c r="A35" s="51"/>
      <c r="B35" s="51"/>
      <c r="C35" s="92"/>
      <c r="D35" s="92"/>
      <c r="E35" s="154"/>
      <c r="F35" s="155"/>
      <c r="G35" s="93"/>
      <c r="H35" s="23"/>
      <c r="I35" s="24">
        <v>6</v>
      </c>
      <c r="J35" s="25" t="s">
        <v>185</v>
      </c>
      <c r="K35" s="26">
        <f>IF(ISERROR(VLOOKUP(J35,'KAYIT LİSTESİ'!$B$4:$H$795,2,0)),"",(VLOOKUP(J35,'KAYIT LİSTESİ'!$B$4:$H$795,2,0)))</f>
        <v>44</v>
      </c>
      <c r="L35" s="27">
        <f>IF(ISERROR(VLOOKUP(J35,'KAYIT LİSTESİ'!$B$4:$H$795,4,0)),"",(VLOOKUP(J35,'KAYIT LİSTESİ'!$B$4:$H$795,4,0)))</f>
        <v>37250</v>
      </c>
      <c r="M35" s="27" t="str">
        <f>IF(ISERROR(VLOOKUP(J35,'KAYIT LİSTESİ'!$B$4:$N$9795,13,0)),"",(VLOOKUP(J35,'KAYIT LİSTESİ'!$B$4:$N$9795,13,0)))</f>
        <v>B3</v>
      </c>
      <c r="N35" s="44" t="str">
        <f>IF(ISERROR(VLOOKUP(J35,'KAYIT LİSTESİ'!$B$4:$H$795,5,0)),"",(VLOOKUP(J35,'KAYIT LİSTESİ'!$B$4:$H$795,5,0)))</f>
        <v>KEMAL YUSUF AKANSU</v>
      </c>
      <c r="O35" s="44" t="str">
        <f>IF(ISERROR(VLOOKUP(J35,'KAYIT LİSTESİ'!$B$4:$H$795,6,0)),"",(VLOOKUP(J35,'KAYIT LİSTESİ'!$B$4:$H$795,6,0)))</f>
        <v>ANTALYA-ANKARA ALTI NOKTA SPOR KUL.</v>
      </c>
      <c r="P35" s="195">
        <v>3336</v>
      </c>
      <c r="Q35" s="26">
        <v>1</v>
      </c>
    </row>
    <row r="36" spans="1:17" s="20" customFormat="1" ht="32.450000000000003" customHeight="1" x14ac:dyDescent="0.2">
      <c r="A36" s="51"/>
      <c r="B36" s="51"/>
      <c r="C36" s="92"/>
      <c r="D36" s="92"/>
      <c r="E36" s="154"/>
      <c r="F36" s="155"/>
      <c r="G36" s="93"/>
      <c r="H36" s="23"/>
      <c r="I36" s="24">
        <v>7</v>
      </c>
      <c r="J36" s="25" t="s">
        <v>276</v>
      </c>
      <c r="K36" s="26" t="str">
        <f>IF(ISERROR(VLOOKUP(J36,'KAYIT LİSTESİ'!$B$4:$H$795,2,0)),"",(VLOOKUP(J36,'KAYIT LİSTESİ'!$B$4:$H$795,2,0)))</f>
        <v/>
      </c>
      <c r="L36" s="27" t="str">
        <f>IF(ISERROR(VLOOKUP(J36,'KAYIT LİSTESİ'!$B$4:$H$795,4,0)),"",(VLOOKUP(J36,'KAYIT LİSTESİ'!$B$4:$H$795,4,0)))</f>
        <v/>
      </c>
      <c r="M36" s="27" t="str">
        <f>IF(ISERROR(VLOOKUP(J36,'KAYIT LİSTESİ'!$B$4:$N$9795,13,0)),"",(VLOOKUP(J36,'KAYIT LİSTESİ'!$B$4:$N$9795,13,0)))</f>
        <v/>
      </c>
      <c r="N36" s="44" t="str">
        <f>IF(ISERROR(VLOOKUP(J36,'KAYIT LİSTESİ'!$B$4:$H$795,5,0)),"",(VLOOKUP(J36,'KAYIT LİSTESİ'!$B$4:$H$795,5,0)))</f>
        <v/>
      </c>
      <c r="O36" s="44" t="str">
        <f>IF(ISERROR(VLOOKUP(J36,'KAYIT LİSTESİ'!$B$4:$H$795,6,0)),"",(VLOOKUP(J36,'KAYIT LİSTESİ'!$B$4:$H$795,6,0)))</f>
        <v/>
      </c>
      <c r="P36" s="195"/>
      <c r="Q36" s="26"/>
    </row>
    <row r="37" spans="1:17" s="20" customFormat="1" ht="32.450000000000003" customHeight="1" x14ac:dyDescent="0.2">
      <c r="A37" s="51"/>
      <c r="B37" s="51"/>
      <c r="C37" s="92"/>
      <c r="D37" s="92"/>
      <c r="E37" s="154"/>
      <c r="F37" s="155"/>
      <c r="G37" s="93"/>
      <c r="H37" s="23"/>
      <c r="I37" s="24">
        <v>8</v>
      </c>
      <c r="J37" s="25" t="s">
        <v>277</v>
      </c>
      <c r="K37" s="26" t="str">
        <f>IF(ISERROR(VLOOKUP(J37,'KAYIT LİSTESİ'!$B$4:$H$795,2,0)),"",(VLOOKUP(J37,'KAYIT LİSTESİ'!$B$4:$H$795,2,0)))</f>
        <v/>
      </c>
      <c r="L37" s="27" t="str">
        <f>IF(ISERROR(VLOOKUP(J37,'KAYIT LİSTESİ'!$B$4:$H$795,4,0)),"",(VLOOKUP(J37,'KAYIT LİSTESİ'!$B$4:$H$795,4,0)))</f>
        <v/>
      </c>
      <c r="M37" s="27" t="str">
        <f>IF(ISERROR(VLOOKUP(J37,'KAYIT LİSTESİ'!$B$4:$N$9795,13,0)),"",(VLOOKUP(J37,'KAYIT LİSTESİ'!$B$4:$N$9795,13,0)))</f>
        <v/>
      </c>
      <c r="N37" s="44" t="str">
        <f>IF(ISERROR(VLOOKUP(J37,'KAYIT LİSTESİ'!$B$4:$H$795,5,0)),"",(VLOOKUP(J37,'KAYIT LİSTESİ'!$B$4:$H$795,5,0)))</f>
        <v/>
      </c>
      <c r="O37" s="44" t="str">
        <f>IF(ISERROR(VLOOKUP(J37,'KAYIT LİSTESİ'!$B$4:$H$795,6,0)),"",(VLOOKUP(J37,'KAYIT LİSTESİ'!$B$4:$H$795,6,0)))</f>
        <v/>
      </c>
      <c r="P37" s="195"/>
      <c r="Q37" s="26"/>
    </row>
    <row r="38" spans="1:17" s="20" customFormat="1" ht="20.25" customHeight="1" x14ac:dyDescent="0.2">
      <c r="A38" s="37"/>
      <c r="B38" s="37"/>
      <c r="C38" s="38"/>
      <c r="D38" s="38"/>
      <c r="E38" s="37"/>
      <c r="F38" s="39"/>
      <c r="G38" s="45"/>
      <c r="H38" s="22"/>
      <c r="I38" s="29"/>
      <c r="J38" s="29"/>
      <c r="K38" s="29"/>
      <c r="L38" s="30"/>
      <c r="M38" s="30"/>
      <c r="N38" s="50"/>
      <c r="O38" s="50"/>
      <c r="P38" s="22"/>
      <c r="Q38" s="31"/>
    </row>
    <row r="39" spans="1:17" s="20" customFormat="1" ht="32.450000000000003" customHeight="1" x14ac:dyDescent="0.2">
      <c r="A39" s="31" t="s">
        <v>18</v>
      </c>
      <c r="B39" s="31"/>
      <c r="C39" s="31"/>
      <c r="D39" s="31"/>
      <c r="E39" s="31"/>
      <c r="F39" s="46" t="s">
        <v>0</v>
      </c>
      <c r="G39" s="46" t="s">
        <v>1</v>
      </c>
      <c r="H39" s="32"/>
      <c r="I39" s="32"/>
      <c r="J39" s="32" t="s">
        <v>2</v>
      </c>
      <c r="K39" s="32"/>
      <c r="L39" s="30" t="s">
        <v>2</v>
      </c>
      <c r="M39" s="30"/>
      <c r="N39" s="48" t="s">
        <v>3</v>
      </c>
      <c r="O39" s="49" t="s">
        <v>3</v>
      </c>
      <c r="P39" s="29" t="s">
        <v>3</v>
      </c>
      <c r="Q39" s="22"/>
    </row>
    <row r="40" spans="1:17" ht="21.6" customHeight="1" x14ac:dyDescent="0.2"/>
    <row r="41" spans="1:17" ht="21.6" customHeight="1" x14ac:dyDescent="0.2"/>
    <row r="42" spans="1:17" ht="21.6" customHeight="1" x14ac:dyDescent="0.2"/>
    <row r="43" spans="1:17" ht="21.6" customHeight="1" x14ac:dyDescent="0.2"/>
    <row r="44" spans="1:17" ht="21.6" customHeight="1" x14ac:dyDescent="0.2"/>
    <row r="45" spans="1:17" ht="21.6" customHeight="1" x14ac:dyDescent="0.2"/>
    <row r="46" spans="1:17" ht="21.6" customHeight="1" x14ac:dyDescent="0.2"/>
    <row r="47" spans="1:17" ht="21.6" customHeight="1" x14ac:dyDescent="0.2"/>
    <row r="48" spans="1:17" ht="21.6" customHeight="1" x14ac:dyDescent="0.2"/>
    <row r="49" ht="21.6" customHeight="1" x14ac:dyDescent="0.2"/>
    <row r="50" ht="21.6" customHeight="1" x14ac:dyDescent="0.2"/>
    <row r="51" ht="21.6" customHeight="1" x14ac:dyDescent="0.2"/>
    <row r="52" ht="21.6" customHeight="1" x14ac:dyDescent="0.2"/>
    <row r="53" ht="21.6" customHeight="1" x14ac:dyDescent="0.2"/>
    <row r="54" ht="21.6" customHeight="1" x14ac:dyDescent="0.2"/>
    <row r="55" ht="21.6" customHeight="1" x14ac:dyDescent="0.2"/>
    <row r="56" ht="21.6" customHeight="1" x14ac:dyDescent="0.2"/>
    <row r="57" ht="21.6" customHeight="1" x14ac:dyDescent="0.2"/>
    <row r="58" ht="21.6" customHeight="1" x14ac:dyDescent="0.2"/>
    <row r="59" ht="21.6" customHeight="1" x14ac:dyDescent="0.2"/>
  </sheetData>
  <sortState ref="B25:G33">
    <sortCondition ref="G25:G33"/>
  </sortState>
  <mergeCells count="34">
    <mergeCell ref="O28:Q28"/>
    <mergeCell ref="O6:Q6"/>
    <mergeCell ref="O12:Q12"/>
    <mergeCell ref="A14:A15"/>
    <mergeCell ref="B14:B15"/>
    <mergeCell ref="O18:Q18"/>
    <mergeCell ref="A23:A24"/>
    <mergeCell ref="B23:B24"/>
    <mergeCell ref="C23:C24"/>
    <mergeCell ref="D23:D24"/>
    <mergeCell ref="E23:E24"/>
    <mergeCell ref="F23:F24"/>
    <mergeCell ref="G23:G24"/>
    <mergeCell ref="C14:C15"/>
    <mergeCell ref="D14:D15"/>
    <mergeCell ref="E14:E15"/>
    <mergeCell ref="F14:F15"/>
    <mergeCell ref="G14:G15"/>
    <mergeCell ref="A4:C4"/>
    <mergeCell ref="E4:F4"/>
    <mergeCell ref="O5:Q5"/>
    <mergeCell ref="A6:A7"/>
    <mergeCell ref="B6:B7"/>
    <mergeCell ref="C6:C7"/>
    <mergeCell ref="D6:D7"/>
    <mergeCell ref="E6:E7"/>
    <mergeCell ref="F6:F7"/>
    <mergeCell ref="G6:G7"/>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70"/>
  <sheetViews>
    <sheetView view="pageBreakPreview" topLeftCell="A13" zoomScale="80" zoomScaleNormal="100" zoomScaleSheetLayoutView="80" workbookViewId="0">
      <selection activeCell="O34" sqref="O34"/>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0.7109375" style="47" bestFit="1" customWidth="1"/>
    <col min="7" max="7" width="8.7109375" style="47" customWidth="1"/>
    <col min="8" max="8" width="2.140625" style="22" customWidth="1"/>
    <col min="9" max="9" width="6.85546875" style="29" customWidth="1"/>
    <col min="10" max="10" width="17.7109375" style="29" hidden="1" customWidth="1"/>
    <col min="11" max="11" width="7.140625" style="29" customWidth="1"/>
    <col min="12" max="12" width="13.140625" style="30" bestFit="1" customWidth="1"/>
    <col min="13" max="13" width="10.7109375" style="30" customWidth="1"/>
    <col min="14" max="14" width="23.5703125" style="50" customWidth="1"/>
    <col min="15" max="15" width="41.57031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41"/>
      <c r="E3" s="328" t="s">
        <v>200</v>
      </c>
      <c r="F3" s="328"/>
      <c r="G3" s="197"/>
      <c r="H3" s="11"/>
      <c r="I3" s="329"/>
      <c r="J3" s="329"/>
      <c r="K3" s="329"/>
      <c r="L3" s="12"/>
      <c r="M3" s="12"/>
      <c r="N3" s="197"/>
      <c r="O3" s="330"/>
      <c r="P3" s="330"/>
      <c r="Q3" s="330"/>
    </row>
    <row r="4" spans="1:19" s="13" customFormat="1" ht="17.25" customHeight="1" x14ac:dyDescent="0.2">
      <c r="A4" s="331" t="s">
        <v>78</v>
      </c>
      <c r="B4" s="331"/>
      <c r="C4" s="331"/>
      <c r="D4" s="240"/>
      <c r="E4" s="332" t="s">
        <v>449</v>
      </c>
      <c r="F4" s="332"/>
      <c r="G4" s="34"/>
      <c r="H4" s="34"/>
      <c r="I4" s="34"/>
      <c r="J4" s="34"/>
      <c r="K4" s="34"/>
      <c r="L4" s="35"/>
      <c r="M4" s="35"/>
      <c r="N4" s="54" t="s">
        <v>5</v>
      </c>
      <c r="O4" s="254">
        <v>42831</v>
      </c>
      <c r="P4" s="265">
        <v>0.46527777777777773</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41.45" customHeight="1" x14ac:dyDescent="0.2">
      <c r="A6" s="334" t="s">
        <v>11</v>
      </c>
      <c r="B6" s="335" t="s">
        <v>73</v>
      </c>
      <c r="C6" s="337" t="s">
        <v>85</v>
      </c>
      <c r="D6" s="338" t="s">
        <v>215</v>
      </c>
      <c r="E6" s="340" t="s">
        <v>13</v>
      </c>
      <c r="F6" s="340" t="s">
        <v>41</v>
      </c>
      <c r="G6" s="340" t="s">
        <v>14</v>
      </c>
      <c r="I6" s="224" t="s">
        <v>15</v>
      </c>
      <c r="J6" s="225"/>
      <c r="K6" s="225"/>
      <c r="L6" s="225"/>
      <c r="M6" s="225"/>
      <c r="N6" s="252" t="s">
        <v>238</v>
      </c>
      <c r="O6" s="341"/>
      <c r="P6" s="341"/>
      <c r="Q6" s="342"/>
      <c r="S6"/>
    </row>
    <row r="7" spans="1:19" ht="41.4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41.45" customHeight="1" x14ac:dyDescent="0.2">
      <c r="A8" s="51">
        <v>1</v>
      </c>
      <c r="B8" s="51">
        <v>20</v>
      </c>
      <c r="C8" s="92">
        <v>36892</v>
      </c>
      <c r="D8" s="92" t="s">
        <v>205</v>
      </c>
      <c r="E8" s="154" t="s">
        <v>424</v>
      </c>
      <c r="F8" s="155" t="s">
        <v>425</v>
      </c>
      <c r="G8" s="195">
        <v>4247</v>
      </c>
      <c r="H8" s="23"/>
      <c r="I8" s="24">
        <v>2</v>
      </c>
      <c r="J8" s="25" t="s">
        <v>186</v>
      </c>
      <c r="K8" s="26">
        <f>IF(ISERROR(VLOOKUP(J8,'KAYIT LİSTESİ'!$B$4:$H$795,2,0)),"",(VLOOKUP(J8,'KAYIT LİSTESİ'!$B$4:$H$795,2,0)))</f>
        <v>20</v>
      </c>
      <c r="L8" s="27">
        <f>IF(ISERROR(VLOOKUP(J8,'KAYIT LİSTESİ'!$B$4:$H$795,4,0)),"",(VLOOKUP(J8,'KAYIT LİSTESİ'!$B$4:$H$795,4,0)))</f>
        <v>36892</v>
      </c>
      <c r="M8" s="196" t="str">
        <f>IF(ISERROR(VLOOKUP(J8,'KAYIT LİSTESİ'!$B$4:$N$9795,13,0)),"",(VLOOKUP(J8,'KAYIT LİSTESİ'!$B$4:$N$9795,13,0)))</f>
        <v>B1</v>
      </c>
      <c r="N8" s="44" t="str">
        <f>IF(ISERROR(VLOOKUP(J8,'KAYIT LİSTESİ'!$B$4:$H$795,5,0)),"",(VLOOKUP(J8,'KAYIT LİSTESİ'!$B$4:$H$795,5,0)))</f>
        <v>ECE ÇELEBİ</v>
      </c>
      <c r="O8" s="44" t="str">
        <f>IF(ISERROR(VLOOKUP(J8,'KAYIT LİSTESİ'!$B$4:$H$795,6,0)),"",(VLOOKUP(J8,'KAYIT LİSTESİ'!$B$4:$H$795,6,0)))</f>
        <v>ANKARA-YENİMAH.BLD.G.ENG.SP.KLB.</v>
      </c>
      <c r="P8" s="195">
        <v>4247</v>
      </c>
      <c r="Q8" s="26">
        <v>1</v>
      </c>
    </row>
    <row r="9" spans="1:19" s="20" customFormat="1" ht="41.45" customHeight="1" x14ac:dyDescent="0.2">
      <c r="A9" s="51"/>
      <c r="B9" s="51"/>
      <c r="C9" s="92"/>
      <c r="D9" s="92"/>
      <c r="E9" s="154"/>
      <c r="F9" s="155"/>
      <c r="G9" s="93"/>
      <c r="H9" s="23"/>
      <c r="I9" s="24">
        <v>4</v>
      </c>
      <c r="J9" s="25" t="s">
        <v>187</v>
      </c>
      <c r="K9" s="26" t="str">
        <f>IF(ISERROR(VLOOKUP(J9,'KAYIT LİSTESİ'!$B$4:$H$795,2,0)),"",(VLOOKUP(J9,'KAYIT LİSTESİ'!$B$4:$H$795,2,0)))</f>
        <v/>
      </c>
      <c r="L9" s="27" t="str">
        <f>IF(ISERROR(VLOOKUP(J9,'KAYIT LİSTESİ'!$B$4:$H$795,4,0)),"",(VLOOKUP(J9,'KAYIT LİSTESİ'!$B$4:$H$795,4,0)))</f>
        <v/>
      </c>
      <c r="M9" s="196" t="str">
        <f>IF(ISERROR(VLOOKUP(J9,'KAYIT LİSTESİ'!$B$4:$N$9795,13,0)),"",(VLOOKUP(J9,'KAYIT LİSTESİ'!$B$4:$N$9795,13,0)))</f>
        <v/>
      </c>
      <c r="N9" s="44" t="str">
        <f>IF(ISERROR(VLOOKUP(J9,'KAYIT LİSTESİ'!$B$4:$H$795,5,0)),"",(VLOOKUP(J9,'KAYIT LİSTESİ'!$B$4:$H$795,5,0)))</f>
        <v/>
      </c>
      <c r="O9" s="44" t="str">
        <f>IF(ISERROR(VLOOKUP(J9,'KAYIT LİSTESİ'!$B$4:$H$795,6,0)),"",(VLOOKUP(J9,'KAYIT LİSTESİ'!$B$4:$H$795,6,0)))</f>
        <v/>
      </c>
      <c r="P9" s="28"/>
      <c r="Q9" s="26"/>
    </row>
    <row r="10" spans="1:19" s="20" customFormat="1" ht="41.45" customHeight="1" x14ac:dyDescent="0.2">
      <c r="A10" s="51"/>
      <c r="B10" s="51"/>
      <c r="C10" s="92"/>
      <c r="D10" s="92"/>
      <c r="E10" s="154"/>
      <c r="F10" s="155"/>
      <c r="G10" s="195"/>
      <c r="H10" s="23"/>
      <c r="I10" s="24">
        <v>6</v>
      </c>
      <c r="J10" s="25" t="s">
        <v>188</v>
      </c>
      <c r="K10" s="26">
        <f>IF(ISERROR(VLOOKUP(J10,'KAYIT LİSTESİ'!$B$4:$H$795,2,0)),"",(VLOOKUP(J10,'KAYIT LİSTESİ'!$B$4:$H$795,2,0)))</f>
        <v>56</v>
      </c>
      <c r="L10" s="27">
        <f>IF(ISERROR(VLOOKUP(J10,'KAYIT LİSTESİ'!$B$4:$H$795,4,0)),"",(VLOOKUP(J10,'KAYIT LİSTESİ'!$B$4:$H$795,4,0)))</f>
        <v>37691</v>
      </c>
      <c r="M10" s="196" t="str">
        <f>IF(ISERROR(VLOOKUP(J10,'KAYIT LİSTESİ'!$B$4:$N$9795,13,0)),"",(VLOOKUP(J10,'KAYIT LİSTESİ'!$B$4:$N$9795,13,0)))</f>
        <v>B2</v>
      </c>
      <c r="N10" s="44" t="str">
        <f>IF(ISERROR(VLOOKUP(J10,'KAYIT LİSTESİ'!$B$4:$H$795,5,0)),"",(VLOOKUP(J10,'KAYIT LİSTESİ'!$B$4:$H$795,5,0)))</f>
        <v>EMİNE TURGUT</v>
      </c>
      <c r="O10" s="44" t="str">
        <f>IF(ISERROR(VLOOKUP(J10,'KAYIT LİSTESİ'!$B$4:$H$795,6,0)),"",(VLOOKUP(J10,'KAYIT LİSTESİ'!$B$4:$H$795,6,0)))</f>
        <v>İSTANBUL-BAKIRKÖR GÖR ENG.SANAT VE SP.KLB.</v>
      </c>
      <c r="P10" s="28" t="s">
        <v>291</v>
      </c>
      <c r="Q10" s="26" t="s">
        <v>549</v>
      </c>
    </row>
    <row r="11" spans="1:19" s="20" customFormat="1" ht="41.45" customHeight="1" x14ac:dyDescent="0.2">
      <c r="A11" s="51"/>
      <c r="B11" s="51"/>
      <c r="C11" s="92"/>
      <c r="D11" s="92"/>
      <c r="E11" s="154"/>
      <c r="F11" s="155"/>
      <c r="G11" s="93"/>
      <c r="H11" s="23"/>
      <c r="I11" s="24">
        <v>8</v>
      </c>
      <c r="J11" s="25" t="s">
        <v>189</v>
      </c>
      <c r="K11" s="26">
        <f>IF(ISERROR(VLOOKUP(J11,'KAYIT LİSTESİ'!$B$4:$H$795,2,0)),"",(VLOOKUP(J11,'KAYIT LİSTESİ'!$B$4:$H$795,2,0)))</f>
        <v>75</v>
      </c>
      <c r="L11" s="27">
        <f>IF(ISERROR(VLOOKUP(J11,'KAYIT LİSTESİ'!$B$4:$H$795,4,0)),"",(VLOOKUP(J11,'KAYIT LİSTESİ'!$B$4:$H$795,4,0)))</f>
        <v>38179</v>
      </c>
      <c r="M11" s="196" t="str">
        <f>IF(ISERROR(VLOOKUP(J11,'KAYIT LİSTESİ'!$B$4:$N$9795,13,0)),"",(VLOOKUP(J11,'KAYIT LİSTESİ'!$B$4:$N$9795,13,0)))</f>
        <v>B2</v>
      </c>
      <c r="N11" s="44" t="str">
        <f>IF(ISERROR(VLOOKUP(J11,'KAYIT LİSTESİ'!$B$4:$H$795,5,0)),"",(VLOOKUP(J11,'KAYIT LİSTESİ'!$B$4:$H$795,5,0)))</f>
        <v>SAADET YILDIRIM</v>
      </c>
      <c r="O11" s="44" t="str">
        <f>IF(ISERROR(VLOOKUP(J11,'KAYIT LİSTESİ'!$B$4:$H$795,6,0)),"",(VLOOKUP(J11,'KAYIT LİSTESİ'!$B$4:$H$795,6,0)))</f>
        <v>KONYA-KONYA G.ENG.SP.KLB.</v>
      </c>
      <c r="P11" s="195">
        <v>4800</v>
      </c>
      <c r="Q11" s="26">
        <v>2</v>
      </c>
    </row>
    <row r="12" spans="1:19" s="20" customFormat="1" ht="41.45" customHeight="1" x14ac:dyDescent="0.2">
      <c r="A12" s="51"/>
      <c r="B12" s="51"/>
      <c r="C12" s="92"/>
      <c r="D12" s="92"/>
      <c r="E12" s="154"/>
      <c r="F12" s="155"/>
      <c r="G12" s="93"/>
      <c r="H12" s="23"/>
      <c r="I12" s="224" t="s">
        <v>17</v>
      </c>
      <c r="J12" s="225"/>
      <c r="K12" s="225"/>
      <c r="L12" s="225"/>
      <c r="M12" s="225"/>
      <c r="N12" s="252" t="s">
        <v>238</v>
      </c>
      <c r="O12" s="341"/>
      <c r="P12" s="341"/>
      <c r="Q12" s="342"/>
    </row>
    <row r="13" spans="1:19" s="20" customFormat="1" ht="41.45" customHeight="1" x14ac:dyDescent="0.2">
      <c r="A13" s="334" t="s">
        <v>11</v>
      </c>
      <c r="B13" s="335" t="s">
        <v>73</v>
      </c>
      <c r="C13" s="337" t="s">
        <v>85</v>
      </c>
      <c r="D13" s="338" t="s">
        <v>215</v>
      </c>
      <c r="E13" s="340" t="s">
        <v>13</v>
      </c>
      <c r="F13" s="340" t="s">
        <v>41</v>
      </c>
      <c r="G13" s="340" t="s">
        <v>14</v>
      </c>
      <c r="H13" s="23"/>
      <c r="I13" s="43" t="s">
        <v>133</v>
      </c>
      <c r="J13" s="40" t="s">
        <v>74</v>
      </c>
      <c r="K13" s="40" t="s">
        <v>73</v>
      </c>
      <c r="L13" s="41" t="s">
        <v>12</v>
      </c>
      <c r="M13" s="41" t="s">
        <v>215</v>
      </c>
      <c r="N13" s="42" t="s">
        <v>13</v>
      </c>
      <c r="O13" s="42" t="s">
        <v>41</v>
      </c>
      <c r="P13" s="40" t="s">
        <v>14</v>
      </c>
      <c r="Q13" s="40" t="s">
        <v>25</v>
      </c>
    </row>
    <row r="14" spans="1:19" s="20" customFormat="1" ht="41.45" customHeight="1" x14ac:dyDescent="0.2">
      <c r="A14" s="334"/>
      <c r="B14" s="336"/>
      <c r="C14" s="337"/>
      <c r="D14" s="339"/>
      <c r="E14" s="340"/>
      <c r="F14" s="340"/>
      <c r="G14" s="340"/>
      <c r="H14" s="23"/>
      <c r="I14" s="24">
        <v>1</v>
      </c>
      <c r="J14" s="25" t="s">
        <v>190</v>
      </c>
      <c r="K14" s="26" t="str">
        <f>IF(ISERROR(VLOOKUP(J14,'KAYIT LİSTESİ'!$B$4:$H$795,2,0)),"",(VLOOKUP(J14,'KAYIT LİSTESİ'!$B$4:$H$795,2,0)))</f>
        <v/>
      </c>
      <c r="L14" s="27" t="str">
        <f>IF(ISERROR(VLOOKUP(J14,'KAYIT LİSTESİ'!$B$4:$H$795,4,0)),"",(VLOOKUP(J14,'KAYIT LİSTESİ'!$B$4:$H$795,4,0)))</f>
        <v/>
      </c>
      <c r="M14" s="27"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95"/>
      <c r="Q14" s="26"/>
    </row>
    <row r="15" spans="1:19" s="20" customFormat="1" ht="41.45" customHeight="1" x14ac:dyDescent="0.2">
      <c r="A15" s="51">
        <v>1</v>
      </c>
      <c r="B15" s="51">
        <v>75</v>
      </c>
      <c r="C15" s="92">
        <v>38179</v>
      </c>
      <c r="D15" s="92" t="s">
        <v>203</v>
      </c>
      <c r="E15" s="154" t="s">
        <v>430</v>
      </c>
      <c r="F15" s="155" t="s">
        <v>431</v>
      </c>
      <c r="G15" s="195">
        <v>4800</v>
      </c>
      <c r="H15" s="23"/>
      <c r="I15" s="24">
        <v>2</v>
      </c>
      <c r="J15" s="25" t="s">
        <v>191</v>
      </c>
      <c r="K15" s="26" t="str">
        <f>IF(ISERROR(VLOOKUP(J15,'KAYIT LİSTESİ'!$B$4:$H$795,2,0)),"",(VLOOKUP(J15,'KAYIT LİSTESİ'!$B$4:$H$795,2,0)))</f>
        <v xml:space="preserve"> </v>
      </c>
      <c r="L15" s="27" t="str">
        <f>IF(ISERROR(VLOOKUP(J15,'KAYIT LİSTESİ'!$B$4:$H$795,4,0)),"",(VLOOKUP(J15,'KAYIT LİSTESİ'!$B$4:$H$795,4,0)))</f>
        <v xml:space="preserve"> </v>
      </c>
      <c r="M15" s="27" t="str">
        <f>IF(ISERROR(VLOOKUP(J15,'KAYIT LİSTESİ'!$B$4:$N$9795,13,0)),"",(VLOOKUP(J15,'KAYIT LİSTESİ'!$B$4:$N$9795,13,0)))</f>
        <v>B3</v>
      </c>
      <c r="N15" s="44" t="str">
        <f>IF(ISERROR(VLOOKUP(J15,'KAYIT LİSTESİ'!$B$4:$H$795,5,0)),"",(VLOOKUP(J15,'KAYIT LİSTESİ'!$B$4:$H$795,5,0)))</f>
        <v>MÜBERRA ÇELİK</v>
      </c>
      <c r="O15" s="44" t="str">
        <f>IF(ISERROR(VLOOKUP(J15,'KAYIT LİSTESİ'!$B$4:$H$795,6,0)),"",(VLOOKUP(J15,'KAYIT LİSTESİ'!$B$4:$H$795,6,0)))</f>
        <v>ADANA</v>
      </c>
      <c r="P15" s="195">
        <v>4247</v>
      </c>
      <c r="Q15" s="26">
        <v>4</v>
      </c>
    </row>
    <row r="16" spans="1:19" s="20" customFormat="1" ht="41.45" customHeight="1" x14ac:dyDescent="0.2">
      <c r="A16" s="51" t="s">
        <v>549</v>
      </c>
      <c r="B16" s="51">
        <v>56</v>
      </c>
      <c r="C16" s="92">
        <v>37691</v>
      </c>
      <c r="D16" s="92" t="s">
        <v>203</v>
      </c>
      <c r="E16" s="154" t="s">
        <v>428</v>
      </c>
      <c r="F16" s="155" t="s">
        <v>429</v>
      </c>
      <c r="G16" s="195" t="s">
        <v>291</v>
      </c>
      <c r="H16" s="23"/>
      <c r="I16" s="24">
        <v>3</v>
      </c>
      <c r="J16" s="25" t="s">
        <v>192</v>
      </c>
      <c r="K16" s="26">
        <f>IF(ISERROR(VLOOKUP(J16,'KAYIT LİSTESİ'!$B$4:$H$795,2,0)),"",(VLOOKUP(J16,'KAYIT LİSTESİ'!$B$4:$H$795,2,0)))</f>
        <v>74</v>
      </c>
      <c r="L16" s="27">
        <f>IF(ISERROR(VLOOKUP(J16,'KAYIT LİSTESİ'!$B$4:$H$795,4,0)),"",(VLOOKUP(J16,'KAYIT LİSTESİ'!$B$4:$H$795,4,0)))</f>
        <v>38353</v>
      </c>
      <c r="M16" s="27" t="str">
        <f>IF(ISERROR(VLOOKUP(J16,'KAYIT LİSTESİ'!$B$4:$N$9795,13,0)),"",(VLOOKUP(J16,'KAYIT LİSTESİ'!$B$4:$N$9795,13,0)))</f>
        <v>B3</v>
      </c>
      <c r="N16" s="44" t="str">
        <f>IF(ISERROR(VLOOKUP(J16,'KAYIT LİSTESİ'!$B$4:$H$795,5,0)),"",(VLOOKUP(J16,'KAYIT LİSTESİ'!$B$4:$H$795,5,0)))</f>
        <v>AYŞE NUR KÖYLÜ</v>
      </c>
      <c r="O16" s="44" t="str">
        <f>IF(ISERROR(VLOOKUP(J16,'KAYIT LİSTESİ'!$B$4:$H$795,6,0)),"",(VLOOKUP(J16,'KAYIT LİSTESİ'!$B$4:$H$795,6,0)))</f>
        <v>KONYA-KONYA G.ENG.SP.KLB.</v>
      </c>
      <c r="P16" s="195">
        <v>4049</v>
      </c>
      <c r="Q16" s="26">
        <v>1</v>
      </c>
    </row>
    <row r="17" spans="1:17" s="20" customFormat="1" ht="41.45" customHeight="1" x14ac:dyDescent="0.2">
      <c r="A17" s="51"/>
      <c r="B17" s="51"/>
      <c r="C17" s="92"/>
      <c r="D17" s="92"/>
      <c r="E17" s="154"/>
      <c r="F17" s="155"/>
      <c r="G17" s="195"/>
      <c r="H17" s="23"/>
      <c r="I17" s="24">
        <v>4</v>
      </c>
      <c r="J17" s="25" t="s">
        <v>193</v>
      </c>
      <c r="K17" s="26">
        <f>IF(ISERROR(VLOOKUP(J17,'KAYIT LİSTESİ'!$B$4:$H$795,2,0)),"",(VLOOKUP(J17,'KAYIT LİSTESİ'!$B$4:$H$795,2,0)))</f>
        <v>66</v>
      </c>
      <c r="L17" s="27">
        <f>IF(ISERROR(VLOOKUP(J17,'KAYIT LİSTESİ'!$B$4:$H$795,4,0)),"",(VLOOKUP(J17,'KAYIT LİSTESİ'!$B$4:$H$795,4,0)))</f>
        <v>38261</v>
      </c>
      <c r="M17" s="27" t="str">
        <f>IF(ISERROR(VLOOKUP(J17,'KAYIT LİSTESİ'!$B$4:$N$9795,13,0)),"",(VLOOKUP(J17,'KAYIT LİSTESİ'!$B$4:$N$9795,13,0)))</f>
        <v>B3</v>
      </c>
      <c r="N17" s="44" t="str">
        <f>IF(ISERROR(VLOOKUP(J17,'KAYIT LİSTESİ'!$B$4:$H$795,5,0)),"",(VLOOKUP(J17,'KAYIT LİSTESİ'!$B$4:$H$795,5,0)))</f>
        <v>BÜŞRA SULTAN KARAKAYA</v>
      </c>
      <c r="O17" s="44" t="str">
        <f>IF(ISERROR(VLOOKUP(J17,'KAYIT LİSTESİ'!$B$4:$H$795,6,0)),"",(VLOOKUP(J17,'KAYIT LİSTESİ'!$B$4:$H$795,6,0)))</f>
        <v>KAHRAMANMARAŞ-ERTUĞRULGAZİ ENG.SP.KLB.</v>
      </c>
      <c r="P17" s="195" t="s">
        <v>291</v>
      </c>
      <c r="Q17" s="26" t="s">
        <v>549</v>
      </c>
    </row>
    <row r="18" spans="1:17" s="20" customFormat="1" ht="41.45" customHeight="1" x14ac:dyDescent="0.2">
      <c r="A18" s="334" t="s">
        <v>11</v>
      </c>
      <c r="B18" s="335" t="s">
        <v>73</v>
      </c>
      <c r="C18" s="337" t="s">
        <v>85</v>
      </c>
      <c r="D18" s="338" t="s">
        <v>215</v>
      </c>
      <c r="E18" s="340" t="s">
        <v>13</v>
      </c>
      <c r="F18" s="340" t="s">
        <v>41</v>
      </c>
      <c r="G18" s="340" t="s">
        <v>14</v>
      </c>
      <c r="H18" s="23"/>
      <c r="I18" s="24">
        <v>5</v>
      </c>
      <c r="J18" s="25" t="s">
        <v>483</v>
      </c>
      <c r="K18" s="26">
        <f>IF(ISERROR(VLOOKUP(J18,'KAYIT LİSTESİ'!$B$4:$H$795,2,0)),"",(VLOOKUP(J18,'KAYIT LİSTESİ'!$B$4:$H$795,2,0)))</f>
        <v>19</v>
      </c>
      <c r="L18" s="27">
        <f>IF(ISERROR(VLOOKUP(J18,'KAYIT LİSTESİ'!$B$4:$H$795,4,0)),"",(VLOOKUP(J18,'KAYIT LİSTESİ'!$B$4:$H$795,4,0)))</f>
        <v>38541</v>
      </c>
      <c r="M18" s="27" t="str">
        <f>IF(ISERROR(VLOOKUP(J18,'KAYIT LİSTESİ'!$B$4:$N$9795,13,0)),"",(VLOOKUP(J18,'KAYIT LİSTESİ'!$B$4:$N$9795,13,0)))</f>
        <v>B3</v>
      </c>
      <c r="N18" s="44" t="str">
        <f>IF(ISERROR(VLOOKUP(J18,'KAYIT LİSTESİ'!$B$4:$H$795,5,0)),"",(VLOOKUP(J18,'KAYIT LİSTESİ'!$B$4:$H$795,5,0)))</f>
        <v>DAMLA KARAÇAY</v>
      </c>
      <c r="O18" s="44" t="str">
        <f>IF(ISERROR(VLOOKUP(J18,'KAYIT LİSTESİ'!$B$4:$H$795,6,0)),"",(VLOOKUP(J18,'KAYIT LİSTESİ'!$B$4:$H$795,6,0)))</f>
        <v>ANKARA-YENİMAH.BLD.G.ENG.SP.KLB.</v>
      </c>
      <c r="P18" s="195">
        <v>4178</v>
      </c>
      <c r="Q18" s="26">
        <v>3</v>
      </c>
    </row>
    <row r="19" spans="1:17" s="20" customFormat="1" ht="41.45" customHeight="1" x14ac:dyDescent="0.2">
      <c r="A19" s="334"/>
      <c r="B19" s="336"/>
      <c r="C19" s="337"/>
      <c r="D19" s="339"/>
      <c r="E19" s="340"/>
      <c r="F19" s="340"/>
      <c r="G19" s="340"/>
      <c r="H19" s="23"/>
      <c r="I19" s="24">
        <v>6</v>
      </c>
      <c r="J19" s="25" t="s">
        <v>484</v>
      </c>
      <c r="K19" s="26">
        <f>IF(ISERROR(VLOOKUP(J19,'KAYIT LİSTESİ'!$B$4:$H$795,2,0)),"",(VLOOKUP(J19,'KAYIT LİSTESİ'!$B$4:$H$795,2,0)))</f>
        <v>44</v>
      </c>
      <c r="L19" s="27">
        <f>IF(ISERROR(VLOOKUP(J19,'KAYIT LİSTESİ'!$B$4:$H$795,4,0)),"",(VLOOKUP(J19,'KAYIT LİSTESİ'!$B$4:$H$795,4,0)))</f>
        <v>38537</v>
      </c>
      <c r="M19" s="27" t="str">
        <f>IF(ISERROR(VLOOKUP(J19,'KAYIT LİSTESİ'!$B$4:$N$9795,13,0)),"",(VLOOKUP(J19,'KAYIT LİSTESİ'!$B$4:$N$9795,13,0)))</f>
        <v>B3</v>
      </c>
      <c r="N19" s="44" t="str">
        <f>IF(ISERROR(VLOOKUP(J19,'KAYIT LİSTESİ'!$B$4:$H$795,5,0)),"",(VLOOKUP(J19,'KAYIT LİSTESİ'!$B$4:$H$795,5,0)))</f>
        <v>ELFİN PEHLİVAN</v>
      </c>
      <c r="O19" s="44" t="str">
        <f>IF(ISERROR(VLOOKUP(J19,'KAYIT LİSTESİ'!$B$4:$H$795,6,0)),"",(VLOOKUP(J19,'KAYIT LİSTESİ'!$B$4:$H$795,6,0)))</f>
        <v>DENİZLİ-DENİZLİ GÖR.ENG.EĞT VE SP.KLB.</v>
      </c>
      <c r="P19" s="195">
        <v>4178</v>
      </c>
      <c r="Q19" s="26">
        <v>2</v>
      </c>
    </row>
    <row r="20" spans="1:17" s="20" customFormat="1" ht="41.45" customHeight="1" x14ac:dyDescent="0.2">
      <c r="A20" s="51">
        <v>1</v>
      </c>
      <c r="B20" s="51">
        <v>22</v>
      </c>
      <c r="C20" s="92">
        <v>37845</v>
      </c>
      <c r="D20" s="92" t="s">
        <v>204</v>
      </c>
      <c r="E20" s="154" t="s">
        <v>434</v>
      </c>
      <c r="F20" s="155" t="s">
        <v>425</v>
      </c>
      <c r="G20" s="93">
        <v>3858</v>
      </c>
      <c r="H20" s="23"/>
      <c r="I20" s="24">
        <v>7</v>
      </c>
      <c r="J20" s="25" t="s">
        <v>485</v>
      </c>
      <c r="K20" s="26">
        <f>IF(ISERROR(VLOOKUP(J20,'KAYIT LİSTESİ'!$B$4:$H$795,2,0)),"",(VLOOKUP(J20,'KAYIT LİSTESİ'!$B$4:$H$795,2,0)))</f>
        <v>67</v>
      </c>
      <c r="L20" s="27">
        <f>IF(ISERROR(VLOOKUP(J20,'KAYIT LİSTESİ'!$B$4:$H$795,4,0)),"",(VLOOKUP(J20,'KAYIT LİSTESİ'!$B$4:$H$795,4,0)))</f>
        <v>38488</v>
      </c>
      <c r="M20" s="27" t="str">
        <f>IF(ISERROR(VLOOKUP(J20,'KAYIT LİSTESİ'!$B$4:$N$9795,13,0)),"",(VLOOKUP(J20,'KAYIT LİSTESİ'!$B$4:$N$9795,13,0)))</f>
        <v>B3</v>
      </c>
      <c r="N20" s="44" t="str">
        <f>IF(ISERROR(VLOOKUP(J20,'KAYIT LİSTESİ'!$B$4:$H$795,5,0)),"",(VLOOKUP(J20,'KAYIT LİSTESİ'!$B$4:$H$795,5,0)))</f>
        <v>GİZEM DİNÇER</v>
      </c>
      <c r="O20" s="44" t="str">
        <f>IF(ISERROR(VLOOKUP(J20,'KAYIT LİSTESİ'!$B$4:$H$795,6,0)),"",(VLOOKUP(J20,'KAYIT LİSTESİ'!$B$4:$H$795,6,0)))</f>
        <v>KAHRAMANMARAŞ-ERTUĞRULGAZİ ENG.SP.KLB.</v>
      </c>
      <c r="P20" s="195" t="s">
        <v>291</v>
      </c>
      <c r="Q20" s="26" t="s">
        <v>549</v>
      </c>
    </row>
    <row r="21" spans="1:17" s="20" customFormat="1" ht="41.45" customHeight="1" x14ac:dyDescent="0.2">
      <c r="A21" s="51">
        <v>2</v>
      </c>
      <c r="B21" s="51">
        <v>45</v>
      </c>
      <c r="C21" s="92">
        <v>38663</v>
      </c>
      <c r="D21" s="92" t="s">
        <v>204</v>
      </c>
      <c r="E21" s="154" t="s">
        <v>438</v>
      </c>
      <c r="F21" s="155" t="s">
        <v>437</v>
      </c>
      <c r="G21" s="93">
        <v>3979</v>
      </c>
      <c r="H21" s="23"/>
      <c r="I21" s="24">
        <v>8</v>
      </c>
      <c r="J21" s="25" t="s">
        <v>486</v>
      </c>
      <c r="K21" s="26" t="str">
        <f>IF(ISERROR(VLOOKUP(J21,'KAYIT LİSTESİ'!$B$4:$H$795,2,0)),"",(VLOOKUP(J21,'KAYIT LİSTESİ'!$B$4:$H$795,2,0)))</f>
        <v/>
      </c>
      <c r="L21" s="27" t="str">
        <f>IF(ISERROR(VLOOKUP(J21,'KAYIT LİSTESİ'!$B$4:$H$795,4,0)),"",(VLOOKUP(J21,'KAYIT LİSTESİ'!$B$4:$H$795,4,0)))</f>
        <v/>
      </c>
      <c r="M21" s="27" t="str">
        <f>IF(ISERROR(VLOOKUP(J21,'KAYIT LİSTESİ'!$B$4:$N$9795,13,0)),"",(VLOOKUP(J21,'KAYIT LİSTESİ'!$B$4:$N$9795,13,0)))</f>
        <v/>
      </c>
      <c r="N21" s="44" t="str">
        <f>IF(ISERROR(VLOOKUP(J21,'KAYIT LİSTESİ'!$B$4:$H$795,5,0)),"",(VLOOKUP(J21,'KAYIT LİSTESİ'!$B$4:$H$795,5,0)))</f>
        <v/>
      </c>
      <c r="O21" s="44" t="str">
        <f>IF(ISERROR(VLOOKUP(J21,'KAYIT LİSTESİ'!$B$4:$H$795,6,0)),"",(VLOOKUP(J21,'KAYIT LİSTESİ'!$B$4:$H$795,6,0)))</f>
        <v/>
      </c>
      <c r="P21" s="195"/>
      <c r="Q21" s="26"/>
    </row>
    <row r="22" spans="1:17" s="20" customFormat="1" ht="41.45" customHeight="1" x14ac:dyDescent="0.2">
      <c r="A22" s="51">
        <v>3</v>
      </c>
      <c r="B22" s="51">
        <v>74</v>
      </c>
      <c r="C22" s="92">
        <v>38353</v>
      </c>
      <c r="D22" s="92" t="s">
        <v>204</v>
      </c>
      <c r="E22" s="154" t="s">
        <v>446</v>
      </c>
      <c r="F22" s="155" t="s">
        <v>431</v>
      </c>
      <c r="G22" s="93">
        <v>4049</v>
      </c>
      <c r="H22" s="23"/>
      <c r="I22" s="224" t="s">
        <v>40</v>
      </c>
      <c r="J22" s="225"/>
      <c r="K22" s="225"/>
      <c r="L22" s="225"/>
      <c r="M22" s="225"/>
      <c r="N22" s="252" t="s">
        <v>238</v>
      </c>
      <c r="O22" s="341"/>
      <c r="P22" s="341"/>
      <c r="Q22" s="342"/>
    </row>
    <row r="23" spans="1:17" s="20" customFormat="1" ht="41.45" customHeight="1" x14ac:dyDescent="0.2">
      <c r="A23" s="51">
        <v>4</v>
      </c>
      <c r="B23" s="51">
        <v>19</v>
      </c>
      <c r="C23" s="92">
        <v>38541</v>
      </c>
      <c r="D23" s="92" t="s">
        <v>204</v>
      </c>
      <c r="E23" s="154" t="s">
        <v>460</v>
      </c>
      <c r="F23" s="155" t="s">
        <v>425</v>
      </c>
      <c r="G23" s="93">
        <v>4178</v>
      </c>
      <c r="H23" s="23"/>
      <c r="I23" s="43" t="s">
        <v>133</v>
      </c>
      <c r="J23" s="40" t="s">
        <v>74</v>
      </c>
      <c r="K23" s="40" t="s">
        <v>73</v>
      </c>
      <c r="L23" s="41" t="s">
        <v>12</v>
      </c>
      <c r="M23" s="41" t="s">
        <v>215</v>
      </c>
      <c r="N23" s="42" t="s">
        <v>13</v>
      </c>
      <c r="O23" s="42" t="s">
        <v>41</v>
      </c>
      <c r="P23" s="40" t="s">
        <v>14</v>
      </c>
      <c r="Q23" s="40" t="s">
        <v>25</v>
      </c>
    </row>
    <row r="24" spans="1:17" s="20" customFormat="1" ht="41.45" customHeight="1" x14ac:dyDescent="0.2">
      <c r="A24" s="51">
        <v>5</v>
      </c>
      <c r="B24" s="51">
        <v>44</v>
      </c>
      <c r="C24" s="92">
        <v>38537</v>
      </c>
      <c r="D24" s="92" t="s">
        <v>204</v>
      </c>
      <c r="E24" s="154" t="s">
        <v>436</v>
      </c>
      <c r="F24" s="155" t="s">
        <v>437</v>
      </c>
      <c r="G24" s="93">
        <v>4178</v>
      </c>
      <c r="H24" s="23"/>
      <c r="I24" s="24">
        <v>1</v>
      </c>
      <c r="J24" s="25" t="s">
        <v>194</v>
      </c>
      <c r="K24" s="26" t="str">
        <f>IF(ISERROR(VLOOKUP(J24,'KAYIT LİSTESİ'!$B$4:$H$795,2,0)),"",(VLOOKUP(J24,'KAYIT LİSTESİ'!$B$4:$H$795,2,0)))</f>
        <v/>
      </c>
      <c r="L24" s="27" t="str">
        <f>IF(ISERROR(VLOOKUP(J24,'KAYIT LİSTESİ'!$B$4:$H$795,4,0)),"",(VLOOKUP(J24,'KAYIT LİSTESİ'!$B$4:$H$795,4,0)))</f>
        <v/>
      </c>
      <c r="M24" s="27" t="str">
        <f>IF(ISERROR(VLOOKUP(J24,'KAYIT LİSTESİ'!$B$4:$N$9795,13,0)),"",(VLOOKUP(J24,'KAYIT LİSTESİ'!$B$4:$N$9795,13,0)))</f>
        <v/>
      </c>
      <c r="N24" s="44" t="str">
        <f>IF(ISERROR(VLOOKUP(J24,'KAYIT LİSTESİ'!$B$4:$H$795,5,0)),"",(VLOOKUP(J24,'KAYIT LİSTESİ'!$B$4:$H$795,5,0)))</f>
        <v/>
      </c>
      <c r="O24" s="44" t="str">
        <f>IF(ISERROR(VLOOKUP(J24,'KAYIT LİSTESİ'!$B$4:$H$795,6,0)),"",(VLOOKUP(J24,'KAYIT LİSTESİ'!$B$4:$H$795,6,0)))</f>
        <v/>
      </c>
      <c r="P24" s="195"/>
      <c r="Q24" s="26"/>
    </row>
    <row r="25" spans="1:17" s="20" customFormat="1" ht="41.45" customHeight="1" x14ac:dyDescent="0.2">
      <c r="A25" s="51">
        <v>6</v>
      </c>
      <c r="B25" s="51" t="s">
        <v>554</v>
      </c>
      <c r="C25" s="92" t="s">
        <v>554</v>
      </c>
      <c r="D25" s="92" t="s">
        <v>204</v>
      </c>
      <c r="E25" s="154" t="s">
        <v>552</v>
      </c>
      <c r="F25" s="155" t="s">
        <v>553</v>
      </c>
      <c r="G25" s="93">
        <v>4247</v>
      </c>
      <c r="H25" s="23"/>
      <c r="I25" s="24">
        <v>2</v>
      </c>
      <c r="J25" s="25" t="s">
        <v>195</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195"/>
      <c r="Q25" s="26"/>
    </row>
    <row r="26" spans="1:17" s="20" customFormat="1" ht="41.45" customHeight="1" x14ac:dyDescent="0.2">
      <c r="A26" s="51">
        <v>7</v>
      </c>
      <c r="B26" s="51">
        <v>82</v>
      </c>
      <c r="C26" s="92">
        <v>38678</v>
      </c>
      <c r="D26" s="92" t="s">
        <v>204</v>
      </c>
      <c r="E26" s="154" t="s">
        <v>447</v>
      </c>
      <c r="F26" s="155" t="s">
        <v>448</v>
      </c>
      <c r="G26" s="93">
        <v>4428</v>
      </c>
      <c r="H26" s="23"/>
      <c r="I26" s="24">
        <v>3</v>
      </c>
      <c r="J26" s="25" t="s">
        <v>196</v>
      </c>
      <c r="K26" s="26">
        <f>IF(ISERROR(VLOOKUP(J26,'KAYIT LİSTESİ'!$B$4:$H$795,2,0)),"",(VLOOKUP(J26,'KAYIT LİSTESİ'!$B$4:$H$795,2,0)))</f>
        <v>22</v>
      </c>
      <c r="L26" s="27">
        <f>IF(ISERROR(VLOOKUP(J26,'KAYIT LİSTESİ'!$B$4:$H$795,4,0)),"",(VLOOKUP(J26,'KAYIT LİSTESİ'!$B$4:$H$795,4,0)))</f>
        <v>37845</v>
      </c>
      <c r="M26" s="27" t="str">
        <f>IF(ISERROR(VLOOKUP(J26,'KAYIT LİSTESİ'!$B$4:$N$9795,13,0)),"",(VLOOKUP(J26,'KAYIT LİSTESİ'!$B$4:$N$9795,13,0)))</f>
        <v>B3</v>
      </c>
      <c r="N26" s="44" t="str">
        <f>IF(ISERROR(VLOOKUP(J26,'KAYIT LİSTESİ'!$B$4:$H$795,5,0)),"",(VLOOKUP(J26,'KAYIT LİSTESİ'!$B$4:$H$795,5,0)))</f>
        <v>HAVVA ELMALI</v>
      </c>
      <c r="O26" s="44" t="str">
        <f>IF(ISERROR(VLOOKUP(J26,'KAYIT LİSTESİ'!$B$4:$H$795,6,0)),"",(VLOOKUP(J26,'KAYIT LİSTESİ'!$B$4:$H$795,6,0)))</f>
        <v>ANKARA-YENİMAH.BLD.G.ENG.SP.KLB.</v>
      </c>
      <c r="P26" s="195">
        <v>3858</v>
      </c>
      <c r="Q26" s="26">
        <v>1</v>
      </c>
    </row>
    <row r="27" spans="1:17" s="20" customFormat="1" ht="41.45" customHeight="1" x14ac:dyDescent="0.2">
      <c r="A27" s="51">
        <v>8</v>
      </c>
      <c r="B27" s="51">
        <v>47</v>
      </c>
      <c r="C27" s="92">
        <v>37710</v>
      </c>
      <c r="D27" s="92" t="s">
        <v>204</v>
      </c>
      <c r="E27" s="154" t="s">
        <v>439</v>
      </c>
      <c r="F27" s="155" t="s">
        <v>440</v>
      </c>
      <c r="G27" s="93">
        <v>4651</v>
      </c>
      <c r="H27" s="23"/>
      <c r="I27" s="24">
        <v>4</v>
      </c>
      <c r="J27" s="25" t="s">
        <v>197</v>
      </c>
      <c r="K27" s="26">
        <f>IF(ISERROR(VLOOKUP(J27,'KAYIT LİSTESİ'!$B$4:$H$795,2,0)),"",(VLOOKUP(J27,'KAYIT LİSTESİ'!$B$4:$H$795,2,0)))</f>
        <v>82</v>
      </c>
      <c r="L27" s="27">
        <f>IF(ISERROR(VLOOKUP(J27,'KAYIT LİSTESİ'!$B$4:$H$795,4,0)),"",(VLOOKUP(J27,'KAYIT LİSTESİ'!$B$4:$H$795,4,0)))</f>
        <v>38678</v>
      </c>
      <c r="M27" s="27" t="str">
        <f>IF(ISERROR(VLOOKUP(J27,'KAYIT LİSTESİ'!$B$4:$N$9795,13,0)),"",(VLOOKUP(J27,'KAYIT LİSTESİ'!$B$4:$N$9795,13,0)))</f>
        <v>B3</v>
      </c>
      <c r="N27" s="44" t="str">
        <f>IF(ISERROR(VLOOKUP(J27,'KAYIT LİSTESİ'!$B$4:$H$795,5,0)),"",(VLOOKUP(J27,'KAYIT LİSTESİ'!$B$4:$H$795,5,0)))</f>
        <v>KÜBRA DÜNDAR</v>
      </c>
      <c r="O27" s="44" t="str">
        <f>IF(ISERROR(VLOOKUP(J27,'KAYIT LİSTESİ'!$B$4:$H$795,6,0)),"",(VLOOKUP(J27,'KAYIT LİSTESİ'!$B$4:$H$795,6,0)))</f>
        <v>MANİSA-MANİSA SPİL ENG.SP.KLB.</v>
      </c>
      <c r="P27" s="195">
        <v>4428</v>
      </c>
      <c r="Q27" s="26">
        <v>3</v>
      </c>
    </row>
    <row r="28" spans="1:17" s="20" customFormat="1" ht="41.45" customHeight="1" x14ac:dyDescent="0.2">
      <c r="A28" s="51">
        <v>9</v>
      </c>
      <c r="B28" s="51">
        <v>26</v>
      </c>
      <c r="C28" s="92">
        <v>38607</v>
      </c>
      <c r="D28" s="92" t="s">
        <v>204</v>
      </c>
      <c r="E28" s="154" t="s">
        <v>435</v>
      </c>
      <c r="F28" s="155" t="s">
        <v>425</v>
      </c>
      <c r="G28" s="93">
        <v>5238</v>
      </c>
      <c r="H28" s="23"/>
      <c r="I28" s="24">
        <v>5</v>
      </c>
      <c r="J28" s="25" t="s">
        <v>198</v>
      </c>
      <c r="K28" s="26">
        <f>IF(ISERROR(VLOOKUP(J28,'KAYIT LİSTESİ'!$B$4:$H$795,2,0)),"",(VLOOKUP(J28,'KAYIT LİSTESİ'!$B$4:$H$795,2,0)))</f>
        <v>47</v>
      </c>
      <c r="L28" s="27">
        <f>IF(ISERROR(VLOOKUP(J28,'KAYIT LİSTESİ'!$B$4:$H$795,4,0)),"",(VLOOKUP(J28,'KAYIT LİSTESİ'!$B$4:$H$795,4,0)))</f>
        <v>37710</v>
      </c>
      <c r="M28" s="27" t="str">
        <f>IF(ISERROR(VLOOKUP(J28,'KAYIT LİSTESİ'!$B$4:$N$9795,13,0)),"",(VLOOKUP(J28,'KAYIT LİSTESİ'!$B$4:$N$9795,13,0)))</f>
        <v>B3</v>
      </c>
      <c r="N28" s="44" t="str">
        <f>IF(ISERROR(VLOOKUP(J28,'KAYIT LİSTESİ'!$B$4:$H$795,5,0)),"",(VLOOKUP(J28,'KAYIT LİSTESİ'!$B$4:$H$795,5,0)))</f>
        <v>RUKEN ADIGÜZEL</v>
      </c>
      <c r="O28" s="44" t="str">
        <f>IF(ISERROR(VLOOKUP(J28,'KAYIT LİSTESİ'!$B$4:$H$795,6,0)),"",(VLOOKUP(J28,'KAYIT LİSTESİ'!$B$4:$H$795,6,0)))</f>
        <v>DİYARBAKIR-AND.MEZOPOTAMYA ENG.SP.KLB.DER.</v>
      </c>
      <c r="P28" s="195">
        <v>4651</v>
      </c>
      <c r="Q28" s="26">
        <v>4</v>
      </c>
    </row>
    <row r="29" spans="1:17" s="20" customFormat="1" ht="41.45" customHeight="1" x14ac:dyDescent="0.2">
      <c r="A29" s="51" t="s">
        <v>549</v>
      </c>
      <c r="B29" s="51">
        <v>66</v>
      </c>
      <c r="C29" s="92">
        <v>38261</v>
      </c>
      <c r="D29" s="92" t="s">
        <v>204</v>
      </c>
      <c r="E29" s="154" t="s">
        <v>443</v>
      </c>
      <c r="F29" s="155" t="s">
        <v>444</v>
      </c>
      <c r="G29" s="93" t="s">
        <v>291</v>
      </c>
      <c r="H29" s="23"/>
      <c r="I29" s="24">
        <v>6</v>
      </c>
      <c r="J29" s="25" t="s">
        <v>199</v>
      </c>
      <c r="K29" s="26">
        <f>IF(ISERROR(VLOOKUP(J29,'KAYIT LİSTESİ'!$B$4:$H$795,2,0)),"",(VLOOKUP(J29,'KAYIT LİSTESİ'!$B$4:$H$795,2,0)))</f>
        <v>26</v>
      </c>
      <c r="L29" s="27">
        <f>IF(ISERROR(VLOOKUP(J29,'KAYIT LİSTESİ'!$B$4:$H$795,4,0)),"",(VLOOKUP(J29,'KAYIT LİSTESİ'!$B$4:$H$795,4,0)))</f>
        <v>38607</v>
      </c>
      <c r="M29" s="27" t="str">
        <f>IF(ISERROR(VLOOKUP(J29,'KAYIT LİSTESİ'!$B$4:$N$9795,13,0)),"",(VLOOKUP(J29,'KAYIT LİSTESİ'!$B$4:$N$9795,13,0)))</f>
        <v>B3</v>
      </c>
      <c r="N29" s="44" t="str">
        <f>IF(ISERROR(VLOOKUP(J29,'KAYIT LİSTESİ'!$B$4:$H$795,5,0)),"",(VLOOKUP(J29,'KAYIT LİSTESİ'!$B$4:$H$795,5,0)))</f>
        <v>ŞEVVAL KOÇ</v>
      </c>
      <c r="O29" s="44" t="str">
        <f>IF(ISERROR(VLOOKUP(J29,'KAYIT LİSTESİ'!$B$4:$H$795,6,0)),"",(VLOOKUP(J29,'KAYIT LİSTESİ'!$B$4:$H$795,6,0)))</f>
        <v>ANKARA-YENİMAH.BLD.G.ENG.SP.KLB.</v>
      </c>
      <c r="P29" s="195">
        <v>5238</v>
      </c>
      <c r="Q29" s="26">
        <v>5</v>
      </c>
    </row>
    <row r="30" spans="1:17" s="20" customFormat="1" ht="41.45" customHeight="1" x14ac:dyDescent="0.2">
      <c r="A30" s="51" t="s">
        <v>549</v>
      </c>
      <c r="B30" s="51">
        <v>67</v>
      </c>
      <c r="C30" s="92">
        <v>38488</v>
      </c>
      <c r="D30" s="92" t="s">
        <v>204</v>
      </c>
      <c r="E30" s="154" t="s">
        <v>445</v>
      </c>
      <c r="F30" s="155" t="s">
        <v>444</v>
      </c>
      <c r="G30" s="93" t="s">
        <v>291</v>
      </c>
      <c r="H30" s="23"/>
      <c r="I30" s="24">
        <v>7</v>
      </c>
      <c r="J30" s="25" t="s">
        <v>278</v>
      </c>
      <c r="K30" s="26">
        <f>IF(ISERROR(VLOOKUP(J30,'KAYIT LİSTESİ'!$B$4:$H$795,2,0)),"",(VLOOKUP(J30,'KAYIT LİSTESİ'!$B$4:$H$795,2,0)))</f>
        <v>45</v>
      </c>
      <c r="L30" s="27">
        <f>IF(ISERROR(VLOOKUP(J30,'KAYIT LİSTESİ'!$B$4:$H$795,4,0)),"",(VLOOKUP(J30,'KAYIT LİSTESİ'!$B$4:$H$795,4,0)))</f>
        <v>38663</v>
      </c>
      <c r="M30" s="27" t="str">
        <f>IF(ISERROR(VLOOKUP(J30,'KAYIT LİSTESİ'!$B$4:$N$9795,13,0)),"",(VLOOKUP(J30,'KAYIT LİSTESİ'!$B$4:$N$9795,13,0)))</f>
        <v>B3</v>
      </c>
      <c r="N30" s="44" t="str">
        <f>IF(ISERROR(VLOOKUP(J30,'KAYIT LİSTESİ'!$B$4:$H$795,5,0)),"",(VLOOKUP(J30,'KAYIT LİSTESİ'!$B$4:$H$795,5,0)))</f>
        <v>ŞEVVAL TEKKANAT</v>
      </c>
      <c r="O30" s="44" t="str">
        <f>IF(ISERROR(VLOOKUP(J30,'KAYIT LİSTESİ'!$B$4:$H$795,6,0)),"",(VLOOKUP(J30,'KAYIT LİSTESİ'!$B$4:$H$795,6,0)))</f>
        <v>DENİZLİ-DENİZLİ GÖR.ENG.EĞT VE SP.KLB.</v>
      </c>
      <c r="P30" s="195">
        <v>3979</v>
      </c>
      <c r="Q30" s="26">
        <v>2</v>
      </c>
    </row>
    <row r="31" spans="1:17" s="20" customFormat="1" ht="41.45" customHeight="1" x14ac:dyDescent="0.2">
      <c r="A31" s="51"/>
      <c r="B31" s="51"/>
      <c r="C31" s="92"/>
      <c r="D31" s="92"/>
      <c r="E31" s="154"/>
      <c r="F31" s="155"/>
      <c r="G31" s="93"/>
      <c r="H31" s="23"/>
      <c r="I31" s="24">
        <v>8</v>
      </c>
      <c r="J31" s="25" t="s">
        <v>279</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195"/>
      <c r="Q31" s="26"/>
    </row>
    <row r="32" spans="1:17" s="20" customFormat="1" ht="41.45" customHeight="1" x14ac:dyDescent="0.2">
      <c r="A32" s="31" t="s">
        <v>18</v>
      </c>
      <c r="B32" s="31"/>
      <c r="C32" s="31"/>
      <c r="D32" s="31"/>
      <c r="E32" s="31"/>
      <c r="F32" s="46" t="s">
        <v>0</v>
      </c>
      <c r="G32" s="46" t="s">
        <v>1</v>
      </c>
      <c r="H32" s="23"/>
      <c r="I32" s="32"/>
      <c r="J32" s="32" t="s">
        <v>2</v>
      </c>
      <c r="K32" s="32"/>
      <c r="L32" s="30" t="s">
        <v>2</v>
      </c>
      <c r="M32" s="30"/>
      <c r="N32" s="48" t="s">
        <v>3</v>
      </c>
      <c r="O32" s="49" t="s">
        <v>3</v>
      </c>
      <c r="P32" s="29" t="s">
        <v>3</v>
      </c>
      <c r="Q32" s="22"/>
    </row>
    <row r="33" spans="1:17" s="20" customFormat="1" ht="41.45" customHeight="1" x14ac:dyDescent="0.2">
      <c r="A33" s="29"/>
      <c r="B33" s="29"/>
      <c r="C33" s="22"/>
      <c r="D33" s="22"/>
      <c r="E33" s="22"/>
      <c r="F33" s="47"/>
      <c r="G33" s="47"/>
      <c r="H33" s="23"/>
      <c r="I33" s="29"/>
      <c r="J33" s="29"/>
      <c r="K33" s="29"/>
      <c r="L33" s="30"/>
      <c r="M33" s="30"/>
      <c r="N33" s="50"/>
      <c r="O33" s="50"/>
      <c r="P33" s="22"/>
      <c r="Q33" s="22"/>
    </row>
    <row r="34" spans="1:17" s="20" customFormat="1" ht="41.45" customHeight="1" x14ac:dyDescent="0.2">
      <c r="A34" s="29"/>
      <c r="B34" s="29"/>
      <c r="C34" s="22"/>
      <c r="D34" s="22"/>
      <c r="E34" s="22"/>
      <c r="F34" s="47"/>
      <c r="G34" s="47"/>
      <c r="H34" s="23"/>
      <c r="I34" s="29"/>
      <c r="J34" s="29"/>
      <c r="K34" s="29"/>
      <c r="L34" s="30"/>
      <c r="M34" s="30"/>
      <c r="N34" s="50"/>
      <c r="O34" s="50"/>
      <c r="P34" s="22"/>
      <c r="Q34" s="22"/>
    </row>
    <row r="35" spans="1:17" s="20" customFormat="1" ht="41.45" customHeight="1" x14ac:dyDescent="0.2">
      <c r="A35" s="29"/>
      <c r="B35" s="29"/>
      <c r="C35" s="22"/>
      <c r="D35" s="22"/>
      <c r="E35" s="22"/>
      <c r="F35" s="47"/>
      <c r="G35" s="47"/>
      <c r="H35" s="23"/>
      <c r="I35" s="29"/>
      <c r="J35" s="29"/>
      <c r="K35" s="29"/>
      <c r="L35" s="30"/>
      <c r="M35" s="30"/>
      <c r="N35" s="50"/>
      <c r="O35" s="50"/>
      <c r="P35" s="22"/>
      <c r="Q35" s="22"/>
    </row>
    <row r="36" spans="1:17" s="20" customFormat="1" ht="32.450000000000003" customHeight="1" x14ac:dyDescent="0.2">
      <c r="A36" s="29"/>
      <c r="B36" s="29"/>
      <c r="C36" s="22"/>
      <c r="D36" s="22"/>
      <c r="E36" s="22"/>
      <c r="F36" s="47"/>
      <c r="G36" s="47"/>
      <c r="H36" s="23"/>
      <c r="I36" s="29"/>
      <c r="J36" s="29"/>
      <c r="K36" s="29"/>
      <c r="L36" s="30"/>
      <c r="M36" s="30"/>
      <c r="N36" s="50"/>
      <c r="O36" s="50"/>
      <c r="P36" s="22"/>
      <c r="Q36" s="22"/>
    </row>
    <row r="37" spans="1:17" s="20" customFormat="1" ht="32.450000000000003" customHeight="1" x14ac:dyDescent="0.2">
      <c r="A37" s="29"/>
      <c r="B37" s="29"/>
      <c r="C37" s="22"/>
      <c r="D37" s="22"/>
      <c r="E37" s="22"/>
      <c r="F37" s="47"/>
      <c r="G37" s="47"/>
      <c r="H37" s="23"/>
      <c r="I37" s="29"/>
      <c r="J37" s="29"/>
      <c r="K37" s="29"/>
      <c r="L37" s="30"/>
      <c r="M37" s="30"/>
      <c r="N37" s="50"/>
      <c r="O37" s="50"/>
      <c r="P37" s="22"/>
      <c r="Q37" s="22"/>
    </row>
    <row r="38" spans="1:17" s="20" customFormat="1" ht="32.450000000000003" customHeight="1" x14ac:dyDescent="0.2">
      <c r="A38" s="29"/>
      <c r="B38" s="29"/>
      <c r="C38" s="22"/>
      <c r="D38" s="22"/>
      <c r="E38" s="22"/>
      <c r="F38" s="47"/>
      <c r="G38" s="47"/>
      <c r="H38" s="23"/>
      <c r="I38" s="29"/>
      <c r="J38" s="29"/>
      <c r="K38" s="29"/>
      <c r="L38" s="30"/>
      <c r="M38" s="30"/>
      <c r="N38" s="50"/>
      <c r="O38" s="50"/>
      <c r="P38" s="22"/>
      <c r="Q38" s="22"/>
    </row>
    <row r="39" spans="1:17" s="20" customFormat="1" ht="32.450000000000003" customHeight="1" x14ac:dyDescent="0.2">
      <c r="A39" s="29"/>
      <c r="B39" s="29"/>
      <c r="C39" s="22"/>
      <c r="D39" s="22"/>
      <c r="E39" s="22"/>
      <c r="F39" s="47"/>
      <c r="G39" s="47"/>
      <c r="H39" s="23"/>
      <c r="I39" s="29"/>
      <c r="J39" s="29"/>
      <c r="K39" s="29"/>
      <c r="L39" s="30"/>
      <c r="M39" s="30"/>
      <c r="N39" s="50"/>
      <c r="O39" s="50"/>
      <c r="P39" s="22"/>
      <c r="Q39" s="22"/>
    </row>
    <row r="40" spans="1:17" s="20" customFormat="1" ht="32.450000000000003" customHeight="1" x14ac:dyDescent="0.2">
      <c r="A40" s="29"/>
      <c r="B40" s="29"/>
      <c r="C40" s="22"/>
      <c r="D40" s="22"/>
      <c r="E40" s="22"/>
      <c r="F40" s="47"/>
      <c r="G40" s="47"/>
      <c r="H40" s="23"/>
      <c r="I40" s="29"/>
      <c r="J40" s="29"/>
      <c r="K40" s="29"/>
      <c r="L40" s="30"/>
      <c r="M40" s="30"/>
      <c r="N40" s="50"/>
      <c r="O40" s="50"/>
      <c r="P40" s="22"/>
      <c r="Q40" s="22"/>
    </row>
    <row r="41" spans="1:17" s="20" customFormat="1" ht="32.450000000000003" customHeight="1" x14ac:dyDescent="0.2">
      <c r="A41" s="29"/>
      <c r="B41" s="29"/>
      <c r="C41" s="22"/>
      <c r="D41" s="22"/>
      <c r="E41" s="22"/>
      <c r="F41" s="47"/>
      <c r="G41" s="47"/>
      <c r="H41" s="23"/>
      <c r="I41" s="29"/>
      <c r="J41" s="29"/>
      <c r="K41" s="29"/>
      <c r="L41" s="30"/>
      <c r="M41" s="30"/>
      <c r="N41" s="50"/>
      <c r="O41" s="50"/>
      <c r="P41" s="22"/>
      <c r="Q41" s="22"/>
    </row>
    <row r="42" spans="1:17" s="20" customFormat="1" ht="32.450000000000003" customHeight="1" x14ac:dyDescent="0.2">
      <c r="A42" s="29"/>
      <c r="B42" s="29"/>
      <c r="C42" s="22"/>
      <c r="D42" s="22"/>
      <c r="E42" s="22"/>
      <c r="F42" s="47"/>
      <c r="G42" s="47"/>
      <c r="H42" s="23"/>
      <c r="I42" s="29"/>
      <c r="J42" s="29"/>
      <c r="K42" s="29"/>
      <c r="L42" s="30"/>
      <c r="M42" s="30"/>
      <c r="N42" s="50"/>
      <c r="O42" s="50"/>
      <c r="P42" s="22"/>
      <c r="Q42" s="22"/>
    </row>
    <row r="43" spans="1:17" s="20" customFormat="1" ht="32.450000000000003" customHeight="1" x14ac:dyDescent="0.2">
      <c r="A43" s="29"/>
      <c r="B43" s="29"/>
      <c r="C43" s="22"/>
      <c r="D43" s="22"/>
      <c r="E43" s="22"/>
      <c r="F43" s="47"/>
      <c r="G43" s="47"/>
      <c r="H43" s="22"/>
      <c r="I43" s="29"/>
      <c r="J43" s="29"/>
      <c r="K43" s="29"/>
      <c r="L43" s="30"/>
      <c r="M43" s="30"/>
      <c r="N43" s="50"/>
      <c r="O43" s="50"/>
      <c r="P43" s="22"/>
      <c r="Q43" s="22"/>
    </row>
    <row r="44" spans="1:17" s="20" customFormat="1" ht="32.450000000000003" customHeight="1" x14ac:dyDescent="0.2">
      <c r="A44" s="29"/>
      <c r="B44" s="29"/>
      <c r="C44" s="22"/>
      <c r="D44" s="22"/>
      <c r="E44" s="22"/>
      <c r="F44" s="47"/>
      <c r="G44" s="47"/>
      <c r="H44" s="32"/>
      <c r="I44" s="29"/>
      <c r="J44" s="29"/>
      <c r="K44" s="29"/>
      <c r="L44" s="30"/>
      <c r="M44" s="30"/>
      <c r="N44" s="50"/>
      <c r="O44" s="50"/>
      <c r="P44" s="22"/>
      <c r="Q44" s="22"/>
    </row>
    <row r="45" spans="1:17" s="20" customFormat="1" ht="32.450000000000003" customHeight="1" x14ac:dyDescent="0.2">
      <c r="A45" s="29"/>
      <c r="B45" s="29"/>
      <c r="C45" s="22"/>
      <c r="D45" s="22"/>
      <c r="E45" s="22"/>
      <c r="F45" s="47"/>
      <c r="G45" s="47"/>
      <c r="H45" s="22"/>
      <c r="I45" s="29"/>
      <c r="J45" s="29"/>
      <c r="K45" s="29"/>
      <c r="L45" s="30"/>
      <c r="M45" s="30"/>
      <c r="N45" s="50"/>
      <c r="O45" s="50"/>
      <c r="P45" s="22"/>
      <c r="Q45" s="22"/>
    </row>
    <row r="46" spans="1:17" s="20" customFormat="1" ht="32.450000000000003" customHeight="1" x14ac:dyDescent="0.2">
      <c r="A46" s="29"/>
      <c r="B46" s="29"/>
      <c r="C46" s="22"/>
      <c r="D46" s="22"/>
      <c r="E46" s="22"/>
      <c r="F46" s="47"/>
      <c r="G46" s="47"/>
      <c r="H46" s="22"/>
      <c r="I46" s="29"/>
      <c r="J46" s="29"/>
      <c r="K46" s="29"/>
      <c r="L46" s="30"/>
      <c r="M46" s="30"/>
      <c r="N46" s="50"/>
      <c r="O46" s="50"/>
      <c r="P46" s="22"/>
      <c r="Q46" s="22"/>
    </row>
    <row r="47" spans="1:17" s="20" customFormat="1" ht="32.450000000000003" customHeight="1" x14ac:dyDescent="0.2">
      <c r="A47" s="29"/>
      <c r="B47" s="29"/>
      <c r="C47" s="22"/>
      <c r="D47" s="22"/>
      <c r="E47" s="22"/>
      <c r="F47" s="47"/>
      <c r="G47" s="47"/>
      <c r="H47" s="22"/>
      <c r="I47" s="29"/>
      <c r="J47" s="29"/>
      <c r="K47" s="29"/>
      <c r="L47" s="30"/>
      <c r="M47" s="30"/>
      <c r="N47" s="50"/>
      <c r="O47" s="50"/>
      <c r="P47" s="22"/>
      <c r="Q47" s="22"/>
    </row>
    <row r="48" spans="1:17" s="20" customFormat="1" ht="32.450000000000003" customHeight="1" x14ac:dyDescent="0.2">
      <c r="A48" s="29"/>
      <c r="B48" s="29"/>
      <c r="C48" s="22"/>
      <c r="D48" s="22"/>
      <c r="E48" s="22"/>
      <c r="F48" s="47"/>
      <c r="G48" s="47"/>
      <c r="H48" s="22"/>
      <c r="I48" s="29"/>
      <c r="J48" s="29"/>
      <c r="K48" s="29"/>
      <c r="L48" s="30"/>
      <c r="M48" s="30"/>
      <c r="N48" s="50"/>
      <c r="O48" s="50"/>
      <c r="P48" s="22"/>
      <c r="Q48" s="22"/>
    </row>
    <row r="49" spans="18:18" ht="21.6" customHeight="1" x14ac:dyDescent="0.2">
      <c r="R49" s="33"/>
    </row>
    <row r="50" spans="18:18" ht="21.6" customHeight="1" x14ac:dyDescent="0.2"/>
    <row r="51" spans="18:18" ht="21.6" customHeight="1" x14ac:dyDescent="0.2"/>
    <row r="52" spans="18:18" ht="21.6" customHeight="1" x14ac:dyDescent="0.2"/>
    <row r="53" spans="18:18" ht="21.6" customHeight="1" x14ac:dyDescent="0.2"/>
    <row r="54" spans="18:18" ht="21.6" customHeight="1" x14ac:dyDescent="0.2"/>
    <row r="55" spans="18:18" ht="21.6" customHeight="1" x14ac:dyDescent="0.2"/>
    <row r="56" spans="18:18" ht="21.6" customHeight="1" x14ac:dyDescent="0.2"/>
    <row r="57" spans="18:18" ht="21.6" customHeight="1" x14ac:dyDescent="0.2"/>
    <row r="58" spans="18:18" ht="21.6" customHeight="1" x14ac:dyDescent="0.2"/>
    <row r="59" spans="18:18" ht="21.6" customHeight="1" x14ac:dyDescent="0.2"/>
    <row r="60" spans="18:18" ht="21.6" customHeight="1" x14ac:dyDescent="0.2"/>
    <row r="61" spans="18:18" ht="21.6" customHeight="1" x14ac:dyDescent="0.2"/>
    <row r="62" spans="18:18" ht="21.6" customHeight="1" x14ac:dyDescent="0.2"/>
    <row r="63" spans="18:18" ht="21.6" customHeight="1" x14ac:dyDescent="0.2"/>
    <row r="64" spans="18: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sheetData>
  <sortState ref="B20:G30">
    <sortCondition ref="G20:G30"/>
  </sortState>
  <mergeCells count="33">
    <mergeCell ref="O22:Q22"/>
    <mergeCell ref="O12:Q12"/>
    <mergeCell ref="A18:A19"/>
    <mergeCell ref="B18:B19"/>
    <mergeCell ref="C18:C19"/>
    <mergeCell ref="D18:D19"/>
    <mergeCell ref="E18:E19"/>
    <mergeCell ref="F18:F19"/>
    <mergeCell ref="G18:G19"/>
    <mergeCell ref="A13:A14"/>
    <mergeCell ref="B13:B14"/>
    <mergeCell ref="C13:C14"/>
    <mergeCell ref="D13:D14"/>
    <mergeCell ref="E13:E14"/>
    <mergeCell ref="F13:F14"/>
    <mergeCell ref="G13:G14"/>
    <mergeCell ref="A4:C4"/>
    <mergeCell ref="E4:F4"/>
    <mergeCell ref="O5:Q5"/>
    <mergeCell ref="A6:A7"/>
    <mergeCell ref="B6:B7"/>
    <mergeCell ref="C6:C7"/>
    <mergeCell ref="D6:D7"/>
    <mergeCell ref="E6:E7"/>
    <mergeCell ref="F6:F7"/>
    <mergeCell ref="G6:G7"/>
    <mergeCell ref="O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14" bestFit="1" customWidth="1"/>
    <col min="2" max="2" width="17.42578125" style="127" bestFit="1" customWidth="1"/>
    <col min="3" max="3" width="10.42578125" style="2" bestFit="1" customWidth="1"/>
    <col min="4" max="4" width="17.42578125" style="129" customWidth="1"/>
    <col min="5" max="5" width="19.140625" style="12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78" bestFit="1" customWidth="1"/>
    <col min="13" max="13" width="14.140625" style="2" customWidth="1"/>
    <col min="14" max="16384" width="9.140625" style="2"/>
  </cols>
  <sheetData>
    <row r="1" spans="1:13" s="106" customFormat="1" ht="42" customHeight="1" x14ac:dyDescent="0.2">
      <c r="A1" s="373" t="str">
        <f>'YARIŞMA BİLGİLERİ'!F19</f>
        <v>Görme Engelliler Türkiye Şampiyonası</v>
      </c>
      <c r="B1" s="373"/>
      <c r="C1" s="373"/>
      <c r="D1" s="373"/>
      <c r="E1" s="373"/>
      <c r="F1" s="373"/>
      <c r="G1" s="373"/>
      <c r="H1" s="373"/>
      <c r="I1" s="373"/>
      <c r="J1" s="373"/>
      <c r="K1" s="128" t="str">
        <f>'YARIŞMA BİLGİLERİ'!F20</f>
        <v>İzmir</v>
      </c>
      <c r="L1" s="372"/>
      <c r="M1" s="372"/>
    </row>
    <row r="2" spans="1:13" s="113" customFormat="1" ht="27.75" customHeight="1" x14ac:dyDescent="0.2">
      <c r="A2" s="107" t="s">
        <v>22</v>
      </c>
      <c r="B2" s="131" t="s">
        <v>32</v>
      </c>
      <c r="C2" s="109" t="s">
        <v>20</v>
      </c>
      <c r="D2" s="110" t="s">
        <v>23</v>
      </c>
      <c r="E2" s="110" t="s">
        <v>21</v>
      </c>
      <c r="F2" s="111" t="s">
        <v>24</v>
      </c>
      <c r="G2" s="108" t="s">
        <v>27</v>
      </c>
      <c r="H2" s="108" t="s">
        <v>10</v>
      </c>
      <c r="I2" s="108" t="s">
        <v>106</v>
      </c>
      <c r="J2" s="108" t="s">
        <v>28</v>
      </c>
      <c r="K2" s="108" t="s">
        <v>29</v>
      </c>
      <c r="L2" s="109" t="s">
        <v>30</v>
      </c>
      <c r="M2" s="112" t="s">
        <v>31</v>
      </c>
    </row>
    <row r="3" spans="1:13" s="113" customFormat="1" ht="26.25" customHeight="1" x14ac:dyDescent="0.2">
      <c r="A3" s="115">
        <v>1</v>
      </c>
      <c r="B3" s="125" t="s">
        <v>108</v>
      </c>
      <c r="C3" s="116">
        <f>'100M Erkek'!C8</f>
        <v>38369</v>
      </c>
      <c r="D3" s="124" t="str">
        <f>'100M Erkek'!E8</f>
        <v>ALİ DEMİRTEPE</v>
      </c>
      <c r="E3" s="124" t="str">
        <f>'100M Erkek'!F8</f>
        <v>KONYA-MEVLANA ENGELLİLER SPOR KULÜBÜ</v>
      </c>
      <c r="F3" s="117">
        <f>'100M Erkek'!G8</f>
        <v>2117</v>
      </c>
      <c r="G3" s="118">
        <f>'100M Erkek'!A8</f>
        <v>1</v>
      </c>
      <c r="H3" s="117" t="s">
        <v>109</v>
      </c>
      <c r="I3" s="119"/>
      <c r="J3" s="117" t="str">
        <f>'YARIŞMA BİLGİLERİ'!$F$21</f>
        <v>12-16 Yaş Kız Erkek</v>
      </c>
      <c r="K3" s="120" t="str">
        <f t="shared" ref="K3:K34" si="0">CONCATENATE(K$1,"-",A$1)</f>
        <v>İzmir-Görme Engelliler Türkiye Şampiyonası</v>
      </c>
      <c r="L3" s="177">
        <f>'100M Erkek'!O$4</f>
        <v>42830</v>
      </c>
      <c r="M3" s="121" t="s">
        <v>107</v>
      </c>
    </row>
    <row r="4" spans="1:13" s="113" customFormat="1" ht="26.25" customHeight="1" x14ac:dyDescent="0.2">
      <c r="A4" s="115">
        <v>2</v>
      </c>
      <c r="B4" s="125" t="s">
        <v>108</v>
      </c>
      <c r="C4" s="116">
        <f>'100M Erkek'!C9</f>
        <v>37169</v>
      </c>
      <c r="D4" s="124" t="str">
        <f>'100M Erkek'!E9</f>
        <v>ATİLA DİNÇASLAN</v>
      </c>
      <c r="E4" s="124" t="str">
        <f>'100M Erkek'!F9</f>
        <v>KAYSERİ-KAYSERİ GENÇ GÖRME ENGELLİLER SPOR KULÜBÜ</v>
      </c>
      <c r="F4" s="117">
        <f>'100M Erkek'!G9</f>
        <v>2336</v>
      </c>
      <c r="G4" s="118">
        <f>'100M Erkek'!A9</f>
        <v>2</v>
      </c>
      <c r="H4" s="117" t="s">
        <v>109</v>
      </c>
      <c r="I4" s="119"/>
      <c r="J4" s="117" t="str">
        <f>'YARIŞMA BİLGİLERİ'!$F$21</f>
        <v>12-16 Yaş Kız Erkek</v>
      </c>
      <c r="K4" s="120" t="str">
        <f t="shared" si="0"/>
        <v>İzmir-Görme Engelliler Türkiye Şampiyonası</v>
      </c>
      <c r="L4" s="177">
        <f>'100M Erkek'!O$4</f>
        <v>42830</v>
      </c>
      <c r="M4" s="121" t="s">
        <v>107</v>
      </c>
    </row>
    <row r="5" spans="1:13" s="113" customFormat="1" ht="26.25" customHeight="1" x14ac:dyDescent="0.2">
      <c r="A5" s="115">
        <v>3</v>
      </c>
      <c r="B5" s="125" t="s">
        <v>108</v>
      </c>
      <c r="C5" s="116" t="e">
        <f>'100M Erkek'!#REF!</f>
        <v>#REF!</v>
      </c>
      <c r="D5" s="124" t="e">
        <f>'100M Erkek'!#REF!</f>
        <v>#REF!</v>
      </c>
      <c r="E5" s="124" t="e">
        <f>'100M Erkek'!#REF!</f>
        <v>#REF!</v>
      </c>
      <c r="F5" s="117" t="e">
        <f>'100M Erkek'!#REF!</f>
        <v>#REF!</v>
      </c>
      <c r="G5" s="118" t="e">
        <f>'100M Erkek'!#REF!</f>
        <v>#REF!</v>
      </c>
      <c r="H5" s="117" t="s">
        <v>109</v>
      </c>
      <c r="I5" s="119"/>
      <c r="J5" s="117" t="str">
        <f>'YARIŞMA BİLGİLERİ'!$F$21</f>
        <v>12-16 Yaş Kız Erkek</v>
      </c>
      <c r="K5" s="120" t="str">
        <f t="shared" si="0"/>
        <v>İzmir-Görme Engelliler Türkiye Şampiyonası</v>
      </c>
      <c r="L5" s="177">
        <f>'100M Erkek'!O$4</f>
        <v>42830</v>
      </c>
      <c r="M5" s="121" t="s">
        <v>107</v>
      </c>
    </row>
    <row r="6" spans="1:13" s="113" customFormat="1" ht="26.25" customHeight="1" x14ac:dyDescent="0.2">
      <c r="A6" s="115">
        <v>4</v>
      </c>
      <c r="B6" s="125" t="s">
        <v>108</v>
      </c>
      <c r="C6" s="116" t="e">
        <f>'100M Erkek'!#REF!</f>
        <v>#REF!</v>
      </c>
      <c r="D6" s="124" t="e">
        <f>'100M Erkek'!#REF!</f>
        <v>#REF!</v>
      </c>
      <c r="E6" s="124" t="e">
        <f>'100M Erkek'!#REF!</f>
        <v>#REF!</v>
      </c>
      <c r="F6" s="117" t="e">
        <f>'100M Erkek'!#REF!</f>
        <v>#REF!</v>
      </c>
      <c r="G6" s="118" t="e">
        <f>'100M Erkek'!#REF!</f>
        <v>#REF!</v>
      </c>
      <c r="H6" s="117" t="s">
        <v>109</v>
      </c>
      <c r="I6" s="119"/>
      <c r="J6" s="117" t="str">
        <f>'YARIŞMA BİLGİLERİ'!$F$21</f>
        <v>12-16 Yaş Kız Erkek</v>
      </c>
      <c r="K6" s="120" t="str">
        <f t="shared" si="0"/>
        <v>İzmir-Görme Engelliler Türkiye Şampiyonası</v>
      </c>
      <c r="L6" s="177">
        <f>'100M Erkek'!O$4</f>
        <v>42830</v>
      </c>
      <c r="M6" s="121" t="s">
        <v>107</v>
      </c>
    </row>
    <row r="7" spans="1:13" s="113" customFormat="1" ht="26.25" customHeight="1" x14ac:dyDescent="0.2">
      <c r="A7" s="115">
        <v>5</v>
      </c>
      <c r="B7" s="125" t="s">
        <v>108</v>
      </c>
      <c r="C7" s="116" t="e">
        <f>'100M Erkek'!#REF!</f>
        <v>#REF!</v>
      </c>
      <c r="D7" s="124" t="e">
        <f>'100M Erkek'!#REF!</f>
        <v>#REF!</v>
      </c>
      <c r="E7" s="124" t="e">
        <f>'100M Erkek'!#REF!</f>
        <v>#REF!</v>
      </c>
      <c r="F7" s="117" t="e">
        <f>'100M Erkek'!#REF!</f>
        <v>#REF!</v>
      </c>
      <c r="G7" s="118" t="e">
        <f>'100M Erkek'!#REF!</f>
        <v>#REF!</v>
      </c>
      <c r="H7" s="117" t="s">
        <v>109</v>
      </c>
      <c r="I7" s="119"/>
      <c r="J7" s="117" t="str">
        <f>'YARIŞMA BİLGİLERİ'!$F$21</f>
        <v>12-16 Yaş Kız Erkek</v>
      </c>
      <c r="K7" s="120" t="str">
        <f t="shared" si="0"/>
        <v>İzmir-Görme Engelliler Türkiye Şampiyonası</v>
      </c>
      <c r="L7" s="177">
        <f>'100M Erkek'!O$4</f>
        <v>42830</v>
      </c>
      <c r="M7" s="121" t="s">
        <v>107</v>
      </c>
    </row>
    <row r="8" spans="1:13" s="113" customFormat="1" ht="26.25" customHeight="1" x14ac:dyDescent="0.2">
      <c r="A8" s="115">
        <v>6</v>
      </c>
      <c r="B8" s="125" t="s">
        <v>108</v>
      </c>
      <c r="C8" s="116" t="e">
        <f>'100M Erkek'!#REF!</f>
        <v>#REF!</v>
      </c>
      <c r="D8" s="124" t="e">
        <f>'100M Erkek'!#REF!</f>
        <v>#REF!</v>
      </c>
      <c r="E8" s="124" t="e">
        <f>'100M Erkek'!#REF!</f>
        <v>#REF!</v>
      </c>
      <c r="F8" s="117" t="e">
        <f>'100M Erkek'!#REF!</f>
        <v>#REF!</v>
      </c>
      <c r="G8" s="118" t="e">
        <f>'100M Erkek'!#REF!</f>
        <v>#REF!</v>
      </c>
      <c r="H8" s="117" t="s">
        <v>109</v>
      </c>
      <c r="I8" s="119"/>
      <c r="J8" s="117" t="str">
        <f>'YARIŞMA BİLGİLERİ'!$F$21</f>
        <v>12-16 Yaş Kız Erkek</v>
      </c>
      <c r="K8" s="120" t="str">
        <f t="shared" si="0"/>
        <v>İzmir-Görme Engelliler Türkiye Şampiyonası</v>
      </c>
      <c r="L8" s="177">
        <f>'100M Erkek'!O$4</f>
        <v>42830</v>
      </c>
      <c r="M8" s="121" t="s">
        <v>107</v>
      </c>
    </row>
    <row r="9" spans="1:13" s="113" customFormat="1" ht="26.25" customHeight="1" x14ac:dyDescent="0.2">
      <c r="A9" s="115">
        <v>7</v>
      </c>
      <c r="B9" s="125" t="s">
        <v>108</v>
      </c>
      <c r="C9" s="116" t="e">
        <f>'100M Erkek'!#REF!</f>
        <v>#REF!</v>
      </c>
      <c r="D9" s="124" t="e">
        <f>'100M Erkek'!#REF!</f>
        <v>#REF!</v>
      </c>
      <c r="E9" s="124" t="e">
        <f>'100M Erkek'!#REF!</f>
        <v>#REF!</v>
      </c>
      <c r="F9" s="117" t="e">
        <f>'100M Erkek'!#REF!</f>
        <v>#REF!</v>
      </c>
      <c r="G9" s="118" t="e">
        <f>'100M Erkek'!#REF!</f>
        <v>#REF!</v>
      </c>
      <c r="H9" s="117" t="s">
        <v>109</v>
      </c>
      <c r="I9" s="119"/>
      <c r="J9" s="117" t="str">
        <f>'YARIŞMA BİLGİLERİ'!$F$21</f>
        <v>12-16 Yaş Kız Erkek</v>
      </c>
      <c r="K9" s="120" t="str">
        <f t="shared" si="0"/>
        <v>İzmir-Görme Engelliler Türkiye Şampiyonası</v>
      </c>
      <c r="L9" s="177">
        <f>'100M Erkek'!O$4</f>
        <v>42830</v>
      </c>
      <c r="M9" s="121" t="s">
        <v>107</v>
      </c>
    </row>
    <row r="10" spans="1:13" s="113" customFormat="1" ht="26.25" customHeight="1" x14ac:dyDescent="0.2">
      <c r="A10" s="115">
        <v>8</v>
      </c>
      <c r="B10" s="125" t="s">
        <v>108</v>
      </c>
      <c r="C10" s="116" t="e">
        <f>'100M Erkek'!#REF!</f>
        <v>#REF!</v>
      </c>
      <c r="D10" s="124" t="e">
        <f>'100M Erkek'!#REF!</f>
        <v>#REF!</v>
      </c>
      <c r="E10" s="124" t="e">
        <f>'100M Erkek'!#REF!</f>
        <v>#REF!</v>
      </c>
      <c r="F10" s="117" t="e">
        <f>'100M Erkek'!#REF!</f>
        <v>#REF!</v>
      </c>
      <c r="G10" s="118" t="e">
        <f>'100M Erkek'!#REF!</f>
        <v>#REF!</v>
      </c>
      <c r="H10" s="117" t="s">
        <v>109</v>
      </c>
      <c r="I10" s="119"/>
      <c r="J10" s="117" t="str">
        <f>'YARIŞMA BİLGİLERİ'!$F$21</f>
        <v>12-16 Yaş Kız Erkek</v>
      </c>
      <c r="K10" s="120" t="str">
        <f t="shared" si="0"/>
        <v>İzmir-Görme Engelliler Türkiye Şampiyonası</v>
      </c>
      <c r="L10" s="177">
        <f>'100M Erkek'!O$4</f>
        <v>42830</v>
      </c>
      <c r="M10" s="121" t="s">
        <v>107</v>
      </c>
    </row>
    <row r="11" spans="1:13" s="113" customFormat="1" ht="26.25" customHeight="1" x14ac:dyDescent="0.2">
      <c r="A11" s="115">
        <v>9</v>
      </c>
      <c r="B11" s="125" t="s">
        <v>108</v>
      </c>
      <c r="C11" s="116" t="e">
        <f>'100M Erkek'!#REF!</f>
        <v>#REF!</v>
      </c>
      <c r="D11" s="124" t="e">
        <f>'100M Erkek'!#REF!</f>
        <v>#REF!</v>
      </c>
      <c r="E11" s="124" t="e">
        <f>'100M Erkek'!#REF!</f>
        <v>#REF!</v>
      </c>
      <c r="F11" s="117" t="e">
        <f>'100M Erkek'!#REF!</f>
        <v>#REF!</v>
      </c>
      <c r="G11" s="118" t="e">
        <f>'100M Erkek'!#REF!</f>
        <v>#REF!</v>
      </c>
      <c r="H11" s="117" t="s">
        <v>109</v>
      </c>
      <c r="I11" s="119"/>
      <c r="J11" s="117" t="str">
        <f>'YARIŞMA BİLGİLERİ'!$F$21</f>
        <v>12-16 Yaş Kız Erkek</v>
      </c>
      <c r="K11" s="120" t="str">
        <f t="shared" si="0"/>
        <v>İzmir-Görme Engelliler Türkiye Şampiyonası</v>
      </c>
      <c r="L11" s="177">
        <f>'100M Erkek'!O$4</f>
        <v>42830</v>
      </c>
      <c r="M11" s="121" t="s">
        <v>107</v>
      </c>
    </row>
    <row r="12" spans="1:13" s="113" customFormat="1" ht="26.25" customHeight="1" x14ac:dyDescent="0.2">
      <c r="A12" s="115">
        <v>10</v>
      </c>
      <c r="B12" s="125" t="s">
        <v>108</v>
      </c>
      <c r="C12" s="116" t="str">
        <f>'100M Erkek'!C12</f>
        <v>Doğum Tarihi
Gün/Ay/Yıl</v>
      </c>
      <c r="D12" s="124" t="str">
        <f>'100M Erkek'!E12</f>
        <v>Adı ve Soyadı</v>
      </c>
      <c r="E12" s="124" t="str">
        <f>'100M Erkek'!F12</f>
        <v>İLİ</v>
      </c>
      <c r="F12" s="117" t="str">
        <f>'100M Erkek'!G12</f>
        <v>Derece</v>
      </c>
      <c r="G12" s="118" t="str">
        <f>'100M Erkek'!A12</f>
        <v>Sıra No</v>
      </c>
      <c r="H12" s="117" t="s">
        <v>109</v>
      </c>
      <c r="I12" s="119"/>
      <c r="J12" s="117" t="str">
        <f>'YARIŞMA BİLGİLERİ'!$F$21</f>
        <v>12-16 Yaş Kız Erkek</v>
      </c>
      <c r="K12" s="120" t="str">
        <f t="shared" si="0"/>
        <v>İzmir-Görme Engelliler Türkiye Şampiyonası</v>
      </c>
      <c r="L12" s="177">
        <f>'100M Erkek'!O$4</f>
        <v>42830</v>
      </c>
      <c r="M12" s="121" t="s">
        <v>107</v>
      </c>
    </row>
    <row r="13" spans="1:13" s="113" customFormat="1" ht="26.25" customHeight="1" x14ac:dyDescent="0.2">
      <c r="A13" s="115">
        <v>11</v>
      </c>
      <c r="B13" s="125" t="s">
        <v>108</v>
      </c>
      <c r="C13" s="116">
        <f>'100M Erkek'!C13</f>
        <v>0</v>
      </c>
      <c r="D13" s="124">
        <f>'100M Erkek'!E13</f>
        <v>0</v>
      </c>
      <c r="E13" s="124">
        <f>'100M Erkek'!F13</f>
        <v>0</v>
      </c>
      <c r="F13" s="117">
        <f>'100M Erkek'!G13</f>
        <v>0</v>
      </c>
      <c r="G13" s="118">
        <f>'100M Erkek'!A13</f>
        <v>0</v>
      </c>
      <c r="H13" s="117" t="s">
        <v>109</v>
      </c>
      <c r="I13" s="119"/>
      <c r="J13" s="117" t="str">
        <f>'YARIŞMA BİLGİLERİ'!$F$21</f>
        <v>12-16 Yaş Kız Erkek</v>
      </c>
      <c r="K13" s="120" t="str">
        <f t="shared" si="0"/>
        <v>İzmir-Görme Engelliler Türkiye Şampiyonası</v>
      </c>
      <c r="L13" s="177">
        <f>'100M Erkek'!O$4</f>
        <v>42830</v>
      </c>
      <c r="M13" s="121" t="s">
        <v>107</v>
      </c>
    </row>
    <row r="14" spans="1:13" s="113" customFormat="1" ht="26.25" customHeight="1" x14ac:dyDescent="0.2">
      <c r="A14" s="115">
        <v>12</v>
      </c>
      <c r="B14" s="125" t="s">
        <v>108</v>
      </c>
      <c r="C14" s="116">
        <f>'100M Erkek'!C14</f>
        <v>36937</v>
      </c>
      <c r="D14" s="124" t="str">
        <f>'100M Erkek'!E14</f>
        <v>HALİL İBRAHİM ARSLAN</v>
      </c>
      <c r="E14" s="124" t="str">
        <f>'100M Erkek'!F14</f>
        <v>GAZİANTEP-DİNAMİK GENÇLİK VE SPOR KULÜBÜ</v>
      </c>
      <c r="F14" s="117">
        <f>'100M Erkek'!G14</f>
        <v>1509</v>
      </c>
      <c r="G14" s="118">
        <f>'100M Erkek'!A14</f>
        <v>1</v>
      </c>
      <c r="H14" s="117" t="s">
        <v>109</v>
      </c>
      <c r="I14" s="119"/>
      <c r="J14" s="117" t="str">
        <f>'YARIŞMA BİLGİLERİ'!$F$21</f>
        <v>12-16 Yaş Kız Erkek</v>
      </c>
      <c r="K14" s="120" t="str">
        <f t="shared" si="0"/>
        <v>İzmir-Görme Engelliler Türkiye Şampiyonası</v>
      </c>
      <c r="L14" s="177">
        <f>'100M Erkek'!O$4</f>
        <v>42830</v>
      </c>
      <c r="M14" s="121" t="s">
        <v>107</v>
      </c>
    </row>
    <row r="15" spans="1:13" s="113" customFormat="1" ht="26.25" customHeight="1" x14ac:dyDescent="0.2">
      <c r="A15" s="115">
        <v>13</v>
      </c>
      <c r="B15" s="125" t="s">
        <v>108</v>
      </c>
      <c r="C15" s="116">
        <f>'100M Erkek'!C15</f>
        <v>38565</v>
      </c>
      <c r="D15" s="124" t="str">
        <f>'100M Erkek'!E15</f>
        <v>OĞUZHAN SEVİM</v>
      </c>
      <c r="E15" s="124" t="str">
        <f>'100M Erkek'!F15</f>
        <v>BURSA-NİLÜFER BELEDİYESİ GÖRME ENGELLİLER SPOR KULÜBÜ</v>
      </c>
      <c r="F15" s="117">
        <f>'100M Erkek'!G15</f>
        <v>2057</v>
      </c>
      <c r="G15" s="118">
        <f>'100M Erkek'!A15</f>
        <v>2</v>
      </c>
      <c r="H15" s="117" t="s">
        <v>109</v>
      </c>
      <c r="I15" s="119"/>
      <c r="J15" s="117" t="str">
        <f>'YARIŞMA BİLGİLERİ'!$F$21</f>
        <v>12-16 Yaş Kız Erkek</v>
      </c>
      <c r="K15" s="120" t="str">
        <f t="shared" si="0"/>
        <v>İzmir-Görme Engelliler Türkiye Şampiyonası</v>
      </c>
      <c r="L15" s="177">
        <f>'100M Erkek'!O$4</f>
        <v>42830</v>
      </c>
      <c r="M15" s="121" t="s">
        <v>107</v>
      </c>
    </row>
    <row r="16" spans="1:13" s="113" customFormat="1" ht="26.25" customHeight="1" x14ac:dyDescent="0.2">
      <c r="A16" s="115">
        <v>14</v>
      </c>
      <c r="B16" s="125" t="s">
        <v>108</v>
      </c>
      <c r="C16" s="116" t="e">
        <f>'100M Erkek'!#REF!</f>
        <v>#REF!</v>
      </c>
      <c r="D16" s="124" t="e">
        <f>'100M Erkek'!#REF!</f>
        <v>#REF!</v>
      </c>
      <c r="E16" s="124" t="e">
        <f>'100M Erkek'!#REF!</f>
        <v>#REF!</v>
      </c>
      <c r="F16" s="117" t="e">
        <f>'100M Erkek'!#REF!</f>
        <v>#REF!</v>
      </c>
      <c r="G16" s="118" t="e">
        <f>'100M Erkek'!#REF!</f>
        <v>#REF!</v>
      </c>
      <c r="H16" s="117" t="s">
        <v>109</v>
      </c>
      <c r="I16" s="119"/>
      <c r="J16" s="117" t="str">
        <f>'YARIŞMA BİLGİLERİ'!$F$21</f>
        <v>12-16 Yaş Kız Erkek</v>
      </c>
      <c r="K16" s="120" t="str">
        <f t="shared" si="0"/>
        <v>İzmir-Görme Engelliler Türkiye Şampiyonası</v>
      </c>
      <c r="L16" s="177">
        <f>'100M Erkek'!O$4</f>
        <v>42830</v>
      </c>
      <c r="M16" s="121" t="s">
        <v>107</v>
      </c>
    </row>
    <row r="17" spans="1:13" s="113" customFormat="1" ht="26.25" customHeight="1" x14ac:dyDescent="0.2">
      <c r="A17" s="115">
        <v>15</v>
      </c>
      <c r="B17" s="125" t="s">
        <v>108</v>
      </c>
      <c r="C17" s="116" t="e">
        <f>'100M Erkek'!#REF!</f>
        <v>#REF!</v>
      </c>
      <c r="D17" s="124" t="e">
        <f>'100M Erkek'!#REF!</f>
        <v>#REF!</v>
      </c>
      <c r="E17" s="124" t="e">
        <f>'100M Erkek'!#REF!</f>
        <v>#REF!</v>
      </c>
      <c r="F17" s="117" t="e">
        <f>'100M Erkek'!#REF!</f>
        <v>#REF!</v>
      </c>
      <c r="G17" s="118" t="e">
        <f>'100M Erkek'!#REF!</f>
        <v>#REF!</v>
      </c>
      <c r="H17" s="117" t="s">
        <v>109</v>
      </c>
      <c r="I17" s="119"/>
      <c r="J17" s="117" t="str">
        <f>'YARIŞMA BİLGİLERİ'!$F$21</f>
        <v>12-16 Yaş Kız Erkek</v>
      </c>
      <c r="K17" s="120" t="str">
        <f t="shared" si="0"/>
        <v>İzmir-Görme Engelliler Türkiye Şampiyonası</v>
      </c>
      <c r="L17" s="177">
        <f>'100M Erkek'!O$4</f>
        <v>42830</v>
      </c>
      <c r="M17" s="121" t="s">
        <v>107</v>
      </c>
    </row>
    <row r="18" spans="1:13" s="113" customFormat="1" ht="26.25" customHeight="1" x14ac:dyDescent="0.2">
      <c r="A18" s="115">
        <v>16</v>
      </c>
      <c r="B18" s="125" t="s">
        <v>108</v>
      </c>
      <c r="C18" s="116" t="e">
        <f>'100M Erkek'!#REF!</f>
        <v>#REF!</v>
      </c>
      <c r="D18" s="124" t="e">
        <f>'100M Erkek'!#REF!</f>
        <v>#REF!</v>
      </c>
      <c r="E18" s="124" t="e">
        <f>'100M Erkek'!#REF!</f>
        <v>#REF!</v>
      </c>
      <c r="F18" s="117" t="e">
        <f>'100M Erkek'!#REF!</f>
        <v>#REF!</v>
      </c>
      <c r="G18" s="118" t="e">
        <f>'100M Erkek'!#REF!</f>
        <v>#REF!</v>
      </c>
      <c r="H18" s="117" t="s">
        <v>109</v>
      </c>
      <c r="I18" s="119"/>
      <c r="J18" s="117" t="str">
        <f>'YARIŞMA BİLGİLERİ'!$F$21</f>
        <v>12-16 Yaş Kız Erkek</v>
      </c>
      <c r="K18" s="120" t="str">
        <f t="shared" si="0"/>
        <v>İzmir-Görme Engelliler Türkiye Şampiyonası</v>
      </c>
      <c r="L18" s="177">
        <f>'100M Erkek'!O$4</f>
        <v>42830</v>
      </c>
      <c r="M18" s="121" t="s">
        <v>107</v>
      </c>
    </row>
    <row r="19" spans="1:13" s="113" customFormat="1" ht="26.25" customHeight="1" x14ac:dyDescent="0.2">
      <c r="A19" s="115">
        <v>17</v>
      </c>
      <c r="B19" s="125" t="s">
        <v>108</v>
      </c>
      <c r="C19" s="116" t="e">
        <f>'100M Erkek'!#REF!</f>
        <v>#REF!</v>
      </c>
      <c r="D19" s="124" t="e">
        <f>'100M Erkek'!#REF!</f>
        <v>#REF!</v>
      </c>
      <c r="E19" s="124" t="e">
        <f>'100M Erkek'!#REF!</f>
        <v>#REF!</v>
      </c>
      <c r="F19" s="117" t="e">
        <f>'100M Erkek'!#REF!</f>
        <v>#REF!</v>
      </c>
      <c r="G19" s="118" t="e">
        <f>'100M Erkek'!#REF!</f>
        <v>#REF!</v>
      </c>
      <c r="H19" s="117" t="s">
        <v>109</v>
      </c>
      <c r="I19" s="123"/>
      <c r="J19" s="117" t="str">
        <f>'YARIŞMA BİLGİLERİ'!$F$21</f>
        <v>12-16 Yaş Kız Erkek</v>
      </c>
      <c r="K19" s="120" t="str">
        <f t="shared" si="0"/>
        <v>İzmir-Görme Engelliler Türkiye Şampiyonası</v>
      </c>
      <c r="L19" s="177">
        <f>'100M Erkek'!O$4</f>
        <v>42830</v>
      </c>
      <c r="M19" s="121" t="s">
        <v>107</v>
      </c>
    </row>
    <row r="20" spans="1:13" s="113" customFormat="1" ht="26.25" customHeight="1" x14ac:dyDescent="0.2">
      <c r="A20" s="115">
        <v>18</v>
      </c>
      <c r="B20" s="125" t="s">
        <v>108</v>
      </c>
      <c r="C20" s="116" t="e">
        <f>'100M Erkek'!#REF!</f>
        <v>#REF!</v>
      </c>
      <c r="D20" s="124" t="e">
        <f>'100M Erkek'!#REF!</f>
        <v>#REF!</v>
      </c>
      <c r="E20" s="124" t="e">
        <f>'100M Erkek'!#REF!</f>
        <v>#REF!</v>
      </c>
      <c r="F20" s="117" t="e">
        <f>'100M Erkek'!#REF!</f>
        <v>#REF!</v>
      </c>
      <c r="G20" s="118" t="e">
        <f>'100M Erkek'!#REF!</f>
        <v>#REF!</v>
      </c>
      <c r="H20" s="117" t="s">
        <v>109</v>
      </c>
      <c r="I20" s="123"/>
      <c r="J20" s="117" t="str">
        <f>'YARIŞMA BİLGİLERİ'!$F$21</f>
        <v>12-16 Yaş Kız Erkek</v>
      </c>
      <c r="K20" s="120" t="str">
        <f t="shared" si="0"/>
        <v>İzmir-Görme Engelliler Türkiye Şampiyonası</v>
      </c>
      <c r="L20" s="177">
        <f>'100M Erkek'!O$4</f>
        <v>42830</v>
      </c>
      <c r="M20" s="121" t="s">
        <v>107</v>
      </c>
    </row>
    <row r="21" spans="1:13" s="113" customFormat="1" ht="26.25" customHeight="1" x14ac:dyDescent="0.2">
      <c r="A21" s="115">
        <v>19</v>
      </c>
      <c r="B21" s="125" t="s">
        <v>108</v>
      </c>
      <c r="C21" s="116" t="e">
        <f>'100M Erkek'!#REF!</f>
        <v>#REF!</v>
      </c>
      <c r="D21" s="124" t="e">
        <f>'100M Erkek'!#REF!</f>
        <v>#REF!</v>
      </c>
      <c r="E21" s="124" t="e">
        <f>'100M Erkek'!#REF!</f>
        <v>#REF!</v>
      </c>
      <c r="F21" s="117" t="e">
        <f>'100M Erkek'!#REF!</f>
        <v>#REF!</v>
      </c>
      <c r="G21" s="118" t="e">
        <f>'100M Erkek'!#REF!</f>
        <v>#REF!</v>
      </c>
      <c r="H21" s="117" t="s">
        <v>109</v>
      </c>
      <c r="I21" s="123"/>
      <c r="J21" s="117" t="str">
        <f>'YARIŞMA BİLGİLERİ'!$F$21</f>
        <v>12-16 Yaş Kız Erkek</v>
      </c>
      <c r="K21" s="120" t="str">
        <f t="shared" si="0"/>
        <v>İzmir-Görme Engelliler Türkiye Şampiyonası</v>
      </c>
      <c r="L21" s="177">
        <f>'100M Erkek'!O$4</f>
        <v>42830</v>
      </c>
      <c r="M21" s="121" t="s">
        <v>107</v>
      </c>
    </row>
    <row r="22" spans="1:13" s="113" customFormat="1" ht="26.25" customHeight="1" x14ac:dyDescent="0.2">
      <c r="A22" s="115">
        <v>20</v>
      </c>
      <c r="B22" s="125" t="s">
        <v>108</v>
      </c>
      <c r="C22" s="116" t="str">
        <f>'100M Erkek'!C20</f>
        <v>Doğum Tarihi
Gün/Ay/Yıl</v>
      </c>
      <c r="D22" s="124" t="str">
        <f>'100M Erkek'!E20</f>
        <v>Adı ve Soyadı</v>
      </c>
      <c r="E22" s="124" t="str">
        <f>'100M Erkek'!F20</f>
        <v>İLİ</v>
      </c>
      <c r="F22" s="117" t="str">
        <f>'100M Erkek'!G20</f>
        <v>Derece</v>
      </c>
      <c r="G22" s="118" t="str">
        <f>'100M Erkek'!A20</f>
        <v>Sıra No</v>
      </c>
      <c r="H22" s="117" t="s">
        <v>109</v>
      </c>
      <c r="I22" s="123"/>
      <c r="J22" s="117" t="str">
        <f>'YARIŞMA BİLGİLERİ'!$F$21</f>
        <v>12-16 Yaş Kız Erkek</v>
      </c>
      <c r="K22" s="120" t="str">
        <f t="shared" si="0"/>
        <v>İzmir-Görme Engelliler Türkiye Şampiyonası</v>
      </c>
      <c r="L22" s="177">
        <f>'100M Erkek'!O$4</f>
        <v>42830</v>
      </c>
      <c r="M22" s="121" t="s">
        <v>107</v>
      </c>
    </row>
    <row r="23" spans="1:13" s="113" customFormat="1" ht="26.25" customHeight="1" x14ac:dyDescent="0.2">
      <c r="A23" s="115">
        <v>21</v>
      </c>
      <c r="B23" s="125" t="s">
        <v>108</v>
      </c>
      <c r="C23" s="116">
        <f>'100M Erkek'!C21</f>
        <v>0</v>
      </c>
      <c r="D23" s="124">
        <f>'100M Erkek'!E21</f>
        <v>0</v>
      </c>
      <c r="E23" s="124">
        <f>'100M Erkek'!F21</f>
        <v>0</v>
      </c>
      <c r="F23" s="117">
        <f>'100M Erkek'!G21</f>
        <v>0</v>
      </c>
      <c r="G23" s="118">
        <f>'100M Erkek'!A21</f>
        <v>0</v>
      </c>
      <c r="H23" s="117" t="s">
        <v>109</v>
      </c>
      <c r="I23" s="123"/>
      <c r="J23" s="117" t="str">
        <f>'YARIŞMA BİLGİLERİ'!$F$21</f>
        <v>12-16 Yaş Kız Erkek</v>
      </c>
      <c r="K23" s="120" t="str">
        <f t="shared" si="0"/>
        <v>İzmir-Görme Engelliler Türkiye Şampiyonası</v>
      </c>
      <c r="L23" s="177">
        <f>'100M Erkek'!O$4</f>
        <v>42830</v>
      </c>
      <c r="M23" s="121" t="s">
        <v>107</v>
      </c>
    </row>
    <row r="24" spans="1:13" s="113" customFormat="1" ht="26.25" customHeight="1" x14ac:dyDescent="0.2">
      <c r="A24" s="115">
        <v>22</v>
      </c>
      <c r="B24" s="125" t="s">
        <v>108</v>
      </c>
      <c r="C24" s="116">
        <f>'100M Erkek'!C22</f>
        <v>37104</v>
      </c>
      <c r="D24" s="124" t="str">
        <f>'100M Erkek'!E22</f>
        <v>ABDULSAMET SEVİM</v>
      </c>
      <c r="E24" s="124" t="str">
        <f>'100M Erkek'!F22</f>
        <v>BURSA-NİLÜFER BELEDİYESİ GÖRME ENGELLİLER SPOR KULÜBÜ</v>
      </c>
      <c r="F24" s="117">
        <f>'100M Erkek'!G22</f>
        <v>1324</v>
      </c>
      <c r="G24" s="118">
        <f>'100M Erkek'!A22</f>
        <v>1</v>
      </c>
      <c r="H24" s="117" t="s">
        <v>109</v>
      </c>
      <c r="I24" s="123"/>
      <c r="J24" s="117" t="str">
        <f>'YARIŞMA BİLGİLERİ'!$F$21</f>
        <v>12-16 Yaş Kız Erkek</v>
      </c>
      <c r="K24" s="120" t="str">
        <f t="shared" si="0"/>
        <v>İzmir-Görme Engelliler Türkiye Şampiyonası</v>
      </c>
      <c r="L24" s="177">
        <f>'100M Erkek'!O$4</f>
        <v>42830</v>
      </c>
      <c r="M24" s="121" t="s">
        <v>107</v>
      </c>
    </row>
    <row r="25" spans="1:13" s="113" customFormat="1" ht="26.25" customHeight="1" x14ac:dyDescent="0.2">
      <c r="A25" s="115">
        <v>23</v>
      </c>
      <c r="B25" s="125" t="s">
        <v>108</v>
      </c>
      <c r="C25" s="116" t="e">
        <f>'100M Erkek'!#REF!</f>
        <v>#REF!</v>
      </c>
      <c r="D25" s="124" t="e">
        <f>'100M Erkek'!#REF!</f>
        <v>#REF!</v>
      </c>
      <c r="E25" s="124" t="e">
        <f>'100M Erkek'!#REF!</f>
        <v>#REF!</v>
      </c>
      <c r="F25" s="117" t="e">
        <f>'100M Erkek'!#REF!</f>
        <v>#REF!</v>
      </c>
      <c r="G25" s="118" t="e">
        <f>'100M Erkek'!#REF!</f>
        <v>#REF!</v>
      </c>
      <c r="H25" s="117" t="s">
        <v>109</v>
      </c>
      <c r="I25" s="123"/>
      <c r="J25" s="117" t="str">
        <f>'YARIŞMA BİLGİLERİ'!$F$21</f>
        <v>12-16 Yaş Kız Erkek</v>
      </c>
      <c r="K25" s="120" t="str">
        <f t="shared" si="0"/>
        <v>İzmir-Görme Engelliler Türkiye Şampiyonası</v>
      </c>
      <c r="L25" s="177">
        <f>'100M Erkek'!O$4</f>
        <v>42830</v>
      </c>
      <c r="M25" s="121" t="s">
        <v>107</v>
      </c>
    </row>
    <row r="26" spans="1:13" s="113" customFormat="1" ht="26.25" customHeight="1" x14ac:dyDescent="0.2">
      <c r="A26" s="115">
        <v>24</v>
      </c>
      <c r="B26" s="125" t="s">
        <v>108</v>
      </c>
      <c r="C26" s="116" t="e">
        <f>'100M Erkek'!#REF!</f>
        <v>#REF!</v>
      </c>
      <c r="D26" s="124" t="e">
        <f>'100M Erkek'!#REF!</f>
        <v>#REF!</v>
      </c>
      <c r="E26" s="124" t="e">
        <f>'100M Erkek'!#REF!</f>
        <v>#REF!</v>
      </c>
      <c r="F26" s="117" t="e">
        <f>'100M Erkek'!#REF!</f>
        <v>#REF!</v>
      </c>
      <c r="G26" s="118" t="e">
        <f>'100M Erkek'!#REF!</f>
        <v>#REF!</v>
      </c>
      <c r="H26" s="117" t="s">
        <v>109</v>
      </c>
      <c r="I26" s="123"/>
      <c r="J26" s="117" t="str">
        <f>'YARIŞMA BİLGİLERİ'!$F$21</f>
        <v>12-16 Yaş Kız Erkek</v>
      </c>
      <c r="K26" s="120" t="str">
        <f t="shared" si="0"/>
        <v>İzmir-Görme Engelliler Türkiye Şampiyonası</v>
      </c>
      <c r="L26" s="177">
        <f>'100M Erkek'!O$4</f>
        <v>42830</v>
      </c>
      <c r="M26" s="121" t="s">
        <v>107</v>
      </c>
    </row>
    <row r="27" spans="1:13" s="113" customFormat="1" ht="26.25" customHeight="1" x14ac:dyDescent="0.2">
      <c r="A27" s="115">
        <v>25</v>
      </c>
      <c r="B27" s="125" t="s">
        <v>108</v>
      </c>
      <c r="C27" s="116" t="e">
        <f>'100M Erkek'!#REF!</f>
        <v>#REF!</v>
      </c>
      <c r="D27" s="124" t="e">
        <f>'100M Erkek'!#REF!</f>
        <v>#REF!</v>
      </c>
      <c r="E27" s="124" t="e">
        <f>'100M Erkek'!#REF!</f>
        <v>#REF!</v>
      </c>
      <c r="F27" s="117" t="e">
        <f>'100M Erkek'!#REF!</f>
        <v>#REF!</v>
      </c>
      <c r="G27" s="118" t="e">
        <f>'100M Erkek'!#REF!</f>
        <v>#REF!</v>
      </c>
      <c r="H27" s="117" t="s">
        <v>109</v>
      </c>
      <c r="I27" s="123"/>
      <c r="J27" s="117" t="str">
        <f>'YARIŞMA BİLGİLERİ'!$F$21</f>
        <v>12-16 Yaş Kız Erkek</v>
      </c>
      <c r="K27" s="120" t="str">
        <f t="shared" si="0"/>
        <v>İzmir-Görme Engelliler Türkiye Şampiyonası</v>
      </c>
      <c r="L27" s="177">
        <f>'100M Erkek'!O$4</f>
        <v>42830</v>
      </c>
      <c r="M27" s="121" t="s">
        <v>107</v>
      </c>
    </row>
    <row r="28" spans="1:13" s="113" customFormat="1" ht="26.25" customHeight="1" x14ac:dyDescent="0.2">
      <c r="A28" s="115">
        <v>26</v>
      </c>
      <c r="B28" s="125" t="s">
        <v>108</v>
      </c>
      <c r="C28" s="116" t="e">
        <f>'100M Erkek'!#REF!</f>
        <v>#REF!</v>
      </c>
      <c r="D28" s="124" t="e">
        <f>'100M Erkek'!#REF!</f>
        <v>#REF!</v>
      </c>
      <c r="E28" s="124" t="e">
        <f>'100M Erkek'!#REF!</f>
        <v>#REF!</v>
      </c>
      <c r="F28" s="117" t="e">
        <f>'100M Erkek'!#REF!</f>
        <v>#REF!</v>
      </c>
      <c r="G28" s="118" t="e">
        <f>'100M Erkek'!#REF!</f>
        <v>#REF!</v>
      </c>
      <c r="H28" s="117" t="s">
        <v>109</v>
      </c>
      <c r="I28" s="123"/>
      <c r="J28" s="117" t="str">
        <f>'YARIŞMA BİLGİLERİ'!$F$21</f>
        <v>12-16 Yaş Kız Erkek</v>
      </c>
      <c r="K28" s="120" t="str">
        <f t="shared" si="0"/>
        <v>İzmir-Görme Engelliler Türkiye Şampiyonası</v>
      </c>
      <c r="L28" s="177">
        <f>'100M Erkek'!O$4</f>
        <v>42830</v>
      </c>
      <c r="M28" s="121" t="s">
        <v>107</v>
      </c>
    </row>
    <row r="29" spans="1:13" s="113" customFormat="1" ht="26.25" customHeight="1" x14ac:dyDescent="0.2">
      <c r="A29" s="115">
        <v>27</v>
      </c>
      <c r="B29" s="125" t="s">
        <v>108</v>
      </c>
      <c r="C29" s="116" t="e">
        <f>'100M Erkek'!#REF!</f>
        <v>#REF!</v>
      </c>
      <c r="D29" s="124" t="e">
        <f>'100M Erkek'!#REF!</f>
        <v>#REF!</v>
      </c>
      <c r="E29" s="124" t="e">
        <f>'100M Erkek'!#REF!</f>
        <v>#REF!</v>
      </c>
      <c r="F29" s="117" t="e">
        <f>'100M Erkek'!#REF!</f>
        <v>#REF!</v>
      </c>
      <c r="G29" s="118" t="e">
        <f>'100M Erkek'!#REF!</f>
        <v>#REF!</v>
      </c>
      <c r="H29" s="117" t="s">
        <v>109</v>
      </c>
      <c r="I29" s="123"/>
      <c r="J29" s="117" t="str">
        <f>'YARIŞMA BİLGİLERİ'!$F$21</f>
        <v>12-16 Yaş Kız Erkek</v>
      </c>
      <c r="K29" s="120" t="str">
        <f t="shared" si="0"/>
        <v>İzmir-Görme Engelliler Türkiye Şampiyonası</v>
      </c>
      <c r="L29" s="177">
        <f>'100M Erkek'!O$4</f>
        <v>42830</v>
      </c>
      <c r="M29" s="121" t="s">
        <v>107</v>
      </c>
    </row>
    <row r="30" spans="1:13" s="113" customFormat="1" ht="26.25" customHeight="1" x14ac:dyDescent="0.2">
      <c r="A30" s="115">
        <v>28</v>
      </c>
      <c r="B30" s="125" t="s">
        <v>108</v>
      </c>
      <c r="C30" s="116" t="e">
        <f>'100M Erkek'!#REF!</f>
        <v>#REF!</v>
      </c>
      <c r="D30" s="124" t="e">
        <f>'100M Erkek'!#REF!</f>
        <v>#REF!</v>
      </c>
      <c r="E30" s="124" t="e">
        <f>'100M Erkek'!#REF!</f>
        <v>#REF!</v>
      </c>
      <c r="F30" s="117" t="e">
        <f>'100M Erkek'!#REF!</f>
        <v>#REF!</v>
      </c>
      <c r="G30" s="118" t="e">
        <f>'100M Erkek'!#REF!</f>
        <v>#REF!</v>
      </c>
      <c r="H30" s="117" t="s">
        <v>109</v>
      </c>
      <c r="I30" s="123"/>
      <c r="J30" s="117" t="str">
        <f>'YARIŞMA BİLGİLERİ'!$F$21</f>
        <v>12-16 Yaş Kız Erkek</v>
      </c>
      <c r="K30" s="120" t="str">
        <f t="shared" si="0"/>
        <v>İzmir-Görme Engelliler Türkiye Şampiyonası</v>
      </c>
      <c r="L30" s="177">
        <f>'100M Erkek'!O$4</f>
        <v>42830</v>
      </c>
      <c r="M30" s="121" t="s">
        <v>107</v>
      </c>
    </row>
    <row r="31" spans="1:13" s="113" customFormat="1" ht="26.25" customHeight="1" x14ac:dyDescent="0.2">
      <c r="A31" s="115">
        <v>29</v>
      </c>
      <c r="B31" s="125" t="s">
        <v>108</v>
      </c>
      <c r="C31" s="116" t="e">
        <f>'100M Erkek'!#REF!</f>
        <v>#REF!</v>
      </c>
      <c r="D31" s="124" t="e">
        <f>'100M Erkek'!#REF!</f>
        <v>#REF!</v>
      </c>
      <c r="E31" s="124" t="e">
        <f>'100M Erkek'!#REF!</f>
        <v>#REF!</v>
      </c>
      <c r="F31" s="117" t="e">
        <f>'100M Erkek'!#REF!</f>
        <v>#REF!</v>
      </c>
      <c r="G31" s="118" t="e">
        <f>'100M Erkek'!#REF!</f>
        <v>#REF!</v>
      </c>
      <c r="H31" s="117" t="s">
        <v>109</v>
      </c>
      <c r="I31" s="123"/>
      <c r="J31" s="117" t="str">
        <f>'YARIŞMA BİLGİLERİ'!$F$21</f>
        <v>12-16 Yaş Kız Erkek</v>
      </c>
      <c r="K31" s="120" t="str">
        <f t="shared" si="0"/>
        <v>İzmir-Görme Engelliler Türkiye Şampiyonası</v>
      </c>
      <c r="L31" s="177">
        <f>'100M Erkek'!O$4</f>
        <v>42830</v>
      </c>
      <c r="M31" s="121" t="s">
        <v>107</v>
      </c>
    </row>
    <row r="32" spans="1:13" s="113" customFormat="1" ht="26.25" customHeight="1" x14ac:dyDescent="0.2">
      <c r="A32" s="115">
        <v>30</v>
      </c>
      <c r="B32" s="125" t="s">
        <v>108</v>
      </c>
      <c r="C32" s="116" t="e">
        <f>'100M Erkek'!#REF!</f>
        <v>#REF!</v>
      </c>
      <c r="D32" s="124" t="e">
        <f>'100M Erkek'!#REF!</f>
        <v>#REF!</v>
      </c>
      <c r="E32" s="124" t="e">
        <f>'100M Erkek'!#REF!</f>
        <v>#REF!</v>
      </c>
      <c r="F32" s="117" t="e">
        <f>'100M Erkek'!#REF!</f>
        <v>#REF!</v>
      </c>
      <c r="G32" s="118" t="e">
        <f>'100M Erkek'!#REF!</f>
        <v>#REF!</v>
      </c>
      <c r="H32" s="117" t="s">
        <v>109</v>
      </c>
      <c r="I32" s="123"/>
      <c r="J32" s="117" t="str">
        <f>'YARIŞMA BİLGİLERİ'!$F$21</f>
        <v>12-16 Yaş Kız Erkek</v>
      </c>
      <c r="K32" s="120" t="str">
        <f t="shared" si="0"/>
        <v>İzmir-Görme Engelliler Türkiye Şampiyonası</v>
      </c>
      <c r="L32" s="177">
        <f>'100M Erkek'!O$4</f>
        <v>42830</v>
      </c>
      <c r="M32" s="121" t="s">
        <v>107</v>
      </c>
    </row>
    <row r="33" spans="1:13" s="113" customFormat="1" ht="26.25" customHeight="1" x14ac:dyDescent="0.2">
      <c r="A33" s="115">
        <v>31</v>
      </c>
      <c r="B33" s="125" t="s">
        <v>108</v>
      </c>
      <c r="C33" s="116" t="e">
        <f>'100M Erkek'!#REF!</f>
        <v>#REF!</v>
      </c>
      <c r="D33" s="124" t="e">
        <f>'100M Erkek'!#REF!</f>
        <v>#REF!</v>
      </c>
      <c r="E33" s="124" t="e">
        <f>'100M Erkek'!#REF!</f>
        <v>#REF!</v>
      </c>
      <c r="F33" s="117" t="e">
        <f>'100M Erkek'!#REF!</f>
        <v>#REF!</v>
      </c>
      <c r="G33" s="118" t="e">
        <f>'100M Erkek'!#REF!</f>
        <v>#REF!</v>
      </c>
      <c r="H33" s="117" t="s">
        <v>109</v>
      </c>
      <c r="I33" s="123"/>
      <c r="J33" s="117" t="str">
        <f>'YARIŞMA BİLGİLERİ'!$F$21</f>
        <v>12-16 Yaş Kız Erkek</v>
      </c>
      <c r="K33" s="120" t="str">
        <f t="shared" si="0"/>
        <v>İzmir-Görme Engelliler Türkiye Şampiyonası</v>
      </c>
      <c r="L33" s="177">
        <f>'100M Erkek'!O$4</f>
        <v>42830</v>
      </c>
      <c r="M33" s="121" t="s">
        <v>107</v>
      </c>
    </row>
    <row r="34" spans="1:13" s="113" customFormat="1" ht="26.25" customHeight="1" x14ac:dyDescent="0.2">
      <c r="A34" s="115">
        <v>32</v>
      </c>
      <c r="B34" s="125" t="s">
        <v>108</v>
      </c>
      <c r="C34" s="116" t="e">
        <f>'100M Erkek'!#REF!</f>
        <v>#REF!</v>
      </c>
      <c r="D34" s="124" t="e">
        <f>'100M Erkek'!#REF!</f>
        <v>#REF!</v>
      </c>
      <c r="E34" s="124" t="e">
        <f>'100M Erkek'!#REF!</f>
        <v>#REF!</v>
      </c>
      <c r="F34" s="117" t="e">
        <f>'100M Erkek'!#REF!</f>
        <v>#REF!</v>
      </c>
      <c r="G34" s="118" t="e">
        <f>'100M Erkek'!#REF!</f>
        <v>#REF!</v>
      </c>
      <c r="H34" s="117" t="s">
        <v>109</v>
      </c>
      <c r="I34" s="123"/>
      <c r="J34" s="117" t="str">
        <f>'YARIŞMA BİLGİLERİ'!$F$21</f>
        <v>12-16 Yaş Kız Erkek</v>
      </c>
      <c r="K34" s="120" t="str">
        <f t="shared" si="0"/>
        <v>İzmir-Görme Engelliler Türkiye Şampiyonası</v>
      </c>
      <c r="L34" s="177">
        <f>'100M Erkek'!O$4</f>
        <v>42830</v>
      </c>
      <c r="M34" s="121" t="s">
        <v>107</v>
      </c>
    </row>
    <row r="35" spans="1:13" s="113" customFormat="1" ht="26.25" customHeight="1" x14ac:dyDescent="0.2">
      <c r="A35" s="115">
        <v>33</v>
      </c>
      <c r="B35" s="125" t="s">
        <v>108</v>
      </c>
      <c r="C35" s="116" t="e">
        <f>'100M Erkek'!#REF!</f>
        <v>#REF!</v>
      </c>
      <c r="D35" s="124" t="e">
        <f>'100M Erkek'!#REF!</f>
        <v>#REF!</v>
      </c>
      <c r="E35" s="124" t="e">
        <f>'100M Erkek'!#REF!</f>
        <v>#REF!</v>
      </c>
      <c r="F35" s="117" t="e">
        <f>'100M Erkek'!#REF!</f>
        <v>#REF!</v>
      </c>
      <c r="G35" s="118" t="e">
        <f>'100M Erkek'!#REF!</f>
        <v>#REF!</v>
      </c>
      <c r="H35" s="117" t="s">
        <v>109</v>
      </c>
      <c r="I35" s="123"/>
      <c r="J35" s="117" t="str">
        <f>'YARIŞMA BİLGİLERİ'!$F$21</f>
        <v>12-16 Yaş Kız Erkek</v>
      </c>
      <c r="K35" s="120" t="str">
        <f t="shared" ref="K35:K66" si="1">CONCATENATE(K$1,"-",A$1)</f>
        <v>İzmir-Görme Engelliler Türkiye Şampiyonası</v>
      </c>
      <c r="L35" s="177">
        <f>'100M Erkek'!O$4</f>
        <v>42830</v>
      </c>
      <c r="M35" s="121" t="s">
        <v>107</v>
      </c>
    </row>
    <row r="36" spans="1:13" s="113" customFormat="1" ht="26.25" customHeight="1" x14ac:dyDescent="0.2">
      <c r="A36" s="115">
        <v>34</v>
      </c>
      <c r="B36" s="125" t="s">
        <v>108</v>
      </c>
      <c r="C36" s="116" t="e">
        <f>'100M Erkek'!#REF!</f>
        <v>#REF!</v>
      </c>
      <c r="D36" s="124" t="e">
        <f>'100M Erkek'!#REF!</f>
        <v>#REF!</v>
      </c>
      <c r="E36" s="124" t="e">
        <f>'100M Erkek'!#REF!</f>
        <v>#REF!</v>
      </c>
      <c r="F36" s="117" t="e">
        <f>'100M Erkek'!#REF!</f>
        <v>#REF!</v>
      </c>
      <c r="G36" s="118" t="e">
        <f>'100M Erkek'!#REF!</f>
        <v>#REF!</v>
      </c>
      <c r="H36" s="117" t="s">
        <v>109</v>
      </c>
      <c r="I36" s="123"/>
      <c r="J36" s="117" t="str">
        <f>'YARIŞMA BİLGİLERİ'!$F$21</f>
        <v>12-16 Yaş Kız Erkek</v>
      </c>
      <c r="K36" s="120" t="str">
        <f t="shared" si="1"/>
        <v>İzmir-Görme Engelliler Türkiye Şampiyonası</v>
      </c>
      <c r="L36" s="177">
        <f>'100M Erkek'!O$4</f>
        <v>42830</v>
      </c>
      <c r="M36" s="121" t="s">
        <v>107</v>
      </c>
    </row>
    <row r="37" spans="1:13" s="113" customFormat="1" ht="26.25" customHeight="1" x14ac:dyDescent="0.2">
      <c r="A37" s="115">
        <v>35</v>
      </c>
      <c r="B37" s="125" t="s">
        <v>108</v>
      </c>
      <c r="C37" s="116" t="e">
        <f>'100M Erkek'!#REF!</f>
        <v>#REF!</v>
      </c>
      <c r="D37" s="124" t="e">
        <f>'100M Erkek'!#REF!</f>
        <v>#REF!</v>
      </c>
      <c r="E37" s="124" t="e">
        <f>'100M Erkek'!#REF!</f>
        <v>#REF!</v>
      </c>
      <c r="F37" s="117" t="e">
        <f>'100M Erkek'!#REF!</f>
        <v>#REF!</v>
      </c>
      <c r="G37" s="118" t="e">
        <f>'100M Erkek'!#REF!</f>
        <v>#REF!</v>
      </c>
      <c r="H37" s="117" t="s">
        <v>109</v>
      </c>
      <c r="I37" s="123"/>
      <c r="J37" s="117" t="str">
        <f>'YARIŞMA BİLGİLERİ'!$F$21</f>
        <v>12-16 Yaş Kız Erkek</v>
      </c>
      <c r="K37" s="120" t="str">
        <f t="shared" si="1"/>
        <v>İzmir-Görme Engelliler Türkiye Şampiyonası</v>
      </c>
      <c r="L37" s="177">
        <f>'100M Erkek'!O$4</f>
        <v>42830</v>
      </c>
      <c r="M37" s="121" t="s">
        <v>107</v>
      </c>
    </row>
    <row r="38" spans="1:13" s="113" customFormat="1" ht="26.25" customHeight="1" x14ac:dyDescent="0.2">
      <c r="A38" s="115">
        <v>36</v>
      </c>
      <c r="B38" s="125" t="s">
        <v>108</v>
      </c>
      <c r="C38" s="116" t="e">
        <f>'100M Erkek'!#REF!</f>
        <v>#REF!</v>
      </c>
      <c r="D38" s="124" t="e">
        <f>'100M Erkek'!#REF!</f>
        <v>#REF!</v>
      </c>
      <c r="E38" s="124" t="e">
        <f>'100M Erkek'!#REF!</f>
        <v>#REF!</v>
      </c>
      <c r="F38" s="117" t="e">
        <f>'100M Erkek'!#REF!</f>
        <v>#REF!</v>
      </c>
      <c r="G38" s="118" t="e">
        <f>'100M Erkek'!#REF!</f>
        <v>#REF!</v>
      </c>
      <c r="H38" s="117" t="s">
        <v>109</v>
      </c>
      <c r="I38" s="123"/>
      <c r="J38" s="117" t="str">
        <f>'YARIŞMA BİLGİLERİ'!$F$21</f>
        <v>12-16 Yaş Kız Erkek</v>
      </c>
      <c r="K38" s="120" t="str">
        <f t="shared" si="1"/>
        <v>İzmir-Görme Engelliler Türkiye Şampiyonası</v>
      </c>
      <c r="L38" s="177">
        <f>'100M Erkek'!O$4</f>
        <v>42830</v>
      </c>
      <c r="M38" s="121" t="s">
        <v>107</v>
      </c>
    </row>
    <row r="39" spans="1:13" s="113" customFormat="1" ht="26.25" customHeight="1" x14ac:dyDescent="0.2">
      <c r="A39" s="115">
        <v>37</v>
      </c>
      <c r="B39" s="125" t="s">
        <v>108</v>
      </c>
      <c r="C39" s="116" t="e">
        <f>'100M Erkek'!#REF!</f>
        <v>#REF!</v>
      </c>
      <c r="D39" s="124" t="e">
        <f>'100M Erkek'!#REF!</f>
        <v>#REF!</v>
      </c>
      <c r="E39" s="124" t="e">
        <f>'100M Erkek'!#REF!</f>
        <v>#REF!</v>
      </c>
      <c r="F39" s="117" t="e">
        <f>'100M Erkek'!#REF!</f>
        <v>#REF!</v>
      </c>
      <c r="G39" s="118" t="e">
        <f>'100M Erkek'!#REF!</f>
        <v>#REF!</v>
      </c>
      <c r="H39" s="117" t="s">
        <v>109</v>
      </c>
      <c r="I39" s="123"/>
      <c r="J39" s="117" t="str">
        <f>'YARIŞMA BİLGİLERİ'!$F$21</f>
        <v>12-16 Yaş Kız Erkek</v>
      </c>
      <c r="K39" s="120" t="str">
        <f t="shared" si="1"/>
        <v>İzmir-Görme Engelliler Türkiye Şampiyonası</v>
      </c>
      <c r="L39" s="177">
        <f>'100M Erkek'!O$4</f>
        <v>42830</v>
      </c>
      <c r="M39" s="121" t="s">
        <v>107</v>
      </c>
    </row>
    <row r="40" spans="1:13" s="113" customFormat="1" ht="26.25" customHeight="1" x14ac:dyDescent="0.2">
      <c r="A40" s="115">
        <v>38</v>
      </c>
      <c r="B40" s="125" t="s">
        <v>108</v>
      </c>
      <c r="C40" s="116" t="e">
        <f>'100M Erkek'!#REF!</f>
        <v>#REF!</v>
      </c>
      <c r="D40" s="124" t="e">
        <f>'100M Erkek'!#REF!</f>
        <v>#REF!</v>
      </c>
      <c r="E40" s="124" t="e">
        <f>'100M Erkek'!#REF!</f>
        <v>#REF!</v>
      </c>
      <c r="F40" s="117" t="e">
        <f>'100M Erkek'!#REF!</f>
        <v>#REF!</v>
      </c>
      <c r="G40" s="118" t="e">
        <f>'100M Erkek'!#REF!</f>
        <v>#REF!</v>
      </c>
      <c r="H40" s="117" t="s">
        <v>109</v>
      </c>
      <c r="I40" s="123"/>
      <c r="J40" s="117" t="str">
        <f>'YARIŞMA BİLGİLERİ'!$F$21</f>
        <v>12-16 Yaş Kız Erkek</v>
      </c>
      <c r="K40" s="120" t="str">
        <f t="shared" si="1"/>
        <v>İzmir-Görme Engelliler Türkiye Şampiyonası</v>
      </c>
      <c r="L40" s="177">
        <f>'100M Erkek'!O$4</f>
        <v>42830</v>
      </c>
      <c r="M40" s="121" t="s">
        <v>107</v>
      </c>
    </row>
    <row r="41" spans="1:13" s="113" customFormat="1" ht="26.25" customHeight="1" x14ac:dyDescent="0.2">
      <c r="A41" s="115">
        <v>39</v>
      </c>
      <c r="B41" s="125" t="s">
        <v>108</v>
      </c>
      <c r="C41" s="116" t="e">
        <f>'100M Erkek'!#REF!</f>
        <v>#REF!</v>
      </c>
      <c r="D41" s="124" t="e">
        <f>'100M Erkek'!#REF!</f>
        <v>#REF!</v>
      </c>
      <c r="E41" s="124" t="e">
        <f>'100M Erkek'!#REF!</f>
        <v>#REF!</v>
      </c>
      <c r="F41" s="117" t="e">
        <f>'100M Erkek'!#REF!</f>
        <v>#REF!</v>
      </c>
      <c r="G41" s="118" t="e">
        <f>'100M Erkek'!#REF!</f>
        <v>#REF!</v>
      </c>
      <c r="H41" s="117" t="s">
        <v>109</v>
      </c>
      <c r="I41" s="123"/>
      <c r="J41" s="117" t="str">
        <f>'YARIŞMA BİLGİLERİ'!$F$21</f>
        <v>12-16 Yaş Kız Erkek</v>
      </c>
      <c r="K41" s="120" t="str">
        <f t="shared" si="1"/>
        <v>İzmir-Görme Engelliler Türkiye Şampiyonası</v>
      </c>
      <c r="L41" s="177">
        <f>'100M Erkek'!O$4</f>
        <v>42830</v>
      </c>
      <c r="M41" s="121" t="s">
        <v>107</v>
      </c>
    </row>
    <row r="42" spans="1:13" s="113" customFormat="1" ht="26.25" customHeight="1" x14ac:dyDescent="0.2">
      <c r="A42" s="115">
        <v>40</v>
      </c>
      <c r="B42" s="125" t="s">
        <v>108</v>
      </c>
      <c r="C42" s="116" t="e">
        <f>'100M Erkek'!#REF!</f>
        <v>#REF!</v>
      </c>
      <c r="D42" s="124" t="e">
        <f>'100M Erkek'!#REF!</f>
        <v>#REF!</v>
      </c>
      <c r="E42" s="124" t="e">
        <f>'100M Erkek'!#REF!</f>
        <v>#REF!</v>
      </c>
      <c r="F42" s="117" t="e">
        <f>'100M Erkek'!#REF!</f>
        <v>#REF!</v>
      </c>
      <c r="G42" s="118" t="e">
        <f>'100M Erkek'!#REF!</f>
        <v>#REF!</v>
      </c>
      <c r="H42" s="117" t="s">
        <v>109</v>
      </c>
      <c r="I42" s="123"/>
      <c r="J42" s="117" t="str">
        <f>'YARIŞMA BİLGİLERİ'!$F$21</f>
        <v>12-16 Yaş Kız Erkek</v>
      </c>
      <c r="K42" s="120" t="str">
        <f t="shared" si="1"/>
        <v>İzmir-Görme Engelliler Türkiye Şampiyonası</v>
      </c>
      <c r="L42" s="177">
        <f>'100M Erkek'!O$4</f>
        <v>42830</v>
      </c>
      <c r="M42" s="121" t="s">
        <v>107</v>
      </c>
    </row>
    <row r="43" spans="1:13" s="113" customFormat="1" ht="26.25" customHeight="1" x14ac:dyDescent="0.2">
      <c r="A43" s="115">
        <v>41</v>
      </c>
      <c r="B43" s="125" t="s">
        <v>108</v>
      </c>
      <c r="C43" s="116" t="e">
        <f>'100M Erkek'!#REF!</f>
        <v>#REF!</v>
      </c>
      <c r="D43" s="124" t="e">
        <f>'100M Erkek'!#REF!</f>
        <v>#REF!</v>
      </c>
      <c r="E43" s="124" t="e">
        <f>'100M Erkek'!#REF!</f>
        <v>#REF!</v>
      </c>
      <c r="F43" s="117" t="e">
        <f>'100M Erkek'!#REF!</f>
        <v>#REF!</v>
      </c>
      <c r="G43" s="118" t="e">
        <f>'100M Erkek'!#REF!</f>
        <v>#REF!</v>
      </c>
      <c r="H43" s="117" t="s">
        <v>109</v>
      </c>
      <c r="I43" s="123"/>
      <c r="J43" s="117" t="str">
        <f>'YARIŞMA BİLGİLERİ'!$F$21</f>
        <v>12-16 Yaş Kız Erkek</v>
      </c>
      <c r="K43" s="120" t="str">
        <f t="shared" si="1"/>
        <v>İzmir-Görme Engelliler Türkiye Şampiyonası</v>
      </c>
      <c r="L43" s="177">
        <f>'100M Erkek'!O$4</f>
        <v>42830</v>
      </c>
      <c r="M43" s="121" t="s">
        <v>107</v>
      </c>
    </row>
    <row r="44" spans="1:13" s="113" customFormat="1" ht="26.25" customHeight="1" x14ac:dyDescent="0.2">
      <c r="A44" s="115">
        <v>42</v>
      </c>
      <c r="B44" s="125" t="s">
        <v>108</v>
      </c>
      <c r="C44" s="116" t="e">
        <f>'100M Erkek'!#REF!</f>
        <v>#REF!</v>
      </c>
      <c r="D44" s="124" t="e">
        <f>'100M Erkek'!#REF!</f>
        <v>#REF!</v>
      </c>
      <c r="E44" s="124" t="e">
        <f>'100M Erkek'!#REF!</f>
        <v>#REF!</v>
      </c>
      <c r="F44" s="117" t="e">
        <f>'100M Erkek'!#REF!</f>
        <v>#REF!</v>
      </c>
      <c r="G44" s="118" t="e">
        <f>'100M Erkek'!#REF!</f>
        <v>#REF!</v>
      </c>
      <c r="H44" s="117" t="s">
        <v>109</v>
      </c>
      <c r="I44" s="123"/>
      <c r="J44" s="117" t="str">
        <f>'YARIŞMA BİLGİLERİ'!$F$21</f>
        <v>12-16 Yaş Kız Erkek</v>
      </c>
      <c r="K44" s="120" t="str">
        <f t="shared" si="1"/>
        <v>İzmir-Görme Engelliler Türkiye Şampiyonası</v>
      </c>
      <c r="L44" s="177">
        <f>'100M Erkek'!O$4</f>
        <v>42830</v>
      </c>
      <c r="M44" s="121" t="s">
        <v>107</v>
      </c>
    </row>
    <row r="45" spans="1:13" s="113" customFormat="1" ht="26.25" customHeight="1" x14ac:dyDescent="0.2">
      <c r="A45" s="115">
        <v>43</v>
      </c>
      <c r="B45" s="125" t="s">
        <v>108</v>
      </c>
      <c r="C45" s="116" t="e">
        <f>'100M Erkek'!#REF!</f>
        <v>#REF!</v>
      </c>
      <c r="D45" s="124" t="e">
        <f>'100M Erkek'!#REF!</f>
        <v>#REF!</v>
      </c>
      <c r="E45" s="124" t="e">
        <f>'100M Erkek'!#REF!</f>
        <v>#REF!</v>
      </c>
      <c r="F45" s="117" t="e">
        <f>'100M Erkek'!#REF!</f>
        <v>#REF!</v>
      </c>
      <c r="G45" s="118" t="e">
        <f>'100M Erkek'!#REF!</f>
        <v>#REF!</v>
      </c>
      <c r="H45" s="117" t="s">
        <v>109</v>
      </c>
      <c r="I45" s="123"/>
      <c r="J45" s="117" t="str">
        <f>'YARIŞMA BİLGİLERİ'!$F$21</f>
        <v>12-16 Yaş Kız Erkek</v>
      </c>
      <c r="K45" s="120" t="str">
        <f t="shared" si="1"/>
        <v>İzmir-Görme Engelliler Türkiye Şampiyonası</v>
      </c>
      <c r="L45" s="177">
        <f>'100M Erkek'!O$4</f>
        <v>42830</v>
      </c>
      <c r="M45" s="121" t="s">
        <v>107</v>
      </c>
    </row>
    <row r="46" spans="1:13" s="113" customFormat="1" ht="26.25" customHeight="1" x14ac:dyDescent="0.2">
      <c r="A46" s="115">
        <v>44</v>
      </c>
      <c r="B46" s="125" t="s">
        <v>108</v>
      </c>
      <c r="C46" s="116" t="e">
        <f>'100M Erkek'!#REF!</f>
        <v>#REF!</v>
      </c>
      <c r="D46" s="124" t="e">
        <f>'100M Erkek'!#REF!</f>
        <v>#REF!</v>
      </c>
      <c r="E46" s="124" t="e">
        <f>'100M Erkek'!#REF!</f>
        <v>#REF!</v>
      </c>
      <c r="F46" s="117" t="e">
        <f>'100M Erkek'!#REF!</f>
        <v>#REF!</v>
      </c>
      <c r="G46" s="118" t="e">
        <f>'100M Erkek'!#REF!</f>
        <v>#REF!</v>
      </c>
      <c r="H46" s="117" t="s">
        <v>109</v>
      </c>
      <c r="I46" s="123"/>
      <c r="J46" s="117" t="str">
        <f>'YARIŞMA BİLGİLERİ'!$F$21</f>
        <v>12-16 Yaş Kız Erkek</v>
      </c>
      <c r="K46" s="120" t="str">
        <f t="shared" si="1"/>
        <v>İzmir-Görme Engelliler Türkiye Şampiyonası</v>
      </c>
      <c r="L46" s="177">
        <f>'100M Erkek'!O$4</f>
        <v>42830</v>
      </c>
      <c r="M46" s="121" t="s">
        <v>107</v>
      </c>
    </row>
    <row r="47" spans="1:13" s="113" customFormat="1" ht="26.25" customHeight="1" x14ac:dyDescent="0.2">
      <c r="A47" s="115">
        <v>45</v>
      </c>
      <c r="B47" s="125" t="s">
        <v>108</v>
      </c>
      <c r="C47" s="116" t="e">
        <f>'100M Erkek'!#REF!</f>
        <v>#REF!</v>
      </c>
      <c r="D47" s="124" t="e">
        <f>'100M Erkek'!#REF!</f>
        <v>#REF!</v>
      </c>
      <c r="E47" s="124" t="e">
        <f>'100M Erkek'!#REF!</f>
        <v>#REF!</v>
      </c>
      <c r="F47" s="117" t="e">
        <f>'100M Erkek'!#REF!</f>
        <v>#REF!</v>
      </c>
      <c r="G47" s="118" t="e">
        <f>'100M Erkek'!#REF!</f>
        <v>#REF!</v>
      </c>
      <c r="H47" s="117" t="s">
        <v>109</v>
      </c>
      <c r="I47" s="123"/>
      <c r="J47" s="117" t="str">
        <f>'YARIŞMA BİLGİLERİ'!$F$21</f>
        <v>12-16 Yaş Kız Erkek</v>
      </c>
      <c r="K47" s="120" t="str">
        <f t="shared" si="1"/>
        <v>İzmir-Görme Engelliler Türkiye Şampiyonası</v>
      </c>
      <c r="L47" s="177">
        <f>'100M Erkek'!O$4</f>
        <v>42830</v>
      </c>
      <c r="M47" s="121" t="s">
        <v>107</v>
      </c>
    </row>
    <row r="48" spans="1:13" s="113" customFormat="1" ht="26.25" customHeight="1" x14ac:dyDescent="0.2">
      <c r="A48" s="115">
        <v>46</v>
      </c>
      <c r="B48" s="125" t="s">
        <v>108</v>
      </c>
      <c r="C48" s="116" t="e">
        <f>'100M Erkek'!#REF!</f>
        <v>#REF!</v>
      </c>
      <c r="D48" s="124" t="e">
        <f>'100M Erkek'!#REF!</f>
        <v>#REF!</v>
      </c>
      <c r="E48" s="124" t="e">
        <f>'100M Erkek'!#REF!</f>
        <v>#REF!</v>
      </c>
      <c r="F48" s="117" t="e">
        <f>'100M Erkek'!#REF!</f>
        <v>#REF!</v>
      </c>
      <c r="G48" s="118" t="e">
        <f>'100M Erkek'!#REF!</f>
        <v>#REF!</v>
      </c>
      <c r="H48" s="117" t="s">
        <v>109</v>
      </c>
      <c r="I48" s="123"/>
      <c r="J48" s="117" t="str">
        <f>'YARIŞMA BİLGİLERİ'!$F$21</f>
        <v>12-16 Yaş Kız Erkek</v>
      </c>
      <c r="K48" s="120" t="str">
        <f t="shared" si="1"/>
        <v>İzmir-Görme Engelliler Türkiye Şampiyonası</v>
      </c>
      <c r="L48" s="177">
        <f>'100M Erkek'!O$4</f>
        <v>42830</v>
      </c>
      <c r="M48" s="121" t="s">
        <v>107</v>
      </c>
    </row>
    <row r="49" spans="1:13" s="113" customFormat="1" ht="26.25" customHeight="1" x14ac:dyDescent="0.2">
      <c r="A49" s="115">
        <v>47</v>
      </c>
      <c r="B49" s="125" t="s">
        <v>108</v>
      </c>
      <c r="C49" s="116" t="e">
        <f>'100M Erkek'!#REF!</f>
        <v>#REF!</v>
      </c>
      <c r="D49" s="124" t="e">
        <f>'100M Erkek'!#REF!</f>
        <v>#REF!</v>
      </c>
      <c r="E49" s="124" t="e">
        <f>'100M Erkek'!#REF!</f>
        <v>#REF!</v>
      </c>
      <c r="F49" s="117" t="e">
        <f>'100M Erkek'!#REF!</f>
        <v>#REF!</v>
      </c>
      <c r="G49" s="118" t="e">
        <f>'100M Erkek'!#REF!</f>
        <v>#REF!</v>
      </c>
      <c r="H49" s="117" t="s">
        <v>109</v>
      </c>
      <c r="I49" s="123"/>
      <c r="J49" s="117" t="str">
        <f>'YARIŞMA BİLGİLERİ'!$F$21</f>
        <v>12-16 Yaş Kız Erkek</v>
      </c>
      <c r="K49" s="120" t="str">
        <f t="shared" si="1"/>
        <v>İzmir-Görme Engelliler Türkiye Şampiyonası</v>
      </c>
      <c r="L49" s="177">
        <f>'100M Erkek'!O$4</f>
        <v>42830</v>
      </c>
      <c r="M49" s="121" t="s">
        <v>107</v>
      </c>
    </row>
    <row r="50" spans="1:13" s="113" customFormat="1" ht="26.25" customHeight="1" x14ac:dyDescent="0.2">
      <c r="A50" s="115">
        <v>48</v>
      </c>
      <c r="B50" s="125" t="s">
        <v>108</v>
      </c>
      <c r="C50" s="116" t="e">
        <f>'100M Erkek'!#REF!</f>
        <v>#REF!</v>
      </c>
      <c r="D50" s="124" t="e">
        <f>'100M Erkek'!#REF!</f>
        <v>#REF!</v>
      </c>
      <c r="E50" s="124" t="e">
        <f>'100M Erkek'!#REF!</f>
        <v>#REF!</v>
      </c>
      <c r="F50" s="117" t="e">
        <f>'100M Erkek'!#REF!</f>
        <v>#REF!</v>
      </c>
      <c r="G50" s="118" t="e">
        <f>'100M Erkek'!#REF!</f>
        <v>#REF!</v>
      </c>
      <c r="H50" s="117" t="s">
        <v>109</v>
      </c>
      <c r="I50" s="123"/>
      <c r="J50" s="117" t="str">
        <f>'YARIŞMA BİLGİLERİ'!$F$21</f>
        <v>12-16 Yaş Kız Erkek</v>
      </c>
      <c r="K50" s="120" t="str">
        <f t="shared" si="1"/>
        <v>İzmir-Görme Engelliler Türkiye Şampiyonası</v>
      </c>
      <c r="L50" s="177">
        <f>'100M Erkek'!O$4</f>
        <v>42830</v>
      </c>
      <c r="M50" s="121" t="s">
        <v>107</v>
      </c>
    </row>
    <row r="51" spans="1:13" s="113" customFormat="1" ht="26.25" customHeight="1" x14ac:dyDescent="0.2">
      <c r="A51" s="115">
        <v>49</v>
      </c>
      <c r="B51" s="125" t="s">
        <v>108</v>
      </c>
      <c r="C51" s="116" t="e">
        <f>'100M Erkek'!#REF!</f>
        <v>#REF!</v>
      </c>
      <c r="D51" s="124" t="e">
        <f>'100M Erkek'!#REF!</f>
        <v>#REF!</v>
      </c>
      <c r="E51" s="124" t="e">
        <f>'100M Erkek'!#REF!</f>
        <v>#REF!</v>
      </c>
      <c r="F51" s="117" t="e">
        <f>'100M Erkek'!#REF!</f>
        <v>#REF!</v>
      </c>
      <c r="G51" s="118" t="e">
        <f>'100M Erkek'!#REF!</f>
        <v>#REF!</v>
      </c>
      <c r="H51" s="117" t="s">
        <v>109</v>
      </c>
      <c r="I51" s="123"/>
      <c r="J51" s="117" t="str">
        <f>'YARIŞMA BİLGİLERİ'!$F$21</f>
        <v>12-16 Yaş Kız Erkek</v>
      </c>
      <c r="K51" s="120" t="str">
        <f t="shared" si="1"/>
        <v>İzmir-Görme Engelliler Türkiye Şampiyonası</v>
      </c>
      <c r="L51" s="177">
        <f>'100M Erkek'!O$4</f>
        <v>42830</v>
      </c>
      <c r="M51" s="121" t="s">
        <v>107</v>
      </c>
    </row>
    <row r="52" spans="1:13" s="113" customFormat="1" ht="26.25" customHeight="1" x14ac:dyDescent="0.2">
      <c r="A52" s="115">
        <v>50</v>
      </c>
      <c r="B52" s="125" t="s">
        <v>108</v>
      </c>
      <c r="C52" s="116" t="e">
        <f>'100M Erkek'!#REF!</f>
        <v>#REF!</v>
      </c>
      <c r="D52" s="124" t="e">
        <f>'100M Erkek'!#REF!</f>
        <v>#REF!</v>
      </c>
      <c r="E52" s="124" t="e">
        <f>'100M Erkek'!#REF!</f>
        <v>#REF!</v>
      </c>
      <c r="F52" s="117" t="e">
        <f>'100M Erkek'!#REF!</f>
        <v>#REF!</v>
      </c>
      <c r="G52" s="118" t="e">
        <f>'100M Erkek'!#REF!</f>
        <v>#REF!</v>
      </c>
      <c r="H52" s="117" t="s">
        <v>109</v>
      </c>
      <c r="I52" s="123"/>
      <c r="J52" s="117" t="str">
        <f>'YARIŞMA BİLGİLERİ'!$F$21</f>
        <v>12-16 Yaş Kız Erkek</v>
      </c>
      <c r="K52" s="120" t="str">
        <f t="shared" si="1"/>
        <v>İzmir-Görme Engelliler Türkiye Şampiyonası</v>
      </c>
      <c r="L52" s="177">
        <f>'100M Erkek'!O$4</f>
        <v>42830</v>
      </c>
      <c r="M52" s="121" t="s">
        <v>107</v>
      </c>
    </row>
    <row r="53" spans="1:13" s="113" customFormat="1" ht="26.25" customHeight="1" x14ac:dyDescent="0.2">
      <c r="A53" s="115">
        <v>51</v>
      </c>
      <c r="B53" s="125" t="s">
        <v>108</v>
      </c>
      <c r="C53" s="116" t="e">
        <f>'100M Erkek'!#REF!</f>
        <v>#REF!</v>
      </c>
      <c r="D53" s="124" t="e">
        <f>'100M Erkek'!#REF!</f>
        <v>#REF!</v>
      </c>
      <c r="E53" s="124" t="e">
        <f>'100M Erkek'!#REF!</f>
        <v>#REF!</v>
      </c>
      <c r="F53" s="117" t="e">
        <f>'100M Erkek'!#REF!</f>
        <v>#REF!</v>
      </c>
      <c r="G53" s="118" t="e">
        <f>'100M Erkek'!#REF!</f>
        <v>#REF!</v>
      </c>
      <c r="H53" s="117" t="s">
        <v>109</v>
      </c>
      <c r="I53" s="123"/>
      <c r="J53" s="117" t="str">
        <f>'YARIŞMA BİLGİLERİ'!$F$21</f>
        <v>12-16 Yaş Kız Erkek</v>
      </c>
      <c r="K53" s="120" t="str">
        <f t="shared" si="1"/>
        <v>İzmir-Görme Engelliler Türkiye Şampiyonası</v>
      </c>
      <c r="L53" s="177">
        <f>'100M Erkek'!O$4</f>
        <v>42830</v>
      </c>
      <c r="M53" s="121" t="s">
        <v>107</v>
      </c>
    </row>
    <row r="54" spans="1:13" s="113" customFormat="1" ht="26.25" customHeight="1" x14ac:dyDescent="0.2">
      <c r="A54" s="115">
        <v>52</v>
      </c>
      <c r="B54" s="125" t="s">
        <v>108</v>
      </c>
      <c r="C54" s="116" t="e">
        <f>'100M Erkek'!#REF!</f>
        <v>#REF!</v>
      </c>
      <c r="D54" s="124" t="e">
        <f>'100M Erkek'!#REF!</f>
        <v>#REF!</v>
      </c>
      <c r="E54" s="124" t="e">
        <f>'100M Erkek'!#REF!</f>
        <v>#REF!</v>
      </c>
      <c r="F54" s="117" t="e">
        <f>'100M Erkek'!#REF!</f>
        <v>#REF!</v>
      </c>
      <c r="G54" s="118" t="e">
        <f>'100M Erkek'!#REF!</f>
        <v>#REF!</v>
      </c>
      <c r="H54" s="117" t="s">
        <v>109</v>
      </c>
      <c r="I54" s="123"/>
      <c r="J54" s="117" t="str">
        <f>'YARIŞMA BİLGİLERİ'!$F$21</f>
        <v>12-16 Yaş Kız Erkek</v>
      </c>
      <c r="K54" s="120" t="str">
        <f t="shared" si="1"/>
        <v>İzmir-Görme Engelliler Türkiye Şampiyonası</v>
      </c>
      <c r="L54" s="177">
        <f>'100M Erkek'!O$4</f>
        <v>42830</v>
      </c>
      <c r="M54" s="121" t="s">
        <v>107</v>
      </c>
    </row>
    <row r="55" spans="1:13" s="113" customFormat="1" ht="26.25" customHeight="1" x14ac:dyDescent="0.2">
      <c r="A55" s="115">
        <v>53</v>
      </c>
      <c r="B55" s="125" t="s">
        <v>108</v>
      </c>
      <c r="C55" s="116" t="e">
        <f>'100M Erkek'!#REF!</f>
        <v>#REF!</v>
      </c>
      <c r="D55" s="124" t="e">
        <f>'100M Erkek'!#REF!</f>
        <v>#REF!</v>
      </c>
      <c r="E55" s="124" t="e">
        <f>'100M Erkek'!#REF!</f>
        <v>#REF!</v>
      </c>
      <c r="F55" s="117" t="e">
        <f>'100M Erkek'!#REF!</f>
        <v>#REF!</v>
      </c>
      <c r="G55" s="118" t="e">
        <f>'100M Erkek'!#REF!</f>
        <v>#REF!</v>
      </c>
      <c r="H55" s="117" t="s">
        <v>109</v>
      </c>
      <c r="I55" s="123"/>
      <c r="J55" s="117" t="str">
        <f>'YARIŞMA BİLGİLERİ'!$F$21</f>
        <v>12-16 Yaş Kız Erkek</v>
      </c>
      <c r="K55" s="120" t="str">
        <f t="shared" si="1"/>
        <v>İzmir-Görme Engelliler Türkiye Şampiyonası</v>
      </c>
      <c r="L55" s="177">
        <f>'100M Erkek'!O$4</f>
        <v>42830</v>
      </c>
      <c r="M55" s="121" t="s">
        <v>107</v>
      </c>
    </row>
    <row r="56" spans="1:13" s="113" customFormat="1" ht="26.25" customHeight="1" x14ac:dyDescent="0.2">
      <c r="A56" s="115">
        <v>54</v>
      </c>
      <c r="B56" s="125" t="s">
        <v>108</v>
      </c>
      <c r="C56" s="116" t="e">
        <f>'100M Erkek'!#REF!</f>
        <v>#REF!</v>
      </c>
      <c r="D56" s="124" t="e">
        <f>'100M Erkek'!#REF!</f>
        <v>#REF!</v>
      </c>
      <c r="E56" s="124" t="e">
        <f>'100M Erkek'!#REF!</f>
        <v>#REF!</v>
      </c>
      <c r="F56" s="117" t="e">
        <f>'100M Erkek'!#REF!</f>
        <v>#REF!</v>
      </c>
      <c r="G56" s="118" t="e">
        <f>'100M Erkek'!#REF!</f>
        <v>#REF!</v>
      </c>
      <c r="H56" s="117" t="s">
        <v>109</v>
      </c>
      <c r="I56" s="123"/>
      <c r="J56" s="117" t="str">
        <f>'YARIŞMA BİLGİLERİ'!$F$21</f>
        <v>12-16 Yaş Kız Erkek</v>
      </c>
      <c r="K56" s="120" t="str">
        <f t="shared" si="1"/>
        <v>İzmir-Görme Engelliler Türkiye Şampiyonası</v>
      </c>
      <c r="L56" s="177">
        <f>'100M Erkek'!O$4</f>
        <v>42830</v>
      </c>
      <c r="M56" s="121" t="s">
        <v>107</v>
      </c>
    </row>
    <row r="57" spans="1:13" s="113" customFormat="1" ht="26.25" customHeight="1" x14ac:dyDescent="0.2">
      <c r="A57" s="115">
        <v>55</v>
      </c>
      <c r="B57" s="125" t="s">
        <v>108</v>
      </c>
      <c r="C57" s="116" t="e">
        <f>'100M Erkek'!#REF!</f>
        <v>#REF!</v>
      </c>
      <c r="D57" s="124" t="e">
        <f>'100M Erkek'!#REF!</f>
        <v>#REF!</v>
      </c>
      <c r="E57" s="124" t="e">
        <f>'100M Erkek'!#REF!</f>
        <v>#REF!</v>
      </c>
      <c r="F57" s="117" t="e">
        <f>'100M Erkek'!#REF!</f>
        <v>#REF!</v>
      </c>
      <c r="G57" s="118" t="e">
        <f>'100M Erkek'!#REF!</f>
        <v>#REF!</v>
      </c>
      <c r="H57" s="117" t="s">
        <v>109</v>
      </c>
      <c r="I57" s="123"/>
      <c r="J57" s="117" t="str">
        <f>'YARIŞMA BİLGİLERİ'!$F$21</f>
        <v>12-16 Yaş Kız Erkek</v>
      </c>
      <c r="K57" s="120" t="str">
        <f t="shared" si="1"/>
        <v>İzmir-Görme Engelliler Türkiye Şampiyonası</v>
      </c>
      <c r="L57" s="177">
        <f>'100M Erkek'!O$4</f>
        <v>42830</v>
      </c>
      <c r="M57" s="121" t="s">
        <v>107</v>
      </c>
    </row>
    <row r="58" spans="1:13" s="113" customFormat="1" ht="26.25" customHeight="1" x14ac:dyDescent="0.2">
      <c r="A58" s="115">
        <v>56</v>
      </c>
      <c r="B58" s="125" t="s">
        <v>108</v>
      </c>
      <c r="C58" s="116" t="e">
        <f>'100M Erkek'!#REF!</f>
        <v>#REF!</v>
      </c>
      <c r="D58" s="124" t="e">
        <f>'100M Erkek'!#REF!</f>
        <v>#REF!</v>
      </c>
      <c r="E58" s="124" t="e">
        <f>'100M Erkek'!#REF!</f>
        <v>#REF!</v>
      </c>
      <c r="F58" s="117" t="e">
        <f>'100M Erkek'!#REF!</f>
        <v>#REF!</v>
      </c>
      <c r="G58" s="118" t="e">
        <f>'100M Erkek'!#REF!</f>
        <v>#REF!</v>
      </c>
      <c r="H58" s="117" t="s">
        <v>109</v>
      </c>
      <c r="I58" s="123"/>
      <c r="J58" s="117" t="str">
        <f>'YARIŞMA BİLGİLERİ'!$F$21</f>
        <v>12-16 Yaş Kız Erkek</v>
      </c>
      <c r="K58" s="120" t="str">
        <f t="shared" si="1"/>
        <v>İzmir-Görme Engelliler Türkiye Şampiyonası</v>
      </c>
      <c r="L58" s="177">
        <f>'100M Erkek'!O$4</f>
        <v>42830</v>
      </c>
      <c r="M58" s="121" t="s">
        <v>107</v>
      </c>
    </row>
    <row r="59" spans="1:13" s="113" customFormat="1" ht="26.25" customHeight="1" x14ac:dyDescent="0.2">
      <c r="A59" s="115">
        <v>57</v>
      </c>
      <c r="B59" s="125" t="s">
        <v>108</v>
      </c>
      <c r="C59" s="116" t="e">
        <f>'100M Erkek'!#REF!</f>
        <v>#REF!</v>
      </c>
      <c r="D59" s="124" t="e">
        <f>'100M Erkek'!#REF!</f>
        <v>#REF!</v>
      </c>
      <c r="E59" s="124" t="e">
        <f>'100M Erkek'!#REF!</f>
        <v>#REF!</v>
      </c>
      <c r="F59" s="117" t="e">
        <f>'100M Erkek'!#REF!</f>
        <v>#REF!</v>
      </c>
      <c r="G59" s="118" t="e">
        <f>'100M Erkek'!#REF!</f>
        <v>#REF!</v>
      </c>
      <c r="H59" s="117" t="s">
        <v>109</v>
      </c>
      <c r="I59" s="123"/>
      <c r="J59" s="117" t="str">
        <f>'YARIŞMA BİLGİLERİ'!$F$21</f>
        <v>12-16 Yaş Kız Erkek</v>
      </c>
      <c r="K59" s="120" t="str">
        <f t="shared" si="1"/>
        <v>İzmir-Görme Engelliler Türkiye Şampiyonası</v>
      </c>
      <c r="L59" s="177">
        <f>'100M Erkek'!O$4</f>
        <v>42830</v>
      </c>
      <c r="M59" s="121" t="s">
        <v>107</v>
      </c>
    </row>
    <row r="60" spans="1:13" s="113" customFormat="1" ht="26.25" customHeight="1" x14ac:dyDescent="0.2">
      <c r="A60" s="115">
        <v>58</v>
      </c>
      <c r="B60" s="125" t="s">
        <v>108</v>
      </c>
      <c r="C60" s="116" t="e">
        <f>'100M Erkek'!#REF!</f>
        <v>#REF!</v>
      </c>
      <c r="D60" s="124" t="e">
        <f>'100M Erkek'!#REF!</f>
        <v>#REF!</v>
      </c>
      <c r="E60" s="124" t="e">
        <f>'100M Erkek'!#REF!</f>
        <v>#REF!</v>
      </c>
      <c r="F60" s="117" t="e">
        <f>'100M Erkek'!#REF!</f>
        <v>#REF!</v>
      </c>
      <c r="G60" s="118" t="e">
        <f>'100M Erkek'!#REF!</f>
        <v>#REF!</v>
      </c>
      <c r="H60" s="117" t="s">
        <v>109</v>
      </c>
      <c r="I60" s="123"/>
      <c r="J60" s="117" t="str">
        <f>'YARIŞMA BİLGİLERİ'!$F$21</f>
        <v>12-16 Yaş Kız Erkek</v>
      </c>
      <c r="K60" s="120" t="str">
        <f t="shared" si="1"/>
        <v>İzmir-Görme Engelliler Türkiye Şampiyonası</v>
      </c>
      <c r="L60" s="177">
        <f>'100M Erkek'!O$4</f>
        <v>42830</v>
      </c>
      <c r="M60" s="121" t="s">
        <v>107</v>
      </c>
    </row>
    <row r="61" spans="1:13" s="113" customFormat="1" ht="26.25" customHeight="1" x14ac:dyDescent="0.2">
      <c r="A61" s="115">
        <v>59</v>
      </c>
      <c r="B61" s="125" t="s">
        <v>110</v>
      </c>
      <c r="C61" s="116" t="e">
        <f>#REF!</f>
        <v>#REF!</v>
      </c>
      <c r="D61" s="120" t="e">
        <f>#REF!</f>
        <v>#REF!</v>
      </c>
      <c r="E61" s="120" t="e">
        <f>#REF!</f>
        <v>#REF!</v>
      </c>
      <c r="F61" s="122" t="e">
        <f>#REF!</f>
        <v>#REF!</v>
      </c>
      <c r="G61" s="118" t="e">
        <f>#REF!</f>
        <v>#REF!</v>
      </c>
      <c r="H61" s="117" t="s">
        <v>109</v>
      </c>
      <c r="I61" s="123"/>
      <c r="J61" s="117" t="str">
        <f>'YARIŞMA BİLGİLERİ'!$F$21</f>
        <v>12-16 Yaş Kız Erkek</v>
      </c>
      <c r="K61" s="120" t="str">
        <f t="shared" si="1"/>
        <v>İzmir-Görme Engelliler Türkiye Şampiyonası</v>
      </c>
      <c r="L61" s="177" t="e">
        <f>#REF!</f>
        <v>#REF!</v>
      </c>
      <c r="M61" s="121" t="s">
        <v>107</v>
      </c>
    </row>
    <row r="62" spans="1:13" s="113" customFormat="1" ht="26.25" customHeight="1" x14ac:dyDescent="0.2">
      <c r="A62" s="115">
        <v>60</v>
      </c>
      <c r="B62" s="125" t="s">
        <v>110</v>
      </c>
      <c r="C62" s="116" t="e">
        <f>#REF!</f>
        <v>#REF!</v>
      </c>
      <c r="D62" s="120" t="e">
        <f>#REF!</f>
        <v>#REF!</v>
      </c>
      <c r="E62" s="120" t="e">
        <f>#REF!</f>
        <v>#REF!</v>
      </c>
      <c r="F62" s="122" t="e">
        <f>#REF!</f>
        <v>#REF!</v>
      </c>
      <c r="G62" s="118" t="e">
        <f>#REF!</f>
        <v>#REF!</v>
      </c>
      <c r="H62" s="117" t="s">
        <v>109</v>
      </c>
      <c r="I62" s="123"/>
      <c r="J62" s="117" t="str">
        <f>'YARIŞMA BİLGİLERİ'!$F$21</f>
        <v>12-16 Yaş Kız Erkek</v>
      </c>
      <c r="K62" s="120" t="str">
        <f t="shared" si="1"/>
        <v>İzmir-Görme Engelliler Türkiye Şampiyonası</v>
      </c>
      <c r="L62" s="177" t="e">
        <f>#REF!</f>
        <v>#REF!</v>
      </c>
      <c r="M62" s="121" t="s">
        <v>107</v>
      </c>
    </row>
    <row r="63" spans="1:13" s="113" customFormat="1" ht="26.25" customHeight="1" x14ac:dyDescent="0.2">
      <c r="A63" s="115">
        <v>61</v>
      </c>
      <c r="B63" s="125" t="s">
        <v>110</v>
      </c>
      <c r="C63" s="116" t="e">
        <f>#REF!</f>
        <v>#REF!</v>
      </c>
      <c r="D63" s="120" t="e">
        <f>#REF!</f>
        <v>#REF!</v>
      </c>
      <c r="E63" s="120" t="e">
        <f>#REF!</f>
        <v>#REF!</v>
      </c>
      <c r="F63" s="122" t="e">
        <f>#REF!</f>
        <v>#REF!</v>
      </c>
      <c r="G63" s="118" t="e">
        <f>#REF!</f>
        <v>#REF!</v>
      </c>
      <c r="H63" s="117" t="s">
        <v>109</v>
      </c>
      <c r="I63" s="123"/>
      <c r="J63" s="117" t="str">
        <f>'YARIŞMA BİLGİLERİ'!$F$21</f>
        <v>12-16 Yaş Kız Erkek</v>
      </c>
      <c r="K63" s="120" t="str">
        <f t="shared" si="1"/>
        <v>İzmir-Görme Engelliler Türkiye Şampiyonası</v>
      </c>
      <c r="L63" s="177" t="e">
        <f>#REF!</f>
        <v>#REF!</v>
      </c>
      <c r="M63" s="121" t="s">
        <v>107</v>
      </c>
    </row>
    <row r="64" spans="1:13" s="113" customFormat="1" ht="26.25" customHeight="1" x14ac:dyDescent="0.2">
      <c r="A64" s="115">
        <v>62</v>
      </c>
      <c r="B64" s="125" t="s">
        <v>110</v>
      </c>
      <c r="C64" s="116" t="e">
        <f>#REF!</f>
        <v>#REF!</v>
      </c>
      <c r="D64" s="120" t="e">
        <f>#REF!</f>
        <v>#REF!</v>
      </c>
      <c r="E64" s="120" t="e">
        <f>#REF!</f>
        <v>#REF!</v>
      </c>
      <c r="F64" s="122" t="e">
        <f>#REF!</f>
        <v>#REF!</v>
      </c>
      <c r="G64" s="118" t="e">
        <f>#REF!</f>
        <v>#REF!</v>
      </c>
      <c r="H64" s="117" t="s">
        <v>109</v>
      </c>
      <c r="I64" s="123"/>
      <c r="J64" s="117" t="str">
        <f>'YARIŞMA BİLGİLERİ'!$F$21</f>
        <v>12-16 Yaş Kız Erkek</v>
      </c>
      <c r="K64" s="120" t="str">
        <f t="shared" si="1"/>
        <v>İzmir-Görme Engelliler Türkiye Şampiyonası</v>
      </c>
      <c r="L64" s="177" t="e">
        <f>#REF!</f>
        <v>#REF!</v>
      </c>
      <c r="M64" s="121" t="s">
        <v>107</v>
      </c>
    </row>
    <row r="65" spans="1:13" s="113" customFormat="1" ht="26.25" customHeight="1" x14ac:dyDescent="0.2">
      <c r="A65" s="115">
        <v>63</v>
      </c>
      <c r="B65" s="125" t="s">
        <v>110</v>
      </c>
      <c r="C65" s="116" t="e">
        <f>#REF!</f>
        <v>#REF!</v>
      </c>
      <c r="D65" s="120" t="e">
        <f>#REF!</f>
        <v>#REF!</v>
      </c>
      <c r="E65" s="120" t="e">
        <f>#REF!</f>
        <v>#REF!</v>
      </c>
      <c r="F65" s="122" t="e">
        <f>#REF!</f>
        <v>#REF!</v>
      </c>
      <c r="G65" s="118" t="e">
        <f>#REF!</f>
        <v>#REF!</v>
      </c>
      <c r="H65" s="117" t="s">
        <v>109</v>
      </c>
      <c r="I65" s="123"/>
      <c r="J65" s="117" t="str">
        <f>'YARIŞMA BİLGİLERİ'!$F$21</f>
        <v>12-16 Yaş Kız Erkek</v>
      </c>
      <c r="K65" s="120" t="str">
        <f t="shared" si="1"/>
        <v>İzmir-Görme Engelliler Türkiye Şampiyonası</v>
      </c>
      <c r="L65" s="177" t="e">
        <f>#REF!</f>
        <v>#REF!</v>
      </c>
      <c r="M65" s="121" t="s">
        <v>107</v>
      </c>
    </row>
    <row r="66" spans="1:13" s="113" customFormat="1" ht="26.25" customHeight="1" x14ac:dyDescent="0.2">
      <c r="A66" s="115">
        <v>64</v>
      </c>
      <c r="B66" s="125" t="s">
        <v>110</v>
      </c>
      <c r="C66" s="116" t="e">
        <f>#REF!</f>
        <v>#REF!</v>
      </c>
      <c r="D66" s="120" t="e">
        <f>#REF!</f>
        <v>#REF!</v>
      </c>
      <c r="E66" s="120" t="e">
        <f>#REF!</f>
        <v>#REF!</v>
      </c>
      <c r="F66" s="122" t="e">
        <f>#REF!</f>
        <v>#REF!</v>
      </c>
      <c r="G66" s="118" t="e">
        <f>#REF!</f>
        <v>#REF!</v>
      </c>
      <c r="H66" s="117" t="s">
        <v>109</v>
      </c>
      <c r="I66" s="123"/>
      <c r="J66" s="117" t="str">
        <f>'YARIŞMA BİLGİLERİ'!$F$21</f>
        <v>12-16 Yaş Kız Erkek</v>
      </c>
      <c r="K66" s="120" t="str">
        <f t="shared" si="1"/>
        <v>İzmir-Görme Engelliler Türkiye Şampiyonası</v>
      </c>
      <c r="L66" s="177" t="e">
        <f>#REF!</f>
        <v>#REF!</v>
      </c>
      <c r="M66" s="121" t="s">
        <v>107</v>
      </c>
    </row>
    <row r="67" spans="1:13" s="113" customFormat="1" ht="26.25" customHeight="1" x14ac:dyDescent="0.2">
      <c r="A67" s="115">
        <v>65</v>
      </c>
      <c r="B67" s="125" t="s">
        <v>110</v>
      </c>
      <c r="C67" s="116" t="e">
        <f>#REF!</f>
        <v>#REF!</v>
      </c>
      <c r="D67" s="120" t="e">
        <f>#REF!</f>
        <v>#REF!</v>
      </c>
      <c r="E67" s="120" t="e">
        <f>#REF!</f>
        <v>#REF!</v>
      </c>
      <c r="F67" s="122" t="e">
        <f>#REF!</f>
        <v>#REF!</v>
      </c>
      <c r="G67" s="118" t="e">
        <f>#REF!</f>
        <v>#REF!</v>
      </c>
      <c r="H67" s="117" t="s">
        <v>109</v>
      </c>
      <c r="I67" s="123"/>
      <c r="J67" s="117" t="str">
        <f>'YARIŞMA BİLGİLERİ'!$F$21</f>
        <v>12-16 Yaş Kız Erkek</v>
      </c>
      <c r="K67" s="120" t="str">
        <f t="shared" ref="K67:K98" si="2">CONCATENATE(K$1,"-",A$1)</f>
        <v>İzmir-Görme Engelliler Türkiye Şampiyonası</v>
      </c>
      <c r="L67" s="177" t="e">
        <f>#REF!</f>
        <v>#REF!</v>
      </c>
      <c r="M67" s="121" t="s">
        <v>107</v>
      </c>
    </row>
    <row r="68" spans="1:13" s="113" customFormat="1" ht="26.25" customHeight="1" x14ac:dyDescent="0.2">
      <c r="A68" s="115">
        <v>66</v>
      </c>
      <c r="B68" s="125" t="s">
        <v>110</v>
      </c>
      <c r="C68" s="116" t="e">
        <f>#REF!</f>
        <v>#REF!</v>
      </c>
      <c r="D68" s="120" t="e">
        <f>#REF!</f>
        <v>#REF!</v>
      </c>
      <c r="E68" s="120" t="e">
        <f>#REF!</f>
        <v>#REF!</v>
      </c>
      <c r="F68" s="122" t="e">
        <f>#REF!</f>
        <v>#REF!</v>
      </c>
      <c r="G68" s="118" t="e">
        <f>#REF!</f>
        <v>#REF!</v>
      </c>
      <c r="H68" s="117" t="s">
        <v>109</v>
      </c>
      <c r="I68" s="123"/>
      <c r="J68" s="117" t="str">
        <f>'YARIŞMA BİLGİLERİ'!$F$21</f>
        <v>12-16 Yaş Kız Erkek</v>
      </c>
      <c r="K68" s="120" t="str">
        <f t="shared" si="2"/>
        <v>İzmir-Görme Engelliler Türkiye Şampiyonası</v>
      </c>
      <c r="L68" s="177" t="e">
        <f>#REF!</f>
        <v>#REF!</v>
      </c>
      <c r="M68" s="121" t="s">
        <v>107</v>
      </c>
    </row>
    <row r="69" spans="1:13" s="113" customFormat="1" ht="26.25" customHeight="1" x14ac:dyDescent="0.2">
      <c r="A69" s="115">
        <v>67</v>
      </c>
      <c r="B69" s="125" t="s">
        <v>110</v>
      </c>
      <c r="C69" s="116" t="e">
        <f>#REF!</f>
        <v>#REF!</v>
      </c>
      <c r="D69" s="120" t="e">
        <f>#REF!</f>
        <v>#REF!</v>
      </c>
      <c r="E69" s="120" t="e">
        <f>#REF!</f>
        <v>#REF!</v>
      </c>
      <c r="F69" s="122" t="e">
        <f>#REF!</f>
        <v>#REF!</v>
      </c>
      <c r="G69" s="118" t="e">
        <f>#REF!</f>
        <v>#REF!</v>
      </c>
      <c r="H69" s="117" t="s">
        <v>109</v>
      </c>
      <c r="I69" s="123"/>
      <c r="J69" s="117" t="str">
        <f>'YARIŞMA BİLGİLERİ'!$F$21</f>
        <v>12-16 Yaş Kız Erkek</v>
      </c>
      <c r="K69" s="120" t="str">
        <f t="shared" si="2"/>
        <v>İzmir-Görme Engelliler Türkiye Şampiyonası</v>
      </c>
      <c r="L69" s="177" t="e">
        <f>#REF!</f>
        <v>#REF!</v>
      </c>
      <c r="M69" s="121" t="s">
        <v>107</v>
      </c>
    </row>
    <row r="70" spans="1:13" s="113" customFormat="1" ht="26.25" customHeight="1" x14ac:dyDescent="0.2">
      <c r="A70" s="115">
        <v>68</v>
      </c>
      <c r="B70" s="125" t="s">
        <v>110</v>
      </c>
      <c r="C70" s="116" t="e">
        <f>#REF!</f>
        <v>#REF!</v>
      </c>
      <c r="D70" s="120" t="e">
        <f>#REF!</f>
        <v>#REF!</v>
      </c>
      <c r="E70" s="120" t="e">
        <f>#REF!</f>
        <v>#REF!</v>
      </c>
      <c r="F70" s="122" t="e">
        <f>#REF!</f>
        <v>#REF!</v>
      </c>
      <c r="G70" s="118" t="e">
        <f>#REF!</f>
        <v>#REF!</v>
      </c>
      <c r="H70" s="117" t="s">
        <v>109</v>
      </c>
      <c r="I70" s="123"/>
      <c r="J70" s="117" t="str">
        <f>'YARIŞMA BİLGİLERİ'!$F$21</f>
        <v>12-16 Yaş Kız Erkek</v>
      </c>
      <c r="K70" s="120" t="str">
        <f t="shared" si="2"/>
        <v>İzmir-Görme Engelliler Türkiye Şampiyonası</v>
      </c>
      <c r="L70" s="177" t="e">
        <f>#REF!</f>
        <v>#REF!</v>
      </c>
      <c r="M70" s="121" t="s">
        <v>107</v>
      </c>
    </row>
    <row r="71" spans="1:13" s="113" customFormat="1" ht="26.25" customHeight="1" x14ac:dyDescent="0.2">
      <c r="A71" s="115">
        <v>69</v>
      </c>
      <c r="B71" s="125" t="s">
        <v>110</v>
      </c>
      <c r="C71" s="116" t="e">
        <f>#REF!</f>
        <v>#REF!</v>
      </c>
      <c r="D71" s="120" t="e">
        <f>#REF!</f>
        <v>#REF!</v>
      </c>
      <c r="E71" s="120" t="e">
        <f>#REF!</f>
        <v>#REF!</v>
      </c>
      <c r="F71" s="122" t="e">
        <f>#REF!</f>
        <v>#REF!</v>
      </c>
      <c r="G71" s="118" t="e">
        <f>#REF!</f>
        <v>#REF!</v>
      </c>
      <c r="H71" s="117" t="s">
        <v>109</v>
      </c>
      <c r="I71" s="123"/>
      <c r="J71" s="117" t="str">
        <f>'YARIŞMA BİLGİLERİ'!$F$21</f>
        <v>12-16 Yaş Kız Erkek</v>
      </c>
      <c r="K71" s="120" t="str">
        <f t="shared" si="2"/>
        <v>İzmir-Görme Engelliler Türkiye Şampiyonası</v>
      </c>
      <c r="L71" s="177" t="e">
        <f>#REF!</f>
        <v>#REF!</v>
      </c>
      <c r="M71" s="121" t="s">
        <v>107</v>
      </c>
    </row>
    <row r="72" spans="1:13" s="113" customFormat="1" ht="26.25" customHeight="1" x14ac:dyDescent="0.2">
      <c r="A72" s="115">
        <v>70</v>
      </c>
      <c r="B72" s="125" t="s">
        <v>110</v>
      </c>
      <c r="C72" s="116" t="e">
        <f>#REF!</f>
        <v>#REF!</v>
      </c>
      <c r="D72" s="120" t="e">
        <f>#REF!</f>
        <v>#REF!</v>
      </c>
      <c r="E72" s="120" t="e">
        <f>#REF!</f>
        <v>#REF!</v>
      </c>
      <c r="F72" s="122" t="e">
        <f>#REF!</f>
        <v>#REF!</v>
      </c>
      <c r="G72" s="118" t="e">
        <f>#REF!</f>
        <v>#REF!</v>
      </c>
      <c r="H72" s="117" t="s">
        <v>109</v>
      </c>
      <c r="I72" s="123"/>
      <c r="J72" s="117" t="str">
        <f>'YARIŞMA BİLGİLERİ'!$F$21</f>
        <v>12-16 Yaş Kız Erkek</v>
      </c>
      <c r="K72" s="120" t="str">
        <f t="shared" si="2"/>
        <v>İzmir-Görme Engelliler Türkiye Şampiyonası</v>
      </c>
      <c r="L72" s="177" t="e">
        <f>#REF!</f>
        <v>#REF!</v>
      </c>
      <c r="M72" s="121" t="s">
        <v>107</v>
      </c>
    </row>
    <row r="73" spans="1:13" s="113" customFormat="1" ht="26.25" customHeight="1" x14ac:dyDescent="0.2">
      <c r="A73" s="115">
        <v>71</v>
      </c>
      <c r="B73" s="125" t="s">
        <v>110</v>
      </c>
      <c r="C73" s="116" t="e">
        <f>#REF!</f>
        <v>#REF!</v>
      </c>
      <c r="D73" s="120" t="e">
        <f>#REF!</f>
        <v>#REF!</v>
      </c>
      <c r="E73" s="120" t="e">
        <f>#REF!</f>
        <v>#REF!</v>
      </c>
      <c r="F73" s="122" t="e">
        <f>#REF!</f>
        <v>#REF!</v>
      </c>
      <c r="G73" s="118" t="e">
        <f>#REF!</f>
        <v>#REF!</v>
      </c>
      <c r="H73" s="117" t="s">
        <v>109</v>
      </c>
      <c r="I73" s="123"/>
      <c r="J73" s="117" t="str">
        <f>'YARIŞMA BİLGİLERİ'!$F$21</f>
        <v>12-16 Yaş Kız Erkek</v>
      </c>
      <c r="K73" s="120" t="str">
        <f t="shared" si="2"/>
        <v>İzmir-Görme Engelliler Türkiye Şampiyonası</v>
      </c>
      <c r="L73" s="177" t="e">
        <f>#REF!</f>
        <v>#REF!</v>
      </c>
      <c r="M73" s="121" t="s">
        <v>107</v>
      </c>
    </row>
    <row r="74" spans="1:13" s="113" customFormat="1" ht="26.25" customHeight="1" x14ac:dyDescent="0.2">
      <c r="A74" s="115">
        <v>72</v>
      </c>
      <c r="B74" s="125" t="s">
        <v>110</v>
      </c>
      <c r="C74" s="116" t="e">
        <f>#REF!</f>
        <v>#REF!</v>
      </c>
      <c r="D74" s="120" t="e">
        <f>#REF!</f>
        <v>#REF!</v>
      </c>
      <c r="E74" s="120" t="e">
        <f>#REF!</f>
        <v>#REF!</v>
      </c>
      <c r="F74" s="122" t="e">
        <f>#REF!</f>
        <v>#REF!</v>
      </c>
      <c r="G74" s="118" t="e">
        <f>#REF!</f>
        <v>#REF!</v>
      </c>
      <c r="H74" s="117" t="s">
        <v>109</v>
      </c>
      <c r="I74" s="123"/>
      <c r="J74" s="117" t="str">
        <f>'YARIŞMA BİLGİLERİ'!$F$21</f>
        <v>12-16 Yaş Kız Erkek</v>
      </c>
      <c r="K74" s="120" t="str">
        <f t="shared" si="2"/>
        <v>İzmir-Görme Engelliler Türkiye Şampiyonası</v>
      </c>
      <c r="L74" s="177" t="e">
        <f>#REF!</f>
        <v>#REF!</v>
      </c>
      <c r="M74" s="121" t="s">
        <v>107</v>
      </c>
    </row>
    <row r="75" spans="1:13" s="113" customFormat="1" ht="26.25" customHeight="1" x14ac:dyDescent="0.2">
      <c r="A75" s="115">
        <v>73</v>
      </c>
      <c r="B75" s="125" t="s">
        <v>110</v>
      </c>
      <c r="C75" s="116" t="e">
        <f>#REF!</f>
        <v>#REF!</v>
      </c>
      <c r="D75" s="120" t="e">
        <f>#REF!</f>
        <v>#REF!</v>
      </c>
      <c r="E75" s="120" t="e">
        <f>#REF!</f>
        <v>#REF!</v>
      </c>
      <c r="F75" s="122" t="e">
        <f>#REF!</f>
        <v>#REF!</v>
      </c>
      <c r="G75" s="118" t="e">
        <f>#REF!</f>
        <v>#REF!</v>
      </c>
      <c r="H75" s="117" t="s">
        <v>109</v>
      </c>
      <c r="I75" s="123"/>
      <c r="J75" s="117" t="str">
        <f>'YARIŞMA BİLGİLERİ'!$F$21</f>
        <v>12-16 Yaş Kız Erkek</v>
      </c>
      <c r="K75" s="120" t="str">
        <f t="shared" si="2"/>
        <v>İzmir-Görme Engelliler Türkiye Şampiyonası</v>
      </c>
      <c r="L75" s="177" t="e">
        <f>#REF!</f>
        <v>#REF!</v>
      </c>
      <c r="M75" s="121" t="s">
        <v>107</v>
      </c>
    </row>
    <row r="76" spans="1:13" s="113" customFormat="1" ht="26.25" customHeight="1" x14ac:dyDescent="0.2">
      <c r="A76" s="115">
        <v>74</v>
      </c>
      <c r="B76" s="125" t="s">
        <v>110</v>
      </c>
      <c r="C76" s="116" t="e">
        <f>#REF!</f>
        <v>#REF!</v>
      </c>
      <c r="D76" s="120" t="e">
        <f>#REF!</f>
        <v>#REF!</v>
      </c>
      <c r="E76" s="120" t="e">
        <f>#REF!</f>
        <v>#REF!</v>
      </c>
      <c r="F76" s="122" t="e">
        <f>#REF!</f>
        <v>#REF!</v>
      </c>
      <c r="G76" s="118" t="e">
        <f>#REF!</f>
        <v>#REF!</v>
      </c>
      <c r="H76" s="117" t="s">
        <v>109</v>
      </c>
      <c r="I76" s="123"/>
      <c r="J76" s="117" t="str">
        <f>'YARIŞMA BİLGİLERİ'!$F$21</f>
        <v>12-16 Yaş Kız Erkek</v>
      </c>
      <c r="K76" s="120" t="str">
        <f t="shared" si="2"/>
        <v>İzmir-Görme Engelliler Türkiye Şampiyonası</v>
      </c>
      <c r="L76" s="177" t="e">
        <f>#REF!</f>
        <v>#REF!</v>
      </c>
      <c r="M76" s="121" t="s">
        <v>107</v>
      </c>
    </row>
    <row r="77" spans="1:13" s="113" customFormat="1" ht="26.25" customHeight="1" x14ac:dyDescent="0.2">
      <c r="A77" s="115">
        <v>75</v>
      </c>
      <c r="B77" s="125" t="s">
        <v>111</v>
      </c>
      <c r="C77" s="116" t="e">
        <f>#REF!</f>
        <v>#REF!</v>
      </c>
      <c r="D77" s="120" t="e">
        <f>#REF!</f>
        <v>#REF!</v>
      </c>
      <c r="E77" s="120" t="e">
        <f>#REF!</f>
        <v>#REF!</v>
      </c>
      <c r="F77" s="122" t="e">
        <f>#REF!</f>
        <v>#REF!</v>
      </c>
      <c r="G77" s="118" t="e">
        <f>#REF!</f>
        <v>#REF!</v>
      </c>
      <c r="H77" s="117" t="s">
        <v>109</v>
      </c>
      <c r="I77" s="123"/>
      <c r="J77" s="117" t="str">
        <f>'YARIŞMA BİLGİLERİ'!$F$21</f>
        <v>12-16 Yaş Kız Erkek</v>
      </c>
      <c r="K77" s="120" t="str">
        <f t="shared" si="2"/>
        <v>İzmir-Görme Engelliler Türkiye Şampiyonası</v>
      </c>
      <c r="L77" s="177" t="e">
        <f>#REF!</f>
        <v>#REF!</v>
      </c>
      <c r="M77" s="121" t="s">
        <v>107</v>
      </c>
    </row>
    <row r="78" spans="1:13" s="113" customFormat="1" ht="26.25" customHeight="1" x14ac:dyDescent="0.2">
      <c r="A78" s="115">
        <v>76</v>
      </c>
      <c r="B78" s="125" t="s">
        <v>111</v>
      </c>
      <c r="C78" s="116" t="e">
        <f>#REF!</f>
        <v>#REF!</v>
      </c>
      <c r="D78" s="120" t="e">
        <f>#REF!</f>
        <v>#REF!</v>
      </c>
      <c r="E78" s="120" t="e">
        <f>#REF!</f>
        <v>#REF!</v>
      </c>
      <c r="F78" s="122" t="e">
        <f>#REF!</f>
        <v>#REF!</v>
      </c>
      <c r="G78" s="118" t="e">
        <f>#REF!</f>
        <v>#REF!</v>
      </c>
      <c r="H78" s="117" t="s">
        <v>109</v>
      </c>
      <c r="I78" s="123"/>
      <c r="J78" s="117" t="str">
        <f>'YARIŞMA BİLGİLERİ'!$F$21</f>
        <v>12-16 Yaş Kız Erkek</v>
      </c>
      <c r="K78" s="120" t="str">
        <f t="shared" si="2"/>
        <v>İzmir-Görme Engelliler Türkiye Şampiyonası</v>
      </c>
      <c r="L78" s="177" t="e">
        <f>#REF!</f>
        <v>#REF!</v>
      </c>
      <c r="M78" s="121" t="s">
        <v>107</v>
      </c>
    </row>
    <row r="79" spans="1:13" s="113" customFormat="1" ht="26.25" customHeight="1" x14ac:dyDescent="0.2">
      <c r="A79" s="115">
        <v>77</v>
      </c>
      <c r="B79" s="125" t="s">
        <v>111</v>
      </c>
      <c r="C79" s="116" t="e">
        <f>#REF!</f>
        <v>#REF!</v>
      </c>
      <c r="D79" s="120" t="e">
        <f>#REF!</f>
        <v>#REF!</v>
      </c>
      <c r="E79" s="120" t="e">
        <f>#REF!</f>
        <v>#REF!</v>
      </c>
      <c r="F79" s="122" t="e">
        <f>#REF!</f>
        <v>#REF!</v>
      </c>
      <c r="G79" s="118" t="e">
        <f>#REF!</f>
        <v>#REF!</v>
      </c>
      <c r="H79" s="117" t="s">
        <v>109</v>
      </c>
      <c r="I79" s="123"/>
      <c r="J79" s="117" t="str">
        <f>'YARIŞMA BİLGİLERİ'!$F$21</f>
        <v>12-16 Yaş Kız Erkek</v>
      </c>
      <c r="K79" s="120" t="str">
        <f t="shared" si="2"/>
        <v>İzmir-Görme Engelliler Türkiye Şampiyonası</v>
      </c>
      <c r="L79" s="177" t="e">
        <f>#REF!</f>
        <v>#REF!</v>
      </c>
      <c r="M79" s="121" t="s">
        <v>107</v>
      </c>
    </row>
    <row r="80" spans="1:13" s="113" customFormat="1" ht="26.25" customHeight="1" x14ac:dyDescent="0.2">
      <c r="A80" s="115">
        <v>78</v>
      </c>
      <c r="B80" s="125" t="s">
        <v>111</v>
      </c>
      <c r="C80" s="116" t="e">
        <f>#REF!</f>
        <v>#REF!</v>
      </c>
      <c r="D80" s="120" t="e">
        <f>#REF!</f>
        <v>#REF!</v>
      </c>
      <c r="E80" s="120" t="e">
        <f>#REF!</f>
        <v>#REF!</v>
      </c>
      <c r="F80" s="122" t="e">
        <f>#REF!</f>
        <v>#REF!</v>
      </c>
      <c r="G80" s="118" t="e">
        <f>#REF!</f>
        <v>#REF!</v>
      </c>
      <c r="H80" s="117" t="s">
        <v>109</v>
      </c>
      <c r="I80" s="123"/>
      <c r="J80" s="117" t="str">
        <f>'YARIŞMA BİLGİLERİ'!$F$21</f>
        <v>12-16 Yaş Kız Erkek</v>
      </c>
      <c r="K80" s="120" t="str">
        <f t="shared" si="2"/>
        <v>İzmir-Görme Engelliler Türkiye Şampiyonası</v>
      </c>
      <c r="L80" s="177" t="e">
        <f>#REF!</f>
        <v>#REF!</v>
      </c>
      <c r="M80" s="121" t="s">
        <v>107</v>
      </c>
    </row>
    <row r="81" spans="1:13" s="113" customFormat="1" ht="26.25" customHeight="1" x14ac:dyDescent="0.2">
      <c r="A81" s="115">
        <v>79</v>
      </c>
      <c r="B81" s="125" t="s">
        <v>111</v>
      </c>
      <c r="C81" s="116" t="e">
        <f>#REF!</f>
        <v>#REF!</v>
      </c>
      <c r="D81" s="120" t="e">
        <f>#REF!</f>
        <v>#REF!</v>
      </c>
      <c r="E81" s="120" t="e">
        <f>#REF!</f>
        <v>#REF!</v>
      </c>
      <c r="F81" s="122" t="e">
        <f>#REF!</f>
        <v>#REF!</v>
      </c>
      <c r="G81" s="118" t="e">
        <f>#REF!</f>
        <v>#REF!</v>
      </c>
      <c r="H81" s="117" t="s">
        <v>109</v>
      </c>
      <c r="I81" s="123"/>
      <c r="J81" s="117" t="str">
        <f>'YARIŞMA BİLGİLERİ'!$F$21</f>
        <v>12-16 Yaş Kız Erkek</v>
      </c>
      <c r="K81" s="120" t="str">
        <f t="shared" si="2"/>
        <v>İzmir-Görme Engelliler Türkiye Şampiyonası</v>
      </c>
      <c r="L81" s="177" t="e">
        <f>#REF!</f>
        <v>#REF!</v>
      </c>
      <c r="M81" s="121" t="s">
        <v>107</v>
      </c>
    </row>
    <row r="82" spans="1:13" s="113" customFormat="1" ht="26.25" customHeight="1" x14ac:dyDescent="0.2">
      <c r="A82" s="115">
        <v>80</v>
      </c>
      <c r="B82" s="125" t="s">
        <v>111</v>
      </c>
      <c r="C82" s="116" t="e">
        <f>#REF!</f>
        <v>#REF!</v>
      </c>
      <c r="D82" s="120" t="e">
        <f>#REF!</f>
        <v>#REF!</v>
      </c>
      <c r="E82" s="120" t="e">
        <f>#REF!</f>
        <v>#REF!</v>
      </c>
      <c r="F82" s="122" t="e">
        <f>#REF!</f>
        <v>#REF!</v>
      </c>
      <c r="G82" s="118" t="e">
        <f>#REF!</f>
        <v>#REF!</v>
      </c>
      <c r="H82" s="117" t="s">
        <v>109</v>
      </c>
      <c r="I82" s="123"/>
      <c r="J82" s="117" t="str">
        <f>'YARIŞMA BİLGİLERİ'!$F$21</f>
        <v>12-16 Yaş Kız Erkek</v>
      </c>
      <c r="K82" s="120" t="str">
        <f t="shared" si="2"/>
        <v>İzmir-Görme Engelliler Türkiye Şampiyonası</v>
      </c>
      <c r="L82" s="177" t="e">
        <f>#REF!</f>
        <v>#REF!</v>
      </c>
      <c r="M82" s="121" t="s">
        <v>107</v>
      </c>
    </row>
    <row r="83" spans="1:13" s="113" customFormat="1" ht="26.25" customHeight="1" x14ac:dyDescent="0.2">
      <c r="A83" s="115">
        <v>81</v>
      </c>
      <c r="B83" s="125" t="s">
        <v>111</v>
      </c>
      <c r="C83" s="116" t="e">
        <f>#REF!</f>
        <v>#REF!</v>
      </c>
      <c r="D83" s="120" t="e">
        <f>#REF!</f>
        <v>#REF!</v>
      </c>
      <c r="E83" s="120" t="e">
        <f>#REF!</f>
        <v>#REF!</v>
      </c>
      <c r="F83" s="122" t="e">
        <f>#REF!</f>
        <v>#REF!</v>
      </c>
      <c r="G83" s="118" t="e">
        <f>#REF!</f>
        <v>#REF!</v>
      </c>
      <c r="H83" s="117" t="s">
        <v>109</v>
      </c>
      <c r="I83" s="123"/>
      <c r="J83" s="117" t="str">
        <f>'YARIŞMA BİLGİLERİ'!$F$21</f>
        <v>12-16 Yaş Kız Erkek</v>
      </c>
      <c r="K83" s="120" t="str">
        <f t="shared" si="2"/>
        <v>İzmir-Görme Engelliler Türkiye Şampiyonası</v>
      </c>
      <c r="L83" s="177" t="e">
        <f>#REF!</f>
        <v>#REF!</v>
      </c>
      <c r="M83" s="121" t="s">
        <v>107</v>
      </c>
    </row>
    <row r="84" spans="1:13" s="113" customFormat="1" ht="26.25" customHeight="1" x14ac:dyDescent="0.2">
      <c r="A84" s="115">
        <v>82</v>
      </c>
      <c r="B84" s="125" t="s">
        <v>111</v>
      </c>
      <c r="C84" s="116" t="e">
        <f>#REF!</f>
        <v>#REF!</v>
      </c>
      <c r="D84" s="120" t="e">
        <f>#REF!</f>
        <v>#REF!</v>
      </c>
      <c r="E84" s="120" t="e">
        <f>#REF!</f>
        <v>#REF!</v>
      </c>
      <c r="F84" s="122" t="e">
        <f>#REF!</f>
        <v>#REF!</v>
      </c>
      <c r="G84" s="118" t="e">
        <f>#REF!</f>
        <v>#REF!</v>
      </c>
      <c r="H84" s="117" t="s">
        <v>109</v>
      </c>
      <c r="I84" s="123"/>
      <c r="J84" s="117" t="str">
        <f>'YARIŞMA BİLGİLERİ'!$F$21</f>
        <v>12-16 Yaş Kız Erkek</v>
      </c>
      <c r="K84" s="120" t="str">
        <f t="shared" si="2"/>
        <v>İzmir-Görme Engelliler Türkiye Şampiyonası</v>
      </c>
      <c r="L84" s="177" t="e">
        <f>#REF!</f>
        <v>#REF!</v>
      </c>
      <c r="M84" s="121" t="s">
        <v>107</v>
      </c>
    </row>
    <row r="85" spans="1:13" s="113" customFormat="1" ht="26.25" customHeight="1" x14ac:dyDescent="0.2">
      <c r="A85" s="115">
        <v>83</v>
      </c>
      <c r="B85" s="126" t="s">
        <v>62</v>
      </c>
      <c r="C85" s="116" t="e">
        <f>#REF!</f>
        <v>#REF!</v>
      </c>
      <c r="D85" s="120" t="e">
        <f>#REF!</f>
        <v>#REF!</v>
      </c>
      <c r="E85" s="120" t="e">
        <f>#REF!</f>
        <v>#REF!</v>
      </c>
      <c r="F85" s="157" t="e">
        <f>#REF!</f>
        <v>#REF!</v>
      </c>
      <c r="G85" s="118" t="e">
        <f>#REF!</f>
        <v>#REF!</v>
      </c>
      <c r="H85" s="123" t="s">
        <v>62</v>
      </c>
      <c r="I85" s="123"/>
      <c r="J85" s="117" t="str">
        <f>'YARIŞMA BİLGİLERİ'!$F$21</f>
        <v>12-16 Yaş Kız Erkek</v>
      </c>
      <c r="K85" s="120" t="str">
        <f t="shared" si="2"/>
        <v>İzmir-Görme Engelliler Türkiye Şampiyonası</v>
      </c>
      <c r="L85" s="177" t="e">
        <f>#REF!</f>
        <v>#REF!</v>
      </c>
      <c r="M85" s="121" t="s">
        <v>107</v>
      </c>
    </row>
    <row r="86" spans="1:13" s="113" customFormat="1" ht="26.25" customHeight="1" x14ac:dyDescent="0.2">
      <c r="A86" s="115">
        <v>84</v>
      </c>
      <c r="B86" s="126" t="s">
        <v>62</v>
      </c>
      <c r="C86" s="116" t="e">
        <f>#REF!</f>
        <v>#REF!</v>
      </c>
      <c r="D86" s="120" t="e">
        <f>#REF!</f>
        <v>#REF!</v>
      </c>
      <c r="E86" s="120" t="e">
        <f>#REF!</f>
        <v>#REF!</v>
      </c>
      <c r="F86" s="157" t="e">
        <f>#REF!</f>
        <v>#REF!</v>
      </c>
      <c r="G86" s="118" t="e">
        <f>#REF!</f>
        <v>#REF!</v>
      </c>
      <c r="H86" s="123" t="s">
        <v>62</v>
      </c>
      <c r="I86" s="123"/>
      <c r="J86" s="117" t="str">
        <f>'YARIŞMA BİLGİLERİ'!$F$21</f>
        <v>12-16 Yaş Kız Erkek</v>
      </c>
      <c r="K86" s="120" t="str">
        <f t="shared" si="2"/>
        <v>İzmir-Görme Engelliler Türkiye Şampiyonası</v>
      </c>
      <c r="L86" s="177" t="e">
        <f>#REF!</f>
        <v>#REF!</v>
      </c>
      <c r="M86" s="121" t="s">
        <v>107</v>
      </c>
    </row>
    <row r="87" spans="1:13" s="113" customFormat="1" ht="26.25" customHeight="1" x14ac:dyDescent="0.2">
      <c r="A87" s="115">
        <v>85</v>
      </c>
      <c r="B87" s="126" t="s">
        <v>62</v>
      </c>
      <c r="C87" s="116" t="e">
        <f>#REF!</f>
        <v>#REF!</v>
      </c>
      <c r="D87" s="120" t="e">
        <f>#REF!</f>
        <v>#REF!</v>
      </c>
      <c r="E87" s="120" t="e">
        <f>#REF!</f>
        <v>#REF!</v>
      </c>
      <c r="F87" s="157" t="e">
        <f>#REF!</f>
        <v>#REF!</v>
      </c>
      <c r="G87" s="118" t="e">
        <f>#REF!</f>
        <v>#REF!</v>
      </c>
      <c r="H87" s="123" t="s">
        <v>62</v>
      </c>
      <c r="I87" s="123"/>
      <c r="J87" s="117" t="str">
        <f>'YARIŞMA BİLGİLERİ'!$F$21</f>
        <v>12-16 Yaş Kız Erkek</v>
      </c>
      <c r="K87" s="120" t="str">
        <f t="shared" si="2"/>
        <v>İzmir-Görme Engelliler Türkiye Şampiyonası</v>
      </c>
      <c r="L87" s="177" t="e">
        <f>#REF!</f>
        <v>#REF!</v>
      </c>
      <c r="M87" s="121" t="s">
        <v>107</v>
      </c>
    </row>
    <row r="88" spans="1:13" s="113" customFormat="1" ht="26.25" customHeight="1" x14ac:dyDescent="0.2">
      <c r="A88" s="115">
        <v>86</v>
      </c>
      <c r="B88" s="126" t="s">
        <v>62</v>
      </c>
      <c r="C88" s="116" t="e">
        <f>#REF!</f>
        <v>#REF!</v>
      </c>
      <c r="D88" s="120" t="e">
        <f>#REF!</f>
        <v>#REF!</v>
      </c>
      <c r="E88" s="120" t="e">
        <f>#REF!</f>
        <v>#REF!</v>
      </c>
      <c r="F88" s="157" t="e">
        <f>#REF!</f>
        <v>#REF!</v>
      </c>
      <c r="G88" s="118" t="e">
        <f>#REF!</f>
        <v>#REF!</v>
      </c>
      <c r="H88" s="123" t="s">
        <v>62</v>
      </c>
      <c r="I88" s="123"/>
      <c r="J88" s="117" t="str">
        <f>'YARIŞMA BİLGİLERİ'!$F$21</f>
        <v>12-16 Yaş Kız Erkek</v>
      </c>
      <c r="K88" s="120" t="str">
        <f t="shared" si="2"/>
        <v>İzmir-Görme Engelliler Türkiye Şampiyonası</v>
      </c>
      <c r="L88" s="177" t="e">
        <f>#REF!</f>
        <v>#REF!</v>
      </c>
      <c r="M88" s="121" t="s">
        <v>107</v>
      </c>
    </row>
    <row r="89" spans="1:13" s="113" customFormat="1" ht="26.25" customHeight="1" x14ac:dyDescent="0.2">
      <c r="A89" s="115">
        <v>87</v>
      </c>
      <c r="B89" s="126" t="s">
        <v>62</v>
      </c>
      <c r="C89" s="116" t="e">
        <f>#REF!</f>
        <v>#REF!</v>
      </c>
      <c r="D89" s="120" t="e">
        <f>#REF!</f>
        <v>#REF!</v>
      </c>
      <c r="E89" s="120" t="e">
        <f>#REF!</f>
        <v>#REF!</v>
      </c>
      <c r="F89" s="157" t="e">
        <f>#REF!</f>
        <v>#REF!</v>
      </c>
      <c r="G89" s="118" t="e">
        <f>#REF!</f>
        <v>#REF!</v>
      </c>
      <c r="H89" s="123" t="s">
        <v>62</v>
      </c>
      <c r="I89" s="123"/>
      <c r="J89" s="117" t="str">
        <f>'YARIŞMA BİLGİLERİ'!$F$21</f>
        <v>12-16 Yaş Kız Erkek</v>
      </c>
      <c r="K89" s="120" t="str">
        <f t="shared" si="2"/>
        <v>İzmir-Görme Engelliler Türkiye Şampiyonası</v>
      </c>
      <c r="L89" s="177" t="e">
        <f>#REF!</f>
        <v>#REF!</v>
      </c>
      <c r="M89" s="121" t="s">
        <v>107</v>
      </c>
    </row>
    <row r="90" spans="1:13" s="113" customFormat="1" ht="26.25" customHeight="1" x14ac:dyDescent="0.2">
      <c r="A90" s="115">
        <v>88</v>
      </c>
      <c r="B90" s="126" t="s">
        <v>62</v>
      </c>
      <c r="C90" s="116" t="e">
        <f>#REF!</f>
        <v>#REF!</v>
      </c>
      <c r="D90" s="120" t="e">
        <f>#REF!</f>
        <v>#REF!</v>
      </c>
      <c r="E90" s="120" t="e">
        <f>#REF!</f>
        <v>#REF!</v>
      </c>
      <c r="F90" s="157" t="e">
        <f>#REF!</f>
        <v>#REF!</v>
      </c>
      <c r="G90" s="118" t="e">
        <f>#REF!</f>
        <v>#REF!</v>
      </c>
      <c r="H90" s="123" t="s">
        <v>62</v>
      </c>
      <c r="I90" s="123"/>
      <c r="J90" s="117" t="str">
        <f>'YARIŞMA BİLGİLERİ'!$F$21</f>
        <v>12-16 Yaş Kız Erkek</v>
      </c>
      <c r="K90" s="120" t="str">
        <f t="shared" si="2"/>
        <v>İzmir-Görme Engelliler Türkiye Şampiyonası</v>
      </c>
      <c r="L90" s="177" t="e">
        <f>#REF!</f>
        <v>#REF!</v>
      </c>
      <c r="M90" s="121" t="s">
        <v>107</v>
      </c>
    </row>
    <row r="91" spans="1:13" s="113" customFormat="1" ht="26.25" customHeight="1" x14ac:dyDescent="0.2">
      <c r="A91" s="115">
        <v>89</v>
      </c>
      <c r="B91" s="126" t="s">
        <v>62</v>
      </c>
      <c r="C91" s="116" t="e">
        <f>#REF!</f>
        <v>#REF!</v>
      </c>
      <c r="D91" s="120" t="e">
        <f>#REF!</f>
        <v>#REF!</v>
      </c>
      <c r="E91" s="120" t="e">
        <f>#REF!</f>
        <v>#REF!</v>
      </c>
      <c r="F91" s="157" t="e">
        <f>#REF!</f>
        <v>#REF!</v>
      </c>
      <c r="G91" s="118" t="e">
        <f>#REF!</f>
        <v>#REF!</v>
      </c>
      <c r="H91" s="123" t="s">
        <v>62</v>
      </c>
      <c r="I91" s="123"/>
      <c r="J91" s="117" t="str">
        <f>'YARIŞMA BİLGİLERİ'!$F$21</f>
        <v>12-16 Yaş Kız Erkek</v>
      </c>
      <c r="K91" s="120" t="str">
        <f t="shared" si="2"/>
        <v>İzmir-Görme Engelliler Türkiye Şampiyonası</v>
      </c>
      <c r="L91" s="177" t="e">
        <f>#REF!</f>
        <v>#REF!</v>
      </c>
      <c r="M91" s="121" t="s">
        <v>107</v>
      </c>
    </row>
    <row r="92" spans="1:13" s="113" customFormat="1" ht="26.25" customHeight="1" x14ac:dyDescent="0.2">
      <c r="A92" s="115">
        <v>90</v>
      </c>
      <c r="B92" s="126" t="s">
        <v>62</v>
      </c>
      <c r="C92" s="116" t="e">
        <f>#REF!</f>
        <v>#REF!</v>
      </c>
      <c r="D92" s="120" t="e">
        <f>#REF!</f>
        <v>#REF!</v>
      </c>
      <c r="E92" s="120" t="e">
        <f>#REF!</f>
        <v>#REF!</v>
      </c>
      <c r="F92" s="157" t="e">
        <f>#REF!</f>
        <v>#REF!</v>
      </c>
      <c r="G92" s="118" t="e">
        <f>#REF!</f>
        <v>#REF!</v>
      </c>
      <c r="H92" s="123" t="s">
        <v>62</v>
      </c>
      <c r="I92" s="123"/>
      <c r="J92" s="117" t="str">
        <f>'YARIŞMA BİLGİLERİ'!$F$21</f>
        <v>12-16 Yaş Kız Erkek</v>
      </c>
      <c r="K92" s="120" t="str">
        <f t="shared" si="2"/>
        <v>İzmir-Görme Engelliler Türkiye Şampiyonası</v>
      </c>
      <c r="L92" s="177" t="e">
        <f>#REF!</f>
        <v>#REF!</v>
      </c>
      <c r="M92" s="121" t="s">
        <v>107</v>
      </c>
    </row>
    <row r="93" spans="1:13" s="113" customFormat="1" ht="26.25" customHeight="1" x14ac:dyDescent="0.2">
      <c r="A93" s="115">
        <v>91</v>
      </c>
      <c r="B93" s="126" t="s">
        <v>62</v>
      </c>
      <c r="C93" s="116" t="e">
        <f>#REF!</f>
        <v>#REF!</v>
      </c>
      <c r="D93" s="120" t="e">
        <f>#REF!</f>
        <v>#REF!</v>
      </c>
      <c r="E93" s="120" t="e">
        <f>#REF!</f>
        <v>#REF!</v>
      </c>
      <c r="F93" s="157" t="e">
        <f>#REF!</f>
        <v>#REF!</v>
      </c>
      <c r="G93" s="118" t="e">
        <f>#REF!</f>
        <v>#REF!</v>
      </c>
      <c r="H93" s="123" t="s">
        <v>62</v>
      </c>
      <c r="I93" s="123"/>
      <c r="J93" s="117" t="str">
        <f>'YARIŞMA BİLGİLERİ'!$F$21</f>
        <v>12-16 Yaş Kız Erkek</v>
      </c>
      <c r="K93" s="120" t="str">
        <f t="shared" si="2"/>
        <v>İzmir-Görme Engelliler Türkiye Şampiyonası</v>
      </c>
      <c r="L93" s="177" t="e">
        <f>#REF!</f>
        <v>#REF!</v>
      </c>
      <c r="M93" s="121" t="s">
        <v>107</v>
      </c>
    </row>
    <row r="94" spans="1:13" s="113" customFormat="1" ht="26.25" customHeight="1" x14ac:dyDescent="0.2">
      <c r="A94" s="115">
        <v>92</v>
      </c>
      <c r="B94" s="126" t="s">
        <v>62</v>
      </c>
      <c r="C94" s="116" t="e">
        <f>#REF!</f>
        <v>#REF!</v>
      </c>
      <c r="D94" s="120" t="e">
        <f>#REF!</f>
        <v>#REF!</v>
      </c>
      <c r="E94" s="120" t="e">
        <f>#REF!</f>
        <v>#REF!</v>
      </c>
      <c r="F94" s="157" t="e">
        <f>#REF!</f>
        <v>#REF!</v>
      </c>
      <c r="G94" s="118" t="e">
        <f>#REF!</f>
        <v>#REF!</v>
      </c>
      <c r="H94" s="123" t="s">
        <v>62</v>
      </c>
      <c r="I94" s="123"/>
      <c r="J94" s="117" t="str">
        <f>'YARIŞMA BİLGİLERİ'!$F$21</f>
        <v>12-16 Yaş Kız Erkek</v>
      </c>
      <c r="K94" s="120" t="str">
        <f t="shared" si="2"/>
        <v>İzmir-Görme Engelliler Türkiye Şampiyonası</v>
      </c>
      <c r="L94" s="177" t="e">
        <f>#REF!</f>
        <v>#REF!</v>
      </c>
      <c r="M94" s="121" t="s">
        <v>107</v>
      </c>
    </row>
    <row r="95" spans="1:13" s="113" customFormat="1" ht="26.25" customHeight="1" x14ac:dyDescent="0.2">
      <c r="A95" s="115">
        <v>93</v>
      </c>
      <c r="B95" s="126" t="s">
        <v>62</v>
      </c>
      <c r="C95" s="116" t="e">
        <f>#REF!</f>
        <v>#REF!</v>
      </c>
      <c r="D95" s="120" t="e">
        <f>#REF!</f>
        <v>#REF!</v>
      </c>
      <c r="E95" s="120" t="e">
        <f>#REF!</f>
        <v>#REF!</v>
      </c>
      <c r="F95" s="157" t="e">
        <f>#REF!</f>
        <v>#REF!</v>
      </c>
      <c r="G95" s="118" t="e">
        <f>#REF!</f>
        <v>#REF!</v>
      </c>
      <c r="H95" s="123" t="s">
        <v>62</v>
      </c>
      <c r="I95" s="123"/>
      <c r="J95" s="117" t="str">
        <f>'YARIŞMA BİLGİLERİ'!$F$21</f>
        <v>12-16 Yaş Kız Erkek</v>
      </c>
      <c r="K95" s="120" t="str">
        <f t="shared" si="2"/>
        <v>İzmir-Görme Engelliler Türkiye Şampiyonası</v>
      </c>
      <c r="L95" s="177" t="e">
        <f>#REF!</f>
        <v>#REF!</v>
      </c>
      <c r="M95" s="121" t="s">
        <v>107</v>
      </c>
    </row>
    <row r="96" spans="1:13" s="113" customFormat="1" ht="26.25" customHeight="1" x14ac:dyDescent="0.2">
      <c r="A96" s="115">
        <v>94</v>
      </c>
      <c r="B96" s="126" t="s">
        <v>62</v>
      </c>
      <c r="C96" s="116" t="e">
        <f>#REF!</f>
        <v>#REF!</v>
      </c>
      <c r="D96" s="120" t="e">
        <f>#REF!</f>
        <v>#REF!</v>
      </c>
      <c r="E96" s="120" t="e">
        <f>#REF!</f>
        <v>#REF!</v>
      </c>
      <c r="F96" s="157" t="e">
        <f>#REF!</f>
        <v>#REF!</v>
      </c>
      <c r="G96" s="118" t="e">
        <f>#REF!</f>
        <v>#REF!</v>
      </c>
      <c r="H96" s="123" t="s">
        <v>62</v>
      </c>
      <c r="I96" s="123"/>
      <c r="J96" s="117" t="str">
        <f>'YARIŞMA BİLGİLERİ'!$F$21</f>
        <v>12-16 Yaş Kız Erkek</v>
      </c>
      <c r="K96" s="120" t="str">
        <f t="shared" si="2"/>
        <v>İzmir-Görme Engelliler Türkiye Şampiyonası</v>
      </c>
      <c r="L96" s="177" t="e">
        <f>#REF!</f>
        <v>#REF!</v>
      </c>
      <c r="M96" s="121" t="s">
        <v>107</v>
      </c>
    </row>
    <row r="97" spans="1:13" s="113" customFormat="1" ht="26.25" customHeight="1" x14ac:dyDescent="0.2">
      <c r="A97" s="115">
        <v>95</v>
      </c>
      <c r="B97" s="126" t="s">
        <v>62</v>
      </c>
      <c r="C97" s="116" t="e">
        <f>#REF!</f>
        <v>#REF!</v>
      </c>
      <c r="D97" s="120" t="e">
        <f>#REF!</f>
        <v>#REF!</v>
      </c>
      <c r="E97" s="120" t="e">
        <f>#REF!</f>
        <v>#REF!</v>
      </c>
      <c r="F97" s="157" t="e">
        <f>#REF!</f>
        <v>#REF!</v>
      </c>
      <c r="G97" s="118" t="e">
        <f>#REF!</f>
        <v>#REF!</v>
      </c>
      <c r="H97" s="123" t="s">
        <v>62</v>
      </c>
      <c r="I97" s="123"/>
      <c r="J97" s="117" t="str">
        <f>'YARIŞMA BİLGİLERİ'!$F$21</f>
        <v>12-16 Yaş Kız Erkek</v>
      </c>
      <c r="K97" s="120" t="str">
        <f t="shared" si="2"/>
        <v>İzmir-Görme Engelliler Türkiye Şampiyonası</v>
      </c>
      <c r="L97" s="177" t="e">
        <f>#REF!</f>
        <v>#REF!</v>
      </c>
      <c r="M97" s="121" t="s">
        <v>107</v>
      </c>
    </row>
    <row r="98" spans="1:13" s="113" customFormat="1" ht="26.25" customHeight="1" x14ac:dyDescent="0.2">
      <c r="A98" s="115">
        <v>96</v>
      </c>
      <c r="B98" s="126" t="s">
        <v>62</v>
      </c>
      <c r="C98" s="116" t="e">
        <f>#REF!</f>
        <v>#REF!</v>
      </c>
      <c r="D98" s="120" t="e">
        <f>#REF!</f>
        <v>#REF!</v>
      </c>
      <c r="E98" s="120" t="e">
        <f>#REF!</f>
        <v>#REF!</v>
      </c>
      <c r="F98" s="157" t="e">
        <f>#REF!</f>
        <v>#REF!</v>
      </c>
      <c r="G98" s="118" t="e">
        <f>#REF!</f>
        <v>#REF!</v>
      </c>
      <c r="H98" s="123" t="s">
        <v>62</v>
      </c>
      <c r="I98" s="123"/>
      <c r="J98" s="117" t="str">
        <f>'YARIŞMA BİLGİLERİ'!$F$21</f>
        <v>12-16 Yaş Kız Erkek</v>
      </c>
      <c r="K98" s="120" t="str">
        <f t="shared" si="2"/>
        <v>İzmir-Görme Engelliler Türkiye Şampiyonası</v>
      </c>
      <c r="L98" s="177" t="e">
        <f>#REF!</f>
        <v>#REF!</v>
      </c>
      <c r="M98" s="121" t="s">
        <v>107</v>
      </c>
    </row>
    <row r="99" spans="1:13" s="113" customFormat="1" ht="26.25" customHeight="1" x14ac:dyDescent="0.2">
      <c r="A99" s="115">
        <v>97</v>
      </c>
      <c r="B99" s="126" t="s">
        <v>62</v>
      </c>
      <c r="C99" s="116" t="e">
        <f>#REF!</f>
        <v>#REF!</v>
      </c>
      <c r="D99" s="120" t="e">
        <f>#REF!</f>
        <v>#REF!</v>
      </c>
      <c r="E99" s="120" t="e">
        <f>#REF!</f>
        <v>#REF!</v>
      </c>
      <c r="F99" s="157" t="e">
        <f>#REF!</f>
        <v>#REF!</v>
      </c>
      <c r="G99" s="118" t="e">
        <f>#REF!</f>
        <v>#REF!</v>
      </c>
      <c r="H99" s="123" t="s">
        <v>62</v>
      </c>
      <c r="I99" s="123"/>
      <c r="J99" s="117" t="str">
        <f>'YARIŞMA BİLGİLERİ'!$F$21</f>
        <v>12-16 Yaş Kız Erkek</v>
      </c>
      <c r="K99" s="120" t="str">
        <f t="shared" ref="K99:K130" si="3">CONCATENATE(K$1,"-",A$1)</f>
        <v>İzmir-Görme Engelliler Türkiye Şampiyonası</v>
      </c>
      <c r="L99" s="177" t="e">
        <f>#REF!</f>
        <v>#REF!</v>
      </c>
      <c r="M99" s="121" t="s">
        <v>107</v>
      </c>
    </row>
    <row r="100" spans="1:13" s="113" customFormat="1" ht="26.25" customHeight="1" x14ac:dyDescent="0.2">
      <c r="A100" s="115">
        <v>98</v>
      </c>
      <c r="B100" s="126" t="s">
        <v>62</v>
      </c>
      <c r="C100" s="116" t="e">
        <f>#REF!</f>
        <v>#REF!</v>
      </c>
      <c r="D100" s="120" t="e">
        <f>#REF!</f>
        <v>#REF!</v>
      </c>
      <c r="E100" s="120" t="e">
        <f>#REF!</f>
        <v>#REF!</v>
      </c>
      <c r="F100" s="157" t="e">
        <f>#REF!</f>
        <v>#REF!</v>
      </c>
      <c r="G100" s="118" t="e">
        <f>#REF!</f>
        <v>#REF!</v>
      </c>
      <c r="H100" s="123" t="s">
        <v>62</v>
      </c>
      <c r="I100" s="123"/>
      <c r="J100" s="117" t="str">
        <f>'YARIŞMA BİLGİLERİ'!$F$21</f>
        <v>12-16 Yaş Kız Erkek</v>
      </c>
      <c r="K100" s="120" t="str">
        <f t="shared" si="3"/>
        <v>İzmir-Görme Engelliler Türkiye Şampiyonası</v>
      </c>
      <c r="L100" s="177" t="e">
        <f>#REF!</f>
        <v>#REF!</v>
      </c>
      <c r="M100" s="121" t="s">
        <v>107</v>
      </c>
    </row>
    <row r="101" spans="1:13" s="113" customFormat="1" ht="26.25" customHeight="1" x14ac:dyDescent="0.2">
      <c r="A101" s="115">
        <v>99</v>
      </c>
      <c r="B101" s="126" t="s">
        <v>62</v>
      </c>
      <c r="C101" s="116" t="e">
        <f>#REF!</f>
        <v>#REF!</v>
      </c>
      <c r="D101" s="120" t="e">
        <f>#REF!</f>
        <v>#REF!</v>
      </c>
      <c r="E101" s="120" t="e">
        <f>#REF!</f>
        <v>#REF!</v>
      </c>
      <c r="F101" s="157" t="e">
        <f>#REF!</f>
        <v>#REF!</v>
      </c>
      <c r="G101" s="118" t="e">
        <f>#REF!</f>
        <v>#REF!</v>
      </c>
      <c r="H101" s="123" t="s">
        <v>62</v>
      </c>
      <c r="I101" s="123"/>
      <c r="J101" s="117" t="str">
        <f>'YARIŞMA BİLGİLERİ'!$F$21</f>
        <v>12-16 Yaş Kız Erkek</v>
      </c>
      <c r="K101" s="120" t="str">
        <f t="shared" si="3"/>
        <v>İzmir-Görme Engelliler Türkiye Şampiyonası</v>
      </c>
      <c r="L101" s="177" t="e">
        <f>#REF!</f>
        <v>#REF!</v>
      </c>
      <c r="M101" s="121" t="s">
        <v>107</v>
      </c>
    </row>
    <row r="102" spans="1:13" s="113" customFormat="1" ht="26.25" customHeight="1" x14ac:dyDescent="0.2">
      <c r="A102" s="115">
        <v>100</v>
      </c>
      <c r="B102" s="126" t="s">
        <v>62</v>
      </c>
      <c r="C102" s="116" t="e">
        <f>#REF!</f>
        <v>#REF!</v>
      </c>
      <c r="D102" s="120" t="e">
        <f>#REF!</f>
        <v>#REF!</v>
      </c>
      <c r="E102" s="120" t="e">
        <f>#REF!</f>
        <v>#REF!</v>
      </c>
      <c r="F102" s="157" t="e">
        <f>#REF!</f>
        <v>#REF!</v>
      </c>
      <c r="G102" s="118" t="e">
        <f>#REF!</f>
        <v>#REF!</v>
      </c>
      <c r="H102" s="123" t="s">
        <v>62</v>
      </c>
      <c r="I102" s="123"/>
      <c r="J102" s="117" t="str">
        <f>'YARIŞMA BİLGİLERİ'!$F$21</f>
        <v>12-16 Yaş Kız Erkek</v>
      </c>
      <c r="K102" s="120" t="str">
        <f t="shared" si="3"/>
        <v>İzmir-Görme Engelliler Türkiye Şampiyonası</v>
      </c>
      <c r="L102" s="177" t="e">
        <f>#REF!</f>
        <v>#REF!</v>
      </c>
      <c r="M102" s="121" t="s">
        <v>107</v>
      </c>
    </row>
    <row r="103" spans="1:13" s="113" customFormat="1" ht="26.25" customHeight="1" x14ac:dyDescent="0.2">
      <c r="A103" s="115">
        <v>101</v>
      </c>
      <c r="B103" s="126" t="s">
        <v>62</v>
      </c>
      <c r="C103" s="116" t="e">
        <f>#REF!</f>
        <v>#REF!</v>
      </c>
      <c r="D103" s="120" t="e">
        <f>#REF!</f>
        <v>#REF!</v>
      </c>
      <c r="E103" s="120" t="e">
        <f>#REF!</f>
        <v>#REF!</v>
      </c>
      <c r="F103" s="157" t="e">
        <f>#REF!</f>
        <v>#REF!</v>
      </c>
      <c r="G103" s="118" t="e">
        <f>#REF!</f>
        <v>#REF!</v>
      </c>
      <c r="H103" s="123" t="s">
        <v>62</v>
      </c>
      <c r="I103" s="123"/>
      <c r="J103" s="117" t="str">
        <f>'YARIŞMA BİLGİLERİ'!$F$21</f>
        <v>12-16 Yaş Kız Erkek</v>
      </c>
      <c r="K103" s="120" t="str">
        <f t="shared" si="3"/>
        <v>İzmir-Görme Engelliler Türkiye Şampiyonası</v>
      </c>
      <c r="L103" s="177" t="e">
        <f>#REF!</f>
        <v>#REF!</v>
      </c>
      <c r="M103" s="121" t="s">
        <v>107</v>
      </c>
    </row>
    <row r="104" spans="1:13" s="113" customFormat="1" ht="26.25" customHeight="1" x14ac:dyDescent="0.2">
      <c r="A104" s="115">
        <v>102</v>
      </c>
      <c r="B104" s="126" t="s">
        <v>62</v>
      </c>
      <c r="C104" s="116" t="e">
        <f>#REF!</f>
        <v>#REF!</v>
      </c>
      <c r="D104" s="120" t="e">
        <f>#REF!</f>
        <v>#REF!</v>
      </c>
      <c r="E104" s="120" t="e">
        <f>#REF!</f>
        <v>#REF!</v>
      </c>
      <c r="F104" s="157" t="e">
        <f>#REF!</f>
        <v>#REF!</v>
      </c>
      <c r="G104" s="118" t="e">
        <f>#REF!</f>
        <v>#REF!</v>
      </c>
      <c r="H104" s="123" t="s">
        <v>62</v>
      </c>
      <c r="I104" s="123"/>
      <c r="J104" s="117" t="str">
        <f>'YARIŞMA BİLGİLERİ'!$F$21</f>
        <v>12-16 Yaş Kız Erkek</v>
      </c>
      <c r="K104" s="120" t="str">
        <f t="shared" si="3"/>
        <v>İzmir-Görme Engelliler Türkiye Şampiyonası</v>
      </c>
      <c r="L104" s="177" t="e">
        <f>#REF!</f>
        <v>#REF!</v>
      </c>
      <c r="M104" s="121" t="s">
        <v>107</v>
      </c>
    </row>
    <row r="105" spans="1:13" s="113" customFormat="1" ht="26.25" customHeight="1" x14ac:dyDescent="0.2">
      <c r="A105" s="115">
        <v>103</v>
      </c>
      <c r="B105" s="126" t="s">
        <v>62</v>
      </c>
      <c r="C105" s="116" t="e">
        <f>#REF!</f>
        <v>#REF!</v>
      </c>
      <c r="D105" s="120" t="e">
        <f>#REF!</f>
        <v>#REF!</v>
      </c>
      <c r="E105" s="120" t="e">
        <f>#REF!</f>
        <v>#REF!</v>
      </c>
      <c r="F105" s="157" t="e">
        <f>#REF!</f>
        <v>#REF!</v>
      </c>
      <c r="G105" s="118" t="e">
        <f>#REF!</f>
        <v>#REF!</v>
      </c>
      <c r="H105" s="123" t="s">
        <v>62</v>
      </c>
      <c r="I105" s="123"/>
      <c r="J105" s="117" t="str">
        <f>'YARIŞMA BİLGİLERİ'!$F$21</f>
        <v>12-16 Yaş Kız Erkek</v>
      </c>
      <c r="K105" s="120" t="str">
        <f t="shared" si="3"/>
        <v>İzmir-Görme Engelliler Türkiye Şampiyonası</v>
      </c>
      <c r="L105" s="177" t="e">
        <f>#REF!</f>
        <v>#REF!</v>
      </c>
      <c r="M105" s="121" t="s">
        <v>107</v>
      </c>
    </row>
    <row r="106" spans="1:13" s="113" customFormat="1" ht="26.25" customHeight="1" x14ac:dyDescent="0.2">
      <c r="A106" s="115">
        <v>104</v>
      </c>
      <c r="B106" s="126" t="s">
        <v>62</v>
      </c>
      <c r="C106" s="116" t="e">
        <f>#REF!</f>
        <v>#REF!</v>
      </c>
      <c r="D106" s="120" t="e">
        <f>#REF!</f>
        <v>#REF!</v>
      </c>
      <c r="E106" s="120" t="e">
        <f>#REF!</f>
        <v>#REF!</v>
      </c>
      <c r="F106" s="157" t="e">
        <f>#REF!</f>
        <v>#REF!</v>
      </c>
      <c r="G106" s="118" t="e">
        <f>#REF!</f>
        <v>#REF!</v>
      </c>
      <c r="H106" s="123" t="s">
        <v>62</v>
      </c>
      <c r="I106" s="123"/>
      <c r="J106" s="117" t="str">
        <f>'YARIŞMA BİLGİLERİ'!$F$21</f>
        <v>12-16 Yaş Kız Erkek</v>
      </c>
      <c r="K106" s="120" t="str">
        <f t="shared" si="3"/>
        <v>İzmir-Görme Engelliler Türkiye Şampiyonası</v>
      </c>
      <c r="L106" s="177" t="e">
        <f>#REF!</f>
        <v>#REF!</v>
      </c>
      <c r="M106" s="121" t="s">
        <v>107</v>
      </c>
    </row>
    <row r="107" spans="1:13" s="113" customFormat="1" ht="26.25" customHeight="1" x14ac:dyDescent="0.2">
      <c r="A107" s="115">
        <v>105</v>
      </c>
      <c r="B107" s="126" t="s">
        <v>62</v>
      </c>
      <c r="C107" s="116" t="e">
        <f>#REF!</f>
        <v>#REF!</v>
      </c>
      <c r="D107" s="120" t="e">
        <f>#REF!</f>
        <v>#REF!</v>
      </c>
      <c r="E107" s="120" t="e">
        <f>#REF!</f>
        <v>#REF!</v>
      </c>
      <c r="F107" s="157" t="e">
        <f>#REF!</f>
        <v>#REF!</v>
      </c>
      <c r="G107" s="118" t="e">
        <f>#REF!</f>
        <v>#REF!</v>
      </c>
      <c r="H107" s="123" t="s">
        <v>62</v>
      </c>
      <c r="I107" s="123"/>
      <c r="J107" s="117" t="str">
        <f>'YARIŞMA BİLGİLERİ'!$F$21</f>
        <v>12-16 Yaş Kız Erkek</v>
      </c>
      <c r="K107" s="120" t="str">
        <f t="shared" si="3"/>
        <v>İzmir-Görme Engelliler Türkiye Şampiyonası</v>
      </c>
      <c r="L107" s="177" t="e">
        <f>#REF!</f>
        <v>#REF!</v>
      </c>
      <c r="M107" s="121" t="s">
        <v>107</v>
      </c>
    </row>
    <row r="108" spans="1:13" s="113" customFormat="1" ht="26.25" customHeight="1" x14ac:dyDescent="0.2">
      <c r="A108" s="115">
        <v>106</v>
      </c>
      <c r="B108" s="126" t="s">
        <v>62</v>
      </c>
      <c r="C108" s="116" t="e">
        <f>#REF!</f>
        <v>#REF!</v>
      </c>
      <c r="D108" s="120" t="e">
        <f>#REF!</f>
        <v>#REF!</v>
      </c>
      <c r="E108" s="120" t="e">
        <f>#REF!</f>
        <v>#REF!</v>
      </c>
      <c r="F108" s="157" t="e">
        <f>#REF!</f>
        <v>#REF!</v>
      </c>
      <c r="G108" s="118" t="e">
        <f>#REF!</f>
        <v>#REF!</v>
      </c>
      <c r="H108" s="123" t="s">
        <v>62</v>
      </c>
      <c r="I108" s="123"/>
      <c r="J108" s="117" t="str">
        <f>'YARIŞMA BİLGİLERİ'!$F$21</f>
        <v>12-16 Yaş Kız Erkek</v>
      </c>
      <c r="K108" s="120" t="str">
        <f t="shared" si="3"/>
        <v>İzmir-Görme Engelliler Türkiye Şampiyonası</v>
      </c>
      <c r="L108" s="177" t="e">
        <f>#REF!</f>
        <v>#REF!</v>
      </c>
      <c r="M108" s="121" t="s">
        <v>107</v>
      </c>
    </row>
    <row r="109" spans="1:13" s="113" customFormat="1" ht="26.25" customHeight="1" x14ac:dyDescent="0.2">
      <c r="A109" s="115">
        <v>107</v>
      </c>
      <c r="B109" s="126" t="s">
        <v>62</v>
      </c>
      <c r="C109" s="116" t="e">
        <f>#REF!</f>
        <v>#REF!</v>
      </c>
      <c r="D109" s="120" t="e">
        <f>#REF!</f>
        <v>#REF!</v>
      </c>
      <c r="E109" s="120" t="e">
        <f>#REF!</f>
        <v>#REF!</v>
      </c>
      <c r="F109" s="157" t="e">
        <f>#REF!</f>
        <v>#REF!</v>
      </c>
      <c r="G109" s="118" t="e">
        <f>#REF!</f>
        <v>#REF!</v>
      </c>
      <c r="H109" s="123" t="s">
        <v>62</v>
      </c>
      <c r="I109" s="123"/>
      <c r="J109" s="117" t="str">
        <f>'YARIŞMA BİLGİLERİ'!$F$21</f>
        <v>12-16 Yaş Kız Erkek</v>
      </c>
      <c r="K109" s="120" t="str">
        <f t="shared" si="3"/>
        <v>İzmir-Görme Engelliler Türkiye Şampiyonası</v>
      </c>
      <c r="L109" s="177" t="e">
        <f>#REF!</f>
        <v>#REF!</v>
      </c>
      <c r="M109" s="121" t="s">
        <v>107</v>
      </c>
    </row>
    <row r="110" spans="1:13" s="113" customFormat="1" ht="26.25" customHeight="1" x14ac:dyDescent="0.2">
      <c r="A110" s="115">
        <v>108</v>
      </c>
      <c r="B110" s="126" t="s">
        <v>104</v>
      </c>
      <c r="C110" s="116" t="e">
        <f>#REF!</f>
        <v>#REF!</v>
      </c>
      <c r="D110" s="120" t="e">
        <f>#REF!</f>
        <v>#REF!</v>
      </c>
      <c r="E110" s="120" t="e">
        <f>#REF!</f>
        <v>#REF!</v>
      </c>
      <c r="F110" s="122" t="e">
        <f>#REF!</f>
        <v>#REF!</v>
      </c>
      <c r="G110" s="123" t="e">
        <f>#REF!</f>
        <v>#REF!</v>
      </c>
      <c r="H110" s="123" t="s">
        <v>104</v>
      </c>
      <c r="I110" s="123"/>
      <c r="J110" s="117" t="str">
        <f>'YARIŞMA BİLGİLERİ'!$F$21</f>
        <v>12-16 Yaş Kız Erkek</v>
      </c>
      <c r="K110" s="120" t="str">
        <f t="shared" si="3"/>
        <v>İzmir-Görme Engelliler Türkiye Şampiyonası</v>
      </c>
      <c r="L110" s="177" t="e">
        <f>#REF!</f>
        <v>#REF!</v>
      </c>
      <c r="M110" s="121" t="s">
        <v>107</v>
      </c>
    </row>
    <row r="111" spans="1:13" s="113" customFormat="1" ht="26.25" customHeight="1" x14ac:dyDescent="0.2">
      <c r="A111" s="115">
        <v>109</v>
      </c>
      <c r="B111" s="126" t="s">
        <v>104</v>
      </c>
      <c r="C111" s="116" t="e">
        <f>#REF!</f>
        <v>#REF!</v>
      </c>
      <c r="D111" s="120" t="e">
        <f>#REF!</f>
        <v>#REF!</v>
      </c>
      <c r="E111" s="120" t="e">
        <f>#REF!</f>
        <v>#REF!</v>
      </c>
      <c r="F111" s="122" t="e">
        <f>#REF!</f>
        <v>#REF!</v>
      </c>
      <c r="G111" s="123" t="e">
        <f>#REF!</f>
        <v>#REF!</v>
      </c>
      <c r="H111" s="123" t="s">
        <v>104</v>
      </c>
      <c r="I111" s="123"/>
      <c r="J111" s="117" t="str">
        <f>'YARIŞMA BİLGİLERİ'!$F$21</f>
        <v>12-16 Yaş Kız Erkek</v>
      </c>
      <c r="K111" s="120" t="str">
        <f t="shared" si="3"/>
        <v>İzmir-Görme Engelliler Türkiye Şampiyonası</v>
      </c>
      <c r="L111" s="177" t="e">
        <f>#REF!</f>
        <v>#REF!</v>
      </c>
      <c r="M111" s="121" t="s">
        <v>107</v>
      </c>
    </row>
    <row r="112" spans="1:13" s="113" customFormat="1" ht="26.25" customHeight="1" x14ac:dyDescent="0.2">
      <c r="A112" s="115">
        <v>110</v>
      </c>
      <c r="B112" s="126" t="s">
        <v>104</v>
      </c>
      <c r="C112" s="116" t="e">
        <f>#REF!</f>
        <v>#REF!</v>
      </c>
      <c r="D112" s="120" t="e">
        <f>#REF!</f>
        <v>#REF!</v>
      </c>
      <c r="E112" s="120" t="e">
        <f>#REF!</f>
        <v>#REF!</v>
      </c>
      <c r="F112" s="122" t="e">
        <f>#REF!</f>
        <v>#REF!</v>
      </c>
      <c r="G112" s="123" t="e">
        <f>#REF!</f>
        <v>#REF!</v>
      </c>
      <c r="H112" s="123" t="s">
        <v>104</v>
      </c>
      <c r="I112" s="123"/>
      <c r="J112" s="117" t="str">
        <f>'YARIŞMA BİLGİLERİ'!$F$21</f>
        <v>12-16 Yaş Kız Erkek</v>
      </c>
      <c r="K112" s="120" t="str">
        <f t="shared" si="3"/>
        <v>İzmir-Görme Engelliler Türkiye Şampiyonası</v>
      </c>
      <c r="L112" s="177" t="e">
        <f>#REF!</f>
        <v>#REF!</v>
      </c>
      <c r="M112" s="121" t="s">
        <v>107</v>
      </c>
    </row>
    <row r="113" spans="1:13" s="113" customFormat="1" ht="26.25" customHeight="1" x14ac:dyDescent="0.2">
      <c r="A113" s="115">
        <v>111</v>
      </c>
      <c r="B113" s="126" t="s">
        <v>104</v>
      </c>
      <c r="C113" s="116" t="e">
        <f>#REF!</f>
        <v>#REF!</v>
      </c>
      <c r="D113" s="120" t="e">
        <f>#REF!</f>
        <v>#REF!</v>
      </c>
      <c r="E113" s="120" t="e">
        <f>#REF!</f>
        <v>#REF!</v>
      </c>
      <c r="F113" s="122" t="e">
        <f>#REF!</f>
        <v>#REF!</v>
      </c>
      <c r="G113" s="123" t="e">
        <f>#REF!</f>
        <v>#REF!</v>
      </c>
      <c r="H113" s="123" t="s">
        <v>104</v>
      </c>
      <c r="I113" s="123"/>
      <c r="J113" s="117" t="str">
        <f>'YARIŞMA BİLGİLERİ'!$F$21</f>
        <v>12-16 Yaş Kız Erkek</v>
      </c>
      <c r="K113" s="120" t="str">
        <f t="shared" si="3"/>
        <v>İzmir-Görme Engelliler Türkiye Şampiyonası</v>
      </c>
      <c r="L113" s="177" t="e">
        <f>#REF!</f>
        <v>#REF!</v>
      </c>
      <c r="M113" s="121" t="s">
        <v>107</v>
      </c>
    </row>
    <row r="114" spans="1:13" s="113" customFormat="1" ht="26.25" customHeight="1" x14ac:dyDescent="0.2">
      <c r="A114" s="115">
        <v>112</v>
      </c>
      <c r="B114" s="126" t="s">
        <v>104</v>
      </c>
      <c r="C114" s="116" t="e">
        <f>#REF!</f>
        <v>#REF!</v>
      </c>
      <c r="D114" s="120" t="e">
        <f>#REF!</f>
        <v>#REF!</v>
      </c>
      <c r="E114" s="120" t="e">
        <f>#REF!</f>
        <v>#REF!</v>
      </c>
      <c r="F114" s="122" t="e">
        <f>#REF!</f>
        <v>#REF!</v>
      </c>
      <c r="G114" s="123" t="e">
        <f>#REF!</f>
        <v>#REF!</v>
      </c>
      <c r="H114" s="123" t="s">
        <v>104</v>
      </c>
      <c r="I114" s="123"/>
      <c r="J114" s="117" t="str">
        <f>'YARIŞMA BİLGİLERİ'!$F$21</f>
        <v>12-16 Yaş Kız Erkek</v>
      </c>
      <c r="K114" s="120" t="str">
        <f t="shared" si="3"/>
        <v>İzmir-Görme Engelliler Türkiye Şampiyonası</v>
      </c>
      <c r="L114" s="177" t="e">
        <f>#REF!</f>
        <v>#REF!</v>
      </c>
      <c r="M114" s="121" t="s">
        <v>107</v>
      </c>
    </row>
    <row r="115" spans="1:13" s="113" customFormat="1" ht="26.25" customHeight="1" x14ac:dyDescent="0.2">
      <c r="A115" s="115">
        <v>113</v>
      </c>
      <c r="B115" s="126" t="s">
        <v>104</v>
      </c>
      <c r="C115" s="116" t="e">
        <f>#REF!</f>
        <v>#REF!</v>
      </c>
      <c r="D115" s="120" t="e">
        <f>#REF!</f>
        <v>#REF!</v>
      </c>
      <c r="E115" s="120" t="e">
        <f>#REF!</f>
        <v>#REF!</v>
      </c>
      <c r="F115" s="122" t="e">
        <f>#REF!</f>
        <v>#REF!</v>
      </c>
      <c r="G115" s="123" t="e">
        <f>#REF!</f>
        <v>#REF!</v>
      </c>
      <c r="H115" s="123" t="s">
        <v>104</v>
      </c>
      <c r="I115" s="123"/>
      <c r="J115" s="117" t="str">
        <f>'YARIŞMA BİLGİLERİ'!$F$21</f>
        <v>12-16 Yaş Kız Erkek</v>
      </c>
      <c r="K115" s="120" t="str">
        <f t="shared" si="3"/>
        <v>İzmir-Görme Engelliler Türkiye Şampiyonası</v>
      </c>
      <c r="L115" s="177" t="e">
        <f>#REF!</f>
        <v>#REF!</v>
      </c>
      <c r="M115" s="121" t="s">
        <v>107</v>
      </c>
    </row>
    <row r="116" spans="1:13" s="113" customFormat="1" ht="26.25" customHeight="1" x14ac:dyDescent="0.2">
      <c r="A116" s="115">
        <v>114</v>
      </c>
      <c r="B116" s="126" t="s">
        <v>104</v>
      </c>
      <c r="C116" s="116" t="e">
        <f>#REF!</f>
        <v>#REF!</v>
      </c>
      <c r="D116" s="120" t="e">
        <f>#REF!</f>
        <v>#REF!</v>
      </c>
      <c r="E116" s="120" t="e">
        <f>#REF!</f>
        <v>#REF!</v>
      </c>
      <c r="F116" s="122" t="e">
        <f>#REF!</f>
        <v>#REF!</v>
      </c>
      <c r="G116" s="123" t="e">
        <f>#REF!</f>
        <v>#REF!</v>
      </c>
      <c r="H116" s="123" t="s">
        <v>104</v>
      </c>
      <c r="I116" s="123"/>
      <c r="J116" s="117" t="str">
        <f>'YARIŞMA BİLGİLERİ'!$F$21</f>
        <v>12-16 Yaş Kız Erkek</v>
      </c>
      <c r="K116" s="120" t="str">
        <f t="shared" si="3"/>
        <v>İzmir-Görme Engelliler Türkiye Şampiyonası</v>
      </c>
      <c r="L116" s="177" t="e">
        <f>#REF!</f>
        <v>#REF!</v>
      </c>
      <c r="M116" s="121" t="s">
        <v>107</v>
      </c>
    </row>
    <row r="117" spans="1:13" s="113" customFormat="1" ht="26.25" customHeight="1" x14ac:dyDescent="0.2">
      <c r="A117" s="115">
        <v>115</v>
      </c>
      <c r="B117" s="126" t="s">
        <v>104</v>
      </c>
      <c r="C117" s="116" t="e">
        <f>#REF!</f>
        <v>#REF!</v>
      </c>
      <c r="D117" s="120" t="e">
        <f>#REF!</f>
        <v>#REF!</v>
      </c>
      <c r="E117" s="120" t="e">
        <f>#REF!</f>
        <v>#REF!</v>
      </c>
      <c r="F117" s="122" t="e">
        <f>#REF!</f>
        <v>#REF!</v>
      </c>
      <c r="G117" s="123" t="e">
        <f>#REF!</f>
        <v>#REF!</v>
      </c>
      <c r="H117" s="123" t="s">
        <v>104</v>
      </c>
      <c r="I117" s="123"/>
      <c r="J117" s="117" t="str">
        <f>'YARIŞMA BİLGİLERİ'!$F$21</f>
        <v>12-16 Yaş Kız Erkek</v>
      </c>
      <c r="K117" s="120" t="str">
        <f t="shared" si="3"/>
        <v>İzmir-Görme Engelliler Türkiye Şampiyonası</v>
      </c>
      <c r="L117" s="177" t="e">
        <f>#REF!</f>
        <v>#REF!</v>
      </c>
      <c r="M117" s="121" t="s">
        <v>107</v>
      </c>
    </row>
    <row r="118" spans="1:13" s="113" customFormat="1" ht="26.25" customHeight="1" x14ac:dyDescent="0.2">
      <c r="A118" s="115">
        <v>116</v>
      </c>
      <c r="B118" s="126" t="s">
        <v>104</v>
      </c>
      <c r="C118" s="116" t="e">
        <f>#REF!</f>
        <v>#REF!</v>
      </c>
      <c r="D118" s="120" t="e">
        <f>#REF!</f>
        <v>#REF!</v>
      </c>
      <c r="E118" s="120" t="e">
        <f>#REF!</f>
        <v>#REF!</v>
      </c>
      <c r="F118" s="122" t="e">
        <f>#REF!</f>
        <v>#REF!</v>
      </c>
      <c r="G118" s="123" t="e">
        <f>#REF!</f>
        <v>#REF!</v>
      </c>
      <c r="H118" s="123" t="s">
        <v>104</v>
      </c>
      <c r="I118" s="123"/>
      <c r="J118" s="117" t="str">
        <f>'YARIŞMA BİLGİLERİ'!$F$21</f>
        <v>12-16 Yaş Kız Erkek</v>
      </c>
      <c r="K118" s="120" t="str">
        <f t="shared" si="3"/>
        <v>İzmir-Görme Engelliler Türkiye Şampiyonası</v>
      </c>
      <c r="L118" s="177" t="e">
        <f>#REF!</f>
        <v>#REF!</v>
      </c>
      <c r="M118" s="121" t="s">
        <v>107</v>
      </c>
    </row>
    <row r="119" spans="1:13" s="113" customFormat="1" ht="26.25" customHeight="1" x14ac:dyDescent="0.2">
      <c r="A119" s="115">
        <v>117</v>
      </c>
      <c r="B119" s="126" t="s">
        <v>104</v>
      </c>
      <c r="C119" s="116" t="e">
        <f>#REF!</f>
        <v>#REF!</v>
      </c>
      <c r="D119" s="120" t="e">
        <f>#REF!</f>
        <v>#REF!</v>
      </c>
      <c r="E119" s="120" t="e">
        <f>#REF!</f>
        <v>#REF!</v>
      </c>
      <c r="F119" s="122" t="e">
        <f>#REF!</f>
        <v>#REF!</v>
      </c>
      <c r="G119" s="123" t="e">
        <f>#REF!</f>
        <v>#REF!</v>
      </c>
      <c r="H119" s="123" t="s">
        <v>104</v>
      </c>
      <c r="I119" s="123"/>
      <c r="J119" s="117" t="str">
        <f>'YARIŞMA BİLGİLERİ'!$F$21</f>
        <v>12-16 Yaş Kız Erkek</v>
      </c>
      <c r="K119" s="120" t="str">
        <f t="shared" si="3"/>
        <v>İzmir-Görme Engelliler Türkiye Şampiyonası</v>
      </c>
      <c r="L119" s="177" t="e">
        <f>#REF!</f>
        <v>#REF!</v>
      </c>
      <c r="M119" s="121" t="s">
        <v>107</v>
      </c>
    </row>
    <row r="120" spans="1:13" s="113" customFormat="1" ht="26.25" customHeight="1" x14ac:dyDescent="0.2">
      <c r="A120" s="115">
        <v>118</v>
      </c>
      <c r="B120" s="126" t="s">
        <v>104</v>
      </c>
      <c r="C120" s="116" t="e">
        <f>#REF!</f>
        <v>#REF!</v>
      </c>
      <c r="D120" s="120" t="e">
        <f>#REF!</f>
        <v>#REF!</v>
      </c>
      <c r="E120" s="120" t="e">
        <f>#REF!</f>
        <v>#REF!</v>
      </c>
      <c r="F120" s="122" t="e">
        <f>#REF!</f>
        <v>#REF!</v>
      </c>
      <c r="G120" s="123" t="e">
        <f>#REF!</f>
        <v>#REF!</v>
      </c>
      <c r="H120" s="123" t="s">
        <v>104</v>
      </c>
      <c r="I120" s="123"/>
      <c r="J120" s="117" t="str">
        <f>'YARIŞMA BİLGİLERİ'!$F$21</f>
        <v>12-16 Yaş Kız Erkek</v>
      </c>
      <c r="K120" s="120" t="str">
        <f t="shared" si="3"/>
        <v>İzmir-Görme Engelliler Türkiye Şampiyonası</v>
      </c>
      <c r="L120" s="177" t="e">
        <f>#REF!</f>
        <v>#REF!</v>
      </c>
      <c r="M120" s="121" t="s">
        <v>107</v>
      </c>
    </row>
    <row r="121" spans="1:13" s="113" customFormat="1" ht="26.25" customHeight="1" x14ac:dyDescent="0.2">
      <c r="A121" s="115">
        <v>119</v>
      </c>
      <c r="B121" s="126" t="s">
        <v>104</v>
      </c>
      <c r="C121" s="116" t="e">
        <f>#REF!</f>
        <v>#REF!</v>
      </c>
      <c r="D121" s="120" t="e">
        <f>#REF!</f>
        <v>#REF!</v>
      </c>
      <c r="E121" s="120" t="e">
        <f>#REF!</f>
        <v>#REF!</v>
      </c>
      <c r="F121" s="122" t="e">
        <f>#REF!</f>
        <v>#REF!</v>
      </c>
      <c r="G121" s="123" t="e">
        <f>#REF!</f>
        <v>#REF!</v>
      </c>
      <c r="H121" s="123" t="s">
        <v>104</v>
      </c>
      <c r="I121" s="123"/>
      <c r="J121" s="117" t="str">
        <f>'YARIŞMA BİLGİLERİ'!$F$21</f>
        <v>12-16 Yaş Kız Erkek</v>
      </c>
      <c r="K121" s="120" t="str">
        <f t="shared" si="3"/>
        <v>İzmir-Görme Engelliler Türkiye Şampiyonası</v>
      </c>
      <c r="L121" s="177" t="e">
        <f>#REF!</f>
        <v>#REF!</v>
      </c>
      <c r="M121" s="121" t="s">
        <v>107</v>
      </c>
    </row>
    <row r="122" spans="1:13" s="113" customFormat="1" ht="26.25" customHeight="1" x14ac:dyDescent="0.2">
      <c r="A122" s="115">
        <v>120</v>
      </c>
      <c r="B122" s="126" t="s">
        <v>104</v>
      </c>
      <c r="C122" s="116" t="e">
        <f>#REF!</f>
        <v>#REF!</v>
      </c>
      <c r="D122" s="120" t="e">
        <f>#REF!</f>
        <v>#REF!</v>
      </c>
      <c r="E122" s="120" t="e">
        <f>#REF!</f>
        <v>#REF!</v>
      </c>
      <c r="F122" s="122" t="e">
        <f>#REF!</f>
        <v>#REF!</v>
      </c>
      <c r="G122" s="123" t="e">
        <f>#REF!</f>
        <v>#REF!</v>
      </c>
      <c r="H122" s="123" t="s">
        <v>104</v>
      </c>
      <c r="I122" s="123"/>
      <c r="J122" s="117" t="str">
        <f>'YARIŞMA BİLGİLERİ'!$F$21</f>
        <v>12-16 Yaş Kız Erkek</v>
      </c>
      <c r="K122" s="120" t="str">
        <f t="shared" si="3"/>
        <v>İzmir-Görme Engelliler Türkiye Şampiyonası</v>
      </c>
      <c r="L122" s="177" t="e">
        <f>#REF!</f>
        <v>#REF!</v>
      </c>
      <c r="M122" s="121" t="s">
        <v>107</v>
      </c>
    </row>
    <row r="123" spans="1:13" s="113" customFormat="1" ht="26.25" customHeight="1" x14ac:dyDescent="0.2">
      <c r="A123" s="115">
        <v>121</v>
      </c>
      <c r="B123" s="126" t="s">
        <v>104</v>
      </c>
      <c r="C123" s="116" t="e">
        <f>#REF!</f>
        <v>#REF!</v>
      </c>
      <c r="D123" s="120" t="e">
        <f>#REF!</f>
        <v>#REF!</v>
      </c>
      <c r="E123" s="120" t="e">
        <f>#REF!</f>
        <v>#REF!</v>
      </c>
      <c r="F123" s="122" t="e">
        <f>#REF!</f>
        <v>#REF!</v>
      </c>
      <c r="G123" s="123" t="e">
        <f>#REF!</f>
        <v>#REF!</v>
      </c>
      <c r="H123" s="123" t="s">
        <v>104</v>
      </c>
      <c r="I123" s="123"/>
      <c r="J123" s="117" t="str">
        <f>'YARIŞMA BİLGİLERİ'!$F$21</f>
        <v>12-16 Yaş Kız Erkek</v>
      </c>
      <c r="K123" s="120" t="str">
        <f t="shared" si="3"/>
        <v>İzmir-Görme Engelliler Türkiye Şampiyonası</v>
      </c>
      <c r="L123" s="177" t="e">
        <f>#REF!</f>
        <v>#REF!</v>
      </c>
      <c r="M123" s="121" t="s">
        <v>107</v>
      </c>
    </row>
    <row r="124" spans="1:13" s="113" customFormat="1" ht="26.25" customHeight="1" x14ac:dyDescent="0.2">
      <c r="A124" s="115">
        <v>122</v>
      </c>
      <c r="B124" s="126" t="s">
        <v>104</v>
      </c>
      <c r="C124" s="116" t="e">
        <f>#REF!</f>
        <v>#REF!</v>
      </c>
      <c r="D124" s="120" t="e">
        <f>#REF!</f>
        <v>#REF!</v>
      </c>
      <c r="E124" s="120" t="e">
        <f>#REF!</f>
        <v>#REF!</v>
      </c>
      <c r="F124" s="122" t="e">
        <f>#REF!</f>
        <v>#REF!</v>
      </c>
      <c r="G124" s="123" t="e">
        <f>#REF!</f>
        <v>#REF!</v>
      </c>
      <c r="H124" s="123" t="s">
        <v>104</v>
      </c>
      <c r="I124" s="123"/>
      <c r="J124" s="117" t="str">
        <f>'YARIŞMA BİLGİLERİ'!$F$21</f>
        <v>12-16 Yaş Kız Erkek</v>
      </c>
      <c r="K124" s="120" t="str">
        <f t="shared" si="3"/>
        <v>İzmir-Görme Engelliler Türkiye Şampiyonası</v>
      </c>
      <c r="L124" s="177" t="e">
        <f>#REF!</f>
        <v>#REF!</v>
      </c>
      <c r="M124" s="121" t="s">
        <v>107</v>
      </c>
    </row>
    <row r="125" spans="1:13" s="113" customFormat="1" ht="26.25" customHeight="1" x14ac:dyDescent="0.2">
      <c r="A125" s="115">
        <v>123</v>
      </c>
      <c r="B125" s="126" t="s">
        <v>104</v>
      </c>
      <c r="C125" s="116" t="e">
        <f>#REF!</f>
        <v>#REF!</v>
      </c>
      <c r="D125" s="120" t="e">
        <f>#REF!</f>
        <v>#REF!</v>
      </c>
      <c r="E125" s="120" t="e">
        <f>#REF!</f>
        <v>#REF!</v>
      </c>
      <c r="F125" s="122" t="e">
        <f>#REF!</f>
        <v>#REF!</v>
      </c>
      <c r="G125" s="123" t="e">
        <f>#REF!</f>
        <v>#REF!</v>
      </c>
      <c r="H125" s="123" t="s">
        <v>104</v>
      </c>
      <c r="I125" s="123"/>
      <c r="J125" s="117" t="str">
        <f>'YARIŞMA BİLGİLERİ'!$F$21</f>
        <v>12-16 Yaş Kız Erkek</v>
      </c>
      <c r="K125" s="120" t="str">
        <f t="shared" si="3"/>
        <v>İzmir-Görme Engelliler Türkiye Şampiyonası</v>
      </c>
      <c r="L125" s="177" t="e">
        <f>#REF!</f>
        <v>#REF!</v>
      </c>
      <c r="M125" s="121" t="s">
        <v>107</v>
      </c>
    </row>
    <row r="126" spans="1:13" s="113" customFormat="1" ht="26.25" customHeight="1" x14ac:dyDescent="0.2">
      <c r="A126" s="115">
        <v>124</v>
      </c>
      <c r="B126" s="126" t="s">
        <v>104</v>
      </c>
      <c r="C126" s="116" t="e">
        <f>#REF!</f>
        <v>#REF!</v>
      </c>
      <c r="D126" s="120" t="e">
        <f>#REF!</f>
        <v>#REF!</v>
      </c>
      <c r="E126" s="120" t="e">
        <f>#REF!</f>
        <v>#REF!</v>
      </c>
      <c r="F126" s="122" t="e">
        <f>#REF!</f>
        <v>#REF!</v>
      </c>
      <c r="G126" s="123" t="e">
        <f>#REF!</f>
        <v>#REF!</v>
      </c>
      <c r="H126" s="123" t="s">
        <v>104</v>
      </c>
      <c r="I126" s="123"/>
      <c r="J126" s="117" t="str">
        <f>'YARIŞMA BİLGİLERİ'!$F$21</f>
        <v>12-16 Yaş Kız Erkek</v>
      </c>
      <c r="K126" s="120" t="str">
        <f t="shared" si="3"/>
        <v>İzmir-Görme Engelliler Türkiye Şampiyonası</v>
      </c>
      <c r="L126" s="177" t="e">
        <f>#REF!</f>
        <v>#REF!</v>
      </c>
      <c r="M126" s="121" t="s">
        <v>107</v>
      </c>
    </row>
    <row r="127" spans="1:13" s="113" customFormat="1" ht="26.25" customHeight="1" x14ac:dyDescent="0.2">
      <c r="A127" s="115">
        <v>125</v>
      </c>
      <c r="B127" s="126" t="s">
        <v>104</v>
      </c>
      <c r="C127" s="116" t="e">
        <f>#REF!</f>
        <v>#REF!</v>
      </c>
      <c r="D127" s="120" t="e">
        <f>#REF!</f>
        <v>#REF!</v>
      </c>
      <c r="E127" s="120" t="e">
        <f>#REF!</f>
        <v>#REF!</v>
      </c>
      <c r="F127" s="122" t="e">
        <f>#REF!</f>
        <v>#REF!</v>
      </c>
      <c r="G127" s="123" t="e">
        <f>#REF!</f>
        <v>#REF!</v>
      </c>
      <c r="H127" s="123" t="s">
        <v>104</v>
      </c>
      <c r="I127" s="123"/>
      <c r="J127" s="117" t="str">
        <f>'YARIŞMA BİLGİLERİ'!$F$21</f>
        <v>12-16 Yaş Kız Erkek</v>
      </c>
      <c r="K127" s="120" t="str">
        <f t="shared" si="3"/>
        <v>İzmir-Görme Engelliler Türkiye Şampiyonası</v>
      </c>
      <c r="L127" s="177" t="e">
        <f>#REF!</f>
        <v>#REF!</v>
      </c>
      <c r="M127" s="121" t="s">
        <v>107</v>
      </c>
    </row>
    <row r="128" spans="1:13" s="113" customFormat="1" ht="26.25" customHeight="1" x14ac:dyDescent="0.2">
      <c r="A128" s="115">
        <v>126</v>
      </c>
      <c r="B128" s="126" t="s">
        <v>104</v>
      </c>
      <c r="C128" s="116" t="e">
        <f>#REF!</f>
        <v>#REF!</v>
      </c>
      <c r="D128" s="120" t="e">
        <f>#REF!</f>
        <v>#REF!</v>
      </c>
      <c r="E128" s="120" t="e">
        <f>#REF!</f>
        <v>#REF!</v>
      </c>
      <c r="F128" s="122" t="e">
        <f>#REF!</f>
        <v>#REF!</v>
      </c>
      <c r="G128" s="123" t="e">
        <f>#REF!</f>
        <v>#REF!</v>
      </c>
      <c r="H128" s="123" t="s">
        <v>104</v>
      </c>
      <c r="I128" s="123"/>
      <c r="J128" s="117" t="str">
        <f>'YARIŞMA BİLGİLERİ'!$F$21</f>
        <v>12-16 Yaş Kız Erkek</v>
      </c>
      <c r="K128" s="120" t="str">
        <f t="shared" si="3"/>
        <v>İzmir-Görme Engelliler Türkiye Şampiyonası</v>
      </c>
      <c r="L128" s="177" t="e">
        <f>#REF!</f>
        <v>#REF!</v>
      </c>
      <c r="M128" s="121" t="s">
        <v>107</v>
      </c>
    </row>
    <row r="129" spans="1:13" s="113" customFormat="1" ht="26.25" customHeight="1" x14ac:dyDescent="0.2">
      <c r="A129" s="115">
        <v>127</v>
      </c>
      <c r="B129" s="126" t="s">
        <v>104</v>
      </c>
      <c r="C129" s="116" t="e">
        <f>#REF!</f>
        <v>#REF!</v>
      </c>
      <c r="D129" s="120" t="e">
        <f>#REF!</f>
        <v>#REF!</v>
      </c>
      <c r="E129" s="120" t="e">
        <f>#REF!</f>
        <v>#REF!</v>
      </c>
      <c r="F129" s="122" t="e">
        <f>#REF!</f>
        <v>#REF!</v>
      </c>
      <c r="G129" s="123" t="e">
        <f>#REF!</f>
        <v>#REF!</v>
      </c>
      <c r="H129" s="123" t="s">
        <v>104</v>
      </c>
      <c r="I129" s="123"/>
      <c r="J129" s="117" t="str">
        <f>'YARIŞMA BİLGİLERİ'!$F$21</f>
        <v>12-16 Yaş Kız Erkek</v>
      </c>
      <c r="K129" s="120" t="str">
        <f t="shared" si="3"/>
        <v>İzmir-Görme Engelliler Türkiye Şampiyonası</v>
      </c>
      <c r="L129" s="177" t="e">
        <f>#REF!</f>
        <v>#REF!</v>
      </c>
      <c r="M129" s="121" t="s">
        <v>107</v>
      </c>
    </row>
    <row r="130" spans="1:13" s="113" customFormat="1" ht="26.25" customHeight="1" x14ac:dyDescent="0.2">
      <c r="A130" s="115">
        <v>128</v>
      </c>
      <c r="B130" s="126" t="s">
        <v>104</v>
      </c>
      <c r="C130" s="116" t="e">
        <f>#REF!</f>
        <v>#REF!</v>
      </c>
      <c r="D130" s="120" t="e">
        <f>#REF!</f>
        <v>#REF!</v>
      </c>
      <c r="E130" s="120" t="e">
        <f>#REF!</f>
        <v>#REF!</v>
      </c>
      <c r="F130" s="122" t="e">
        <f>#REF!</f>
        <v>#REF!</v>
      </c>
      <c r="G130" s="123" t="e">
        <f>#REF!</f>
        <v>#REF!</v>
      </c>
      <c r="H130" s="123" t="s">
        <v>104</v>
      </c>
      <c r="I130" s="123"/>
      <c r="J130" s="117" t="str">
        <f>'YARIŞMA BİLGİLERİ'!$F$21</f>
        <v>12-16 Yaş Kız Erkek</v>
      </c>
      <c r="K130" s="120" t="str">
        <f t="shared" si="3"/>
        <v>İzmir-Görme Engelliler Türkiye Şampiyonası</v>
      </c>
      <c r="L130" s="177" t="e">
        <f>#REF!</f>
        <v>#REF!</v>
      </c>
      <c r="M130" s="121" t="s">
        <v>107</v>
      </c>
    </row>
    <row r="131" spans="1:13" s="113" customFormat="1" ht="26.25" customHeight="1" x14ac:dyDescent="0.2">
      <c r="A131" s="115">
        <v>129</v>
      </c>
      <c r="B131" s="126" t="s">
        <v>104</v>
      </c>
      <c r="C131" s="116" t="e">
        <f>#REF!</f>
        <v>#REF!</v>
      </c>
      <c r="D131" s="120" t="e">
        <f>#REF!</f>
        <v>#REF!</v>
      </c>
      <c r="E131" s="120" t="e">
        <f>#REF!</f>
        <v>#REF!</v>
      </c>
      <c r="F131" s="122" t="e">
        <f>#REF!</f>
        <v>#REF!</v>
      </c>
      <c r="G131" s="123" t="e">
        <f>#REF!</f>
        <v>#REF!</v>
      </c>
      <c r="H131" s="123" t="s">
        <v>104</v>
      </c>
      <c r="I131" s="123"/>
      <c r="J131" s="117" t="str">
        <f>'YARIŞMA BİLGİLERİ'!$F$21</f>
        <v>12-16 Yaş Kız Erkek</v>
      </c>
      <c r="K131" s="120" t="str">
        <f t="shared" ref="K131:K149" si="4">CONCATENATE(K$1,"-",A$1)</f>
        <v>İzmir-Görme Engelliler Türkiye Şampiyonası</v>
      </c>
      <c r="L131" s="177" t="e">
        <f>#REF!</f>
        <v>#REF!</v>
      </c>
      <c r="M131" s="121" t="s">
        <v>107</v>
      </c>
    </row>
    <row r="132" spans="1:13" s="113" customFormat="1" ht="26.25" customHeight="1" x14ac:dyDescent="0.2">
      <c r="A132" s="115">
        <v>130</v>
      </c>
      <c r="B132" s="126" t="s">
        <v>104</v>
      </c>
      <c r="C132" s="116" t="e">
        <f>#REF!</f>
        <v>#REF!</v>
      </c>
      <c r="D132" s="120" t="e">
        <f>#REF!</f>
        <v>#REF!</v>
      </c>
      <c r="E132" s="120" t="e">
        <f>#REF!</f>
        <v>#REF!</v>
      </c>
      <c r="F132" s="122" t="e">
        <f>#REF!</f>
        <v>#REF!</v>
      </c>
      <c r="G132" s="123" t="e">
        <f>#REF!</f>
        <v>#REF!</v>
      </c>
      <c r="H132" s="123" t="s">
        <v>104</v>
      </c>
      <c r="I132" s="123"/>
      <c r="J132" s="117" t="str">
        <f>'YARIŞMA BİLGİLERİ'!$F$21</f>
        <v>12-16 Yaş Kız Erkek</v>
      </c>
      <c r="K132" s="120" t="str">
        <f t="shared" si="4"/>
        <v>İzmir-Görme Engelliler Türkiye Şampiyonası</v>
      </c>
      <c r="L132" s="177" t="e">
        <f>#REF!</f>
        <v>#REF!</v>
      </c>
      <c r="M132" s="121" t="s">
        <v>107</v>
      </c>
    </row>
    <row r="133" spans="1:13" s="113" customFormat="1" ht="26.25" customHeight="1" x14ac:dyDescent="0.2">
      <c r="A133" s="115">
        <v>131</v>
      </c>
      <c r="B133" s="126" t="s">
        <v>104</v>
      </c>
      <c r="C133" s="116" t="e">
        <f>#REF!</f>
        <v>#REF!</v>
      </c>
      <c r="D133" s="120" t="e">
        <f>#REF!</f>
        <v>#REF!</v>
      </c>
      <c r="E133" s="120" t="e">
        <f>#REF!</f>
        <v>#REF!</v>
      </c>
      <c r="F133" s="122" t="e">
        <f>#REF!</f>
        <v>#REF!</v>
      </c>
      <c r="G133" s="123" t="e">
        <f>#REF!</f>
        <v>#REF!</v>
      </c>
      <c r="H133" s="123" t="s">
        <v>104</v>
      </c>
      <c r="I133" s="123"/>
      <c r="J133" s="117" t="str">
        <f>'YARIŞMA BİLGİLERİ'!$F$21</f>
        <v>12-16 Yaş Kız Erkek</v>
      </c>
      <c r="K133" s="120" t="str">
        <f t="shared" si="4"/>
        <v>İzmir-Görme Engelliler Türkiye Şampiyonası</v>
      </c>
      <c r="L133" s="177" t="e">
        <f>#REF!</f>
        <v>#REF!</v>
      </c>
      <c r="M133" s="121" t="s">
        <v>107</v>
      </c>
    </row>
    <row r="134" spans="1:13" s="113" customFormat="1" ht="26.25" customHeight="1" x14ac:dyDescent="0.2">
      <c r="A134" s="115">
        <v>132</v>
      </c>
      <c r="B134" s="126" t="s">
        <v>104</v>
      </c>
      <c r="C134" s="116" t="e">
        <f>#REF!</f>
        <v>#REF!</v>
      </c>
      <c r="D134" s="120" t="e">
        <f>#REF!</f>
        <v>#REF!</v>
      </c>
      <c r="E134" s="120" t="e">
        <f>#REF!</f>
        <v>#REF!</v>
      </c>
      <c r="F134" s="122" t="e">
        <f>#REF!</f>
        <v>#REF!</v>
      </c>
      <c r="G134" s="123" t="e">
        <f>#REF!</f>
        <v>#REF!</v>
      </c>
      <c r="H134" s="123" t="s">
        <v>104</v>
      </c>
      <c r="I134" s="123"/>
      <c r="J134" s="117" t="str">
        <f>'YARIŞMA BİLGİLERİ'!$F$21</f>
        <v>12-16 Yaş Kız Erkek</v>
      </c>
      <c r="K134" s="120" t="str">
        <f t="shared" si="4"/>
        <v>İzmir-Görme Engelliler Türkiye Şampiyonası</v>
      </c>
      <c r="L134" s="177" t="e">
        <f>#REF!</f>
        <v>#REF!</v>
      </c>
      <c r="M134" s="121" t="s">
        <v>107</v>
      </c>
    </row>
    <row r="135" spans="1:13" s="113" customFormat="1" ht="26.25" customHeight="1" x14ac:dyDescent="0.2">
      <c r="A135" s="115">
        <v>133</v>
      </c>
      <c r="B135" s="126" t="s">
        <v>104</v>
      </c>
      <c r="C135" s="116" t="e">
        <f>#REF!</f>
        <v>#REF!</v>
      </c>
      <c r="D135" s="120" t="e">
        <f>#REF!</f>
        <v>#REF!</v>
      </c>
      <c r="E135" s="120" t="e">
        <f>#REF!</f>
        <v>#REF!</v>
      </c>
      <c r="F135" s="122" t="e">
        <f>#REF!</f>
        <v>#REF!</v>
      </c>
      <c r="G135" s="123" t="e">
        <f>#REF!</f>
        <v>#REF!</v>
      </c>
      <c r="H135" s="123" t="s">
        <v>104</v>
      </c>
      <c r="I135" s="123"/>
      <c r="J135" s="117" t="str">
        <f>'YARIŞMA BİLGİLERİ'!$F$21</f>
        <v>12-16 Yaş Kız Erkek</v>
      </c>
      <c r="K135" s="120" t="str">
        <f t="shared" si="4"/>
        <v>İzmir-Görme Engelliler Türkiye Şampiyonası</v>
      </c>
      <c r="L135" s="177" t="e">
        <f>#REF!</f>
        <v>#REF!</v>
      </c>
      <c r="M135" s="121" t="s">
        <v>107</v>
      </c>
    </row>
    <row r="136" spans="1:13" s="113" customFormat="1" ht="26.25" customHeight="1" x14ac:dyDescent="0.2">
      <c r="A136" s="115">
        <v>134</v>
      </c>
      <c r="B136" s="126" t="s">
        <v>104</v>
      </c>
      <c r="C136" s="116" t="e">
        <f>#REF!</f>
        <v>#REF!</v>
      </c>
      <c r="D136" s="120" t="e">
        <f>#REF!</f>
        <v>#REF!</v>
      </c>
      <c r="E136" s="120" t="e">
        <f>#REF!</f>
        <v>#REF!</v>
      </c>
      <c r="F136" s="122" t="e">
        <f>#REF!</f>
        <v>#REF!</v>
      </c>
      <c r="G136" s="123" t="e">
        <f>#REF!</f>
        <v>#REF!</v>
      </c>
      <c r="H136" s="123" t="s">
        <v>104</v>
      </c>
      <c r="I136" s="123"/>
      <c r="J136" s="117" t="str">
        <f>'YARIŞMA BİLGİLERİ'!$F$21</f>
        <v>12-16 Yaş Kız Erkek</v>
      </c>
      <c r="K136" s="120" t="str">
        <f t="shared" si="4"/>
        <v>İzmir-Görme Engelliler Türkiye Şampiyonası</v>
      </c>
      <c r="L136" s="177" t="e">
        <f>#REF!</f>
        <v>#REF!</v>
      </c>
      <c r="M136" s="121" t="s">
        <v>107</v>
      </c>
    </row>
    <row r="137" spans="1:13" s="113" customFormat="1" ht="26.25" customHeight="1" x14ac:dyDescent="0.2">
      <c r="A137" s="115">
        <v>135</v>
      </c>
      <c r="B137" s="126" t="s">
        <v>104</v>
      </c>
      <c r="C137" s="116" t="e">
        <f>#REF!</f>
        <v>#REF!</v>
      </c>
      <c r="D137" s="120" t="e">
        <f>#REF!</f>
        <v>#REF!</v>
      </c>
      <c r="E137" s="120" t="e">
        <f>#REF!</f>
        <v>#REF!</v>
      </c>
      <c r="F137" s="122" t="e">
        <f>#REF!</f>
        <v>#REF!</v>
      </c>
      <c r="G137" s="123" t="e">
        <f>#REF!</f>
        <v>#REF!</v>
      </c>
      <c r="H137" s="123" t="s">
        <v>104</v>
      </c>
      <c r="I137" s="123"/>
      <c r="J137" s="117" t="str">
        <f>'YARIŞMA BİLGİLERİ'!$F$21</f>
        <v>12-16 Yaş Kız Erkek</v>
      </c>
      <c r="K137" s="120" t="str">
        <f t="shared" si="4"/>
        <v>İzmir-Görme Engelliler Türkiye Şampiyonası</v>
      </c>
      <c r="L137" s="177" t="e">
        <f>#REF!</f>
        <v>#REF!</v>
      </c>
      <c r="M137" s="121" t="s">
        <v>107</v>
      </c>
    </row>
    <row r="138" spans="1:13" s="113" customFormat="1" ht="26.25" customHeight="1" x14ac:dyDescent="0.2">
      <c r="A138" s="115">
        <v>136</v>
      </c>
      <c r="B138" s="126" t="s">
        <v>104</v>
      </c>
      <c r="C138" s="116" t="e">
        <f>#REF!</f>
        <v>#REF!</v>
      </c>
      <c r="D138" s="120" t="e">
        <f>#REF!</f>
        <v>#REF!</v>
      </c>
      <c r="E138" s="120" t="e">
        <f>#REF!</f>
        <v>#REF!</v>
      </c>
      <c r="F138" s="122" t="e">
        <f>#REF!</f>
        <v>#REF!</v>
      </c>
      <c r="G138" s="123" t="e">
        <f>#REF!</f>
        <v>#REF!</v>
      </c>
      <c r="H138" s="123" t="s">
        <v>104</v>
      </c>
      <c r="I138" s="123"/>
      <c r="J138" s="117" t="str">
        <f>'YARIŞMA BİLGİLERİ'!$F$21</f>
        <v>12-16 Yaş Kız Erkek</v>
      </c>
      <c r="K138" s="120" t="str">
        <f t="shared" si="4"/>
        <v>İzmir-Görme Engelliler Türkiye Şampiyonası</v>
      </c>
      <c r="L138" s="177" t="e">
        <f>#REF!</f>
        <v>#REF!</v>
      </c>
      <c r="M138" s="121" t="s">
        <v>107</v>
      </c>
    </row>
    <row r="139" spans="1:13" s="113" customFormat="1" ht="26.25" customHeight="1" x14ac:dyDescent="0.2">
      <c r="A139" s="115">
        <v>137</v>
      </c>
      <c r="B139" s="126" t="s">
        <v>104</v>
      </c>
      <c r="C139" s="116" t="e">
        <f>#REF!</f>
        <v>#REF!</v>
      </c>
      <c r="D139" s="120" t="e">
        <f>#REF!</f>
        <v>#REF!</v>
      </c>
      <c r="E139" s="120" t="e">
        <f>#REF!</f>
        <v>#REF!</v>
      </c>
      <c r="F139" s="122" t="e">
        <f>#REF!</f>
        <v>#REF!</v>
      </c>
      <c r="G139" s="123" t="e">
        <f>#REF!</f>
        <v>#REF!</v>
      </c>
      <c r="H139" s="123" t="s">
        <v>104</v>
      </c>
      <c r="I139" s="123"/>
      <c r="J139" s="117" t="str">
        <f>'YARIŞMA BİLGİLERİ'!$F$21</f>
        <v>12-16 Yaş Kız Erkek</v>
      </c>
      <c r="K139" s="120" t="str">
        <f t="shared" si="4"/>
        <v>İzmir-Görme Engelliler Türkiye Şampiyonası</v>
      </c>
      <c r="L139" s="177" t="e">
        <f>#REF!</f>
        <v>#REF!</v>
      </c>
      <c r="M139" s="121" t="s">
        <v>107</v>
      </c>
    </row>
    <row r="140" spans="1:13" s="113" customFormat="1" ht="26.25" customHeight="1" x14ac:dyDescent="0.2">
      <c r="A140" s="115">
        <v>138</v>
      </c>
      <c r="B140" s="126" t="s">
        <v>104</v>
      </c>
      <c r="C140" s="116" t="e">
        <f>#REF!</f>
        <v>#REF!</v>
      </c>
      <c r="D140" s="120" t="e">
        <f>#REF!</f>
        <v>#REF!</v>
      </c>
      <c r="E140" s="120" t="e">
        <f>#REF!</f>
        <v>#REF!</v>
      </c>
      <c r="F140" s="122" t="e">
        <f>#REF!</f>
        <v>#REF!</v>
      </c>
      <c r="G140" s="123" t="e">
        <f>#REF!</f>
        <v>#REF!</v>
      </c>
      <c r="H140" s="123" t="s">
        <v>104</v>
      </c>
      <c r="I140" s="123"/>
      <c r="J140" s="117" t="str">
        <f>'YARIŞMA BİLGİLERİ'!$F$21</f>
        <v>12-16 Yaş Kız Erkek</v>
      </c>
      <c r="K140" s="120" t="str">
        <f t="shared" si="4"/>
        <v>İzmir-Görme Engelliler Türkiye Şampiyonası</v>
      </c>
      <c r="L140" s="177" t="e">
        <f>#REF!</f>
        <v>#REF!</v>
      </c>
      <c r="M140" s="121" t="s">
        <v>107</v>
      </c>
    </row>
    <row r="141" spans="1:13" s="113" customFormat="1" ht="26.25" customHeight="1" x14ac:dyDescent="0.2">
      <c r="A141" s="115">
        <v>139</v>
      </c>
      <c r="B141" s="126" t="s">
        <v>104</v>
      </c>
      <c r="C141" s="116" t="e">
        <f>#REF!</f>
        <v>#REF!</v>
      </c>
      <c r="D141" s="120" t="e">
        <f>#REF!</f>
        <v>#REF!</v>
      </c>
      <c r="E141" s="120" t="e">
        <f>#REF!</f>
        <v>#REF!</v>
      </c>
      <c r="F141" s="122" t="e">
        <f>#REF!</f>
        <v>#REF!</v>
      </c>
      <c r="G141" s="123" t="e">
        <f>#REF!</f>
        <v>#REF!</v>
      </c>
      <c r="H141" s="123" t="s">
        <v>104</v>
      </c>
      <c r="I141" s="123"/>
      <c r="J141" s="117" t="str">
        <f>'YARIŞMA BİLGİLERİ'!$F$21</f>
        <v>12-16 Yaş Kız Erkek</v>
      </c>
      <c r="K141" s="120" t="str">
        <f t="shared" si="4"/>
        <v>İzmir-Görme Engelliler Türkiye Şampiyonası</v>
      </c>
      <c r="L141" s="177" t="e">
        <f>#REF!</f>
        <v>#REF!</v>
      </c>
      <c r="M141" s="121" t="s">
        <v>107</v>
      </c>
    </row>
    <row r="142" spans="1:13" s="113" customFormat="1" ht="26.25" customHeight="1" x14ac:dyDescent="0.2">
      <c r="A142" s="115">
        <v>140</v>
      </c>
      <c r="B142" s="126" t="s">
        <v>104</v>
      </c>
      <c r="C142" s="116" t="e">
        <f>#REF!</f>
        <v>#REF!</v>
      </c>
      <c r="D142" s="120" t="e">
        <f>#REF!</f>
        <v>#REF!</v>
      </c>
      <c r="E142" s="120" t="e">
        <f>#REF!</f>
        <v>#REF!</v>
      </c>
      <c r="F142" s="122" t="e">
        <f>#REF!</f>
        <v>#REF!</v>
      </c>
      <c r="G142" s="123" t="e">
        <f>#REF!</f>
        <v>#REF!</v>
      </c>
      <c r="H142" s="123" t="s">
        <v>104</v>
      </c>
      <c r="I142" s="123"/>
      <c r="J142" s="117" t="str">
        <f>'YARIŞMA BİLGİLERİ'!$F$21</f>
        <v>12-16 Yaş Kız Erkek</v>
      </c>
      <c r="K142" s="120" t="str">
        <f t="shared" si="4"/>
        <v>İzmir-Görme Engelliler Türkiye Şampiyonası</v>
      </c>
      <c r="L142" s="177" t="e">
        <f>#REF!</f>
        <v>#REF!</v>
      </c>
      <c r="M142" s="121" t="s">
        <v>107</v>
      </c>
    </row>
    <row r="143" spans="1:13" s="113" customFormat="1" ht="26.25" customHeight="1" x14ac:dyDescent="0.2">
      <c r="A143" s="115">
        <v>141</v>
      </c>
      <c r="B143" s="126" t="s">
        <v>104</v>
      </c>
      <c r="C143" s="116" t="e">
        <f>#REF!</f>
        <v>#REF!</v>
      </c>
      <c r="D143" s="120" t="e">
        <f>#REF!</f>
        <v>#REF!</v>
      </c>
      <c r="E143" s="120" t="e">
        <f>#REF!</f>
        <v>#REF!</v>
      </c>
      <c r="F143" s="122" t="e">
        <f>#REF!</f>
        <v>#REF!</v>
      </c>
      <c r="G143" s="123" t="e">
        <f>#REF!</f>
        <v>#REF!</v>
      </c>
      <c r="H143" s="123" t="s">
        <v>104</v>
      </c>
      <c r="I143" s="123"/>
      <c r="J143" s="117" t="str">
        <f>'YARIŞMA BİLGİLERİ'!$F$21</f>
        <v>12-16 Yaş Kız Erkek</v>
      </c>
      <c r="K143" s="120" t="str">
        <f t="shared" si="4"/>
        <v>İzmir-Görme Engelliler Türkiye Şampiyonası</v>
      </c>
      <c r="L143" s="177" t="e">
        <f>#REF!</f>
        <v>#REF!</v>
      </c>
      <c r="M143" s="121" t="s">
        <v>107</v>
      </c>
    </row>
    <row r="144" spans="1:13" s="113" customFormat="1" ht="26.25" customHeight="1" x14ac:dyDescent="0.2">
      <c r="A144" s="115">
        <v>142</v>
      </c>
      <c r="B144" s="126" t="s">
        <v>104</v>
      </c>
      <c r="C144" s="116" t="e">
        <f>#REF!</f>
        <v>#REF!</v>
      </c>
      <c r="D144" s="120" t="e">
        <f>#REF!</f>
        <v>#REF!</v>
      </c>
      <c r="E144" s="120" t="e">
        <f>#REF!</f>
        <v>#REF!</v>
      </c>
      <c r="F144" s="122" t="e">
        <f>#REF!</f>
        <v>#REF!</v>
      </c>
      <c r="G144" s="123" t="e">
        <f>#REF!</f>
        <v>#REF!</v>
      </c>
      <c r="H144" s="123" t="s">
        <v>104</v>
      </c>
      <c r="I144" s="123"/>
      <c r="J144" s="117" t="str">
        <f>'YARIŞMA BİLGİLERİ'!$F$21</f>
        <v>12-16 Yaş Kız Erkek</v>
      </c>
      <c r="K144" s="120" t="str">
        <f t="shared" si="4"/>
        <v>İzmir-Görme Engelliler Türkiye Şampiyonası</v>
      </c>
      <c r="L144" s="177" t="e">
        <f>#REF!</f>
        <v>#REF!</v>
      </c>
      <c r="M144" s="121" t="s">
        <v>107</v>
      </c>
    </row>
    <row r="145" spans="1:13" s="113" customFormat="1" ht="26.25" customHeight="1" x14ac:dyDescent="0.2">
      <c r="A145" s="115">
        <v>143</v>
      </c>
      <c r="B145" s="126" t="s">
        <v>104</v>
      </c>
      <c r="C145" s="116" t="e">
        <f>#REF!</f>
        <v>#REF!</v>
      </c>
      <c r="D145" s="120" t="e">
        <f>#REF!</f>
        <v>#REF!</v>
      </c>
      <c r="E145" s="120" t="e">
        <f>#REF!</f>
        <v>#REF!</v>
      </c>
      <c r="F145" s="122" t="e">
        <f>#REF!</f>
        <v>#REF!</v>
      </c>
      <c r="G145" s="123" t="e">
        <f>#REF!</f>
        <v>#REF!</v>
      </c>
      <c r="H145" s="123" t="s">
        <v>104</v>
      </c>
      <c r="I145" s="123"/>
      <c r="J145" s="117" t="str">
        <f>'YARIŞMA BİLGİLERİ'!$F$21</f>
        <v>12-16 Yaş Kız Erkek</v>
      </c>
      <c r="K145" s="120" t="str">
        <f t="shared" si="4"/>
        <v>İzmir-Görme Engelliler Türkiye Şampiyonası</v>
      </c>
      <c r="L145" s="177" t="e">
        <f>#REF!</f>
        <v>#REF!</v>
      </c>
      <c r="M145" s="121" t="s">
        <v>107</v>
      </c>
    </row>
    <row r="146" spans="1:13" s="113" customFormat="1" ht="26.25" customHeight="1" x14ac:dyDescent="0.2">
      <c r="A146" s="115">
        <v>144</v>
      </c>
      <c r="B146" s="126" t="s">
        <v>104</v>
      </c>
      <c r="C146" s="116" t="e">
        <f>#REF!</f>
        <v>#REF!</v>
      </c>
      <c r="D146" s="120" t="e">
        <f>#REF!</f>
        <v>#REF!</v>
      </c>
      <c r="E146" s="120" t="e">
        <f>#REF!</f>
        <v>#REF!</v>
      </c>
      <c r="F146" s="122" t="e">
        <f>#REF!</f>
        <v>#REF!</v>
      </c>
      <c r="G146" s="123" t="e">
        <f>#REF!</f>
        <v>#REF!</v>
      </c>
      <c r="H146" s="123" t="s">
        <v>104</v>
      </c>
      <c r="I146" s="123"/>
      <c r="J146" s="117" t="str">
        <f>'YARIŞMA BİLGİLERİ'!$F$21</f>
        <v>12-16 Yaş Kız Erkek</v>
      </c>
      <c r="K146" s="120" t="str">
        <f t="shared" si="4"/>
        <v>İzmir-Görme Engelliler Türkiye Şampiyonası</v>
      </c>
      <c r="L146" s="177" t="e">
        <f>#REF!</f>
        <v>#REF!</v>
      </c>
      <c r="M146" s="121" t="s">
        <v>107</v>
      </c>
    </row>
    <row r="147" spans="1:13" s="113" customFormat="1" ht="26.25" customHeight="1" x14ac:dyDescent="0.2">
      <c r="A147" s="115">
        <v>145</v>
      </c>
      <c r="B147" s="126" t="s">
        <v>104</v>
      </c>
      <c r="C147" s="116" t="e">
        <f>#REF!</f>
        <v>#REF!</v>
      </c>
      <c r="D147" s="120" t="e">
        <f>#REF!</f>
        <v>#REF!</v>
      </c>
      <c r="E147" s="120" t="e">
        <f>#REF!</f>
        <v>#REF!</v>
      </c>
      <c r="F147" s="122" t="e">
        <f>#REF!</f>
        <v>#REF!</v>
      </c>
      <c r="G147" s="123" t="e">
        <f>#REF!</f>
        <v>#REF!</v>
      </c>
      <c r="H147" s="123" t="s">
        <v>104</v>
      </c>
      <c r="I147" s="123"/>
      <c r="J147" s="117" t="str">
        <f>'YARIŞMA BİLGİLERİ'!$F$21</f>
        <v>12-16 Yaş Kız Erkek</v>
      </c>
      <c r="K147" s="120" t="str">
        <f t="shared" si="4"/>
        <v>İzmir-Görme Engelliler Türkiye Şampiyonası</v>
      </c>
      <c r="L147" s="177" t="e">
        <f>#REF!</f>
        <v>#REF!</v>
      </c>
      <c r="M147" s="121" t="s">
        <v>107</v>
      </c>
    </row>
    <row r="148" spans="1:13" s="113" customFormat="1" ht="26.25" customHeight="1" x14ac:dyDescent="0.2">
      <c r="A148" s="115">
        <v>146</v>
      </c>
      <c r="B148" s="126" t="s">
        <v>104</v>
      </c>
      <c r="C148" s="116" t="e">
        <f>#REF!</f>
        <v>#REF!</v>
      </c>
      <c r="D148" s="120" t="e">
        <f>#REF!</f>
        <v>#REF!</v>
      </c>
      <c r="E148" s="120" t="e">
        <f>#REF!</f>
        <v>#REF!</v>
      </c>
      <c r="F148" s="122" t="e">
        <f>#REF!</f>
        <v>#REF!</v>
      </c>
      <c r="G148" s="123" t="e">
        <f>#REF!</f>
        <v>#REF!</v>
      </c>
      <c r="H148" s="123" t="s">
        <v>104</v>
      </c>
      <c r="I148" s="123"/>
      <c r="J148" s="117" t="str">
        <f>'YARIŞMA BİLGİLERİ'!$F$21</f>
        <v>12-16 Yaş Kız Erkek</v>
      </c>
      <c r="K148" s="120" t="str">
        <f t="shared" si="4"/>
        <v>İzmir-Görme Engelliler Türkiye Şampiyonası</v>
      </c>
      <c r="L148" s="177" t="e">
        <f>#REF!</f>
        <v>#REF!</v>
      </c>
      <c r="M148" s="121" t="s">
        <v>107</v>
      </c>
    </row>
    <row r="149" spans="1:13" s="113" customFormat="1" ht="26.25" customHeight="1" x14ac:dyDescent="0.2">
      <c r="A149" s="115">
        <v>147</v>
      </c>
      <c r="B149" s="126" t="s">
        <v>104</v>
      </c>
      <c r="C149" s="116" t="e">
        <f>#REF!</f>
        <v>#REF!</v>
      </c>
      <c r="D149" s="120" t="e">
        <f>#REF!</f>
        <v>#REF!</v>
      </c>
      <c r="E149" s="120" t="e">
        <f>#REF!</f>
        <v>#REF!</v>
      </c>
      <c r="F149" s="122" t="e">
        <f>#REF!</f>
        <v>#REF!</v>
      </c>
      <c r="G149" s="123" t="e">
        <f>#REF!</f>
        <v>#REF!</v>
      </c>
      <c r="H149" s="123" t="s">
        <v>104</v>
      </c>
      <c r="I149" s="123"/>
      <c r="J149" s="117" t="str">
        <f>'YARIŞMA BİLGİLERİ'!$F$21</f>
        <v>12-16 Yaş Kız Erkek</v>
      </c>
      <c r="K149" s="120" t="str">
        <f t="shared" si="4"/>
        <v>İzmir-Görme Engelliler Türkiye Şampiyonası</v>
      </c>
      <c r="L149" s="177" t="e">
        <f>#REF!</f>
        <v>#REF!</v>
      </c>
      <c r="M149" s="121" t="s">
        <v>107</v>
      </c>
    </row>
    <row r="150" spans="1:13" s="113" customFormat="1" ht="26.25" customHeight="1" x14ac:dyDescent="0.2">
      <c r="A150" s="115">
        <v>148</v>
      </c>
      <c r="B150" s="126" t="s">
        <v>120</v>
      </c>
      <c r="C150" s="116" t="e">
        <f>#REF!</f>
        <v>#REF!</v>
      </c>
      <c r="D150" s="120" t="e">
        <f>#REF!</f>
        <v>#REF!</v>
      </c>
      <c r="E150" s="120" t="e">
        <f>#REF!</f>
        <v>#REF!</v>
      </c>
      <c r="F150" s="122" t="e">
        <f>#REF!</f>
        <v>#REF!</v>
      </c>
      <c r="G150" s="123" t="e">
        <f>#REF!</f>
        <v>#REF!</v>
      </c>
      <c r="H150" s="123" t="s">
        <v>63</v>
      </c>
      <c r="I150" s="123" t="e">
        <f>#REF!</f>
        <v>#REF!</v>
      </c>
      <c r="J150" s="117" t="str">
        <f>'YARIŞMA BİLGİLERİ'!$F$21</f>
        <v>12-16 Yaş Kız Erkek</v>
      </c>
      <c r="K150" s="120" t="str">
        <f t="shared" ref="K150:K189" si="5">CONCATENATE(K$1,"-",A$1)</f>
        <v>İzmir-Görme Engelliler Türkiye Şampiyonası</v>
      </c>
      <c r="L150" s="177" t="e">
        <f>#REF!</f>
        <v>#REF!</v>
      </c>
      <c r="M150" s="121" t="s">
        <v>107</v>
      </c>
    </row>
    <row r="151" spans="1:13" s="113" customFormat="1" ht="26.25" customHeight="1" x14ac:dyDescent="0.2">
      <c r="A151" s="115">
        <v>149</v>
      </c>
      <c r="B151" s="126" t="s">
        <v>120</v>
      </c>
      <c r="C151" s="116" t="e">
        <f>#REF!</f>
        <v>#REF!</v>
      </c>
      <c r="D151" s="120" t="e">
        <f>#REF!</f>
        <v>#REF!</v>
      </c>
      <c r="E151" s="120" t="e">
        <f>#REF!</f>
        <v>#REF!</v>
      </c>
      <c r="F151" s="122" t="e">
        <f>#REF!</f>
        <v>#REF!</v>
      </c>
      <c r="G151" s="123" t="e">
        <f>#REF!</f>
        <v>#REF!</v>
      </c>
      <c r="H151" s="123" t="s">
        <v>63</v>
      </c>
      <c r="I151" s="123" t="e">
        <f>#REF!</f>
        <v>#REF!</v>
      </c>
      <c r="J151" s="117" t="str">
        <f>'YARIŞMA BİLGİLERİ'!$F$21</f>
        <v>12-16 Yaş Kız Erkek</v>
      </c>
      <c r="K151" s="120" t="str">
        <f t="shared" si="5"/>
        <v>İzmir-Görme Engelliler Türkiye Şampiyonası</v>
      </c>
      <c r="L151" s="177" t="e">
        <f>#REF!</f>
        <v>#REF!</v>
      </c>
      <c r="M151" s="121" t="s">
        <v>107</v>
      </c>
    </row>
    <row r="152" spans="1:13" s="113" customFormat="1" ht="26.25" customHeight="1" x14ac:dyDescent="0.2">
      <c r="A152" s="115">
        <v>150</v>
      </c>
      <c r="B152" s="126" t="s">
        <v>120</v>
      </c>
      <c r="C152" s="116" t="e">
        <f>#REF!</f>
        <v>#REF!</v>
      </c>
      <c r="D152" s="120" t="e">
        <f>#REF!</f>
        <v>#REF!</v>
      </c>
      <c r="E152" s="120" t="e">
        <f>#REF!</f>
        <v>#REF!</v>
      </c>
      <c r="F152" s="122" t="e">
        <f>#REF!</f>
        <v>#REF!</v>
      </c>
      <c r="G152" s="123" t="e">
        <f>#REF!</f>
        <v>#REF!</v>
      </c>
      <c r="H152" s="123" t="s">
        <v>63</v>
      </c>
      <c r="I152" s="123" t="e">
        <f>#REF!</f>
        <v>#REF!</v>
      </c>
      <c r="J152" s="117" t="str">
        <f>'YARIŞMA BİLGİLERİ'!$F$21</f>
        <v>12-16 Yaş Kız Erkek</v>
      </c>
      <c r="K152" s="120" t="str">
        <f t="shared" si="5"/>
        <v>İzmir-Görme Engelliler Türkiye Şampiyonası</v>
      </c>
      <c r="L152" s="177" t="e">
        <f>#REF!</f>
        <v>#REF!</v>
      </c>
      <c r="M152" s="121" t="s">
        <v>107</v>
      </c>
    </row>
    <row r="153" spans="1:13" s="113" customFormat="1" ht="26.25" customHeight="1" x14ac:dyDescent="0.2">
      <c r="A153" s="115">
        <v>151</v>
      </c>
      <c r="B153" s="126" t="s">
        <v>120</v>
      </c>
      <c r="C153" s="116" t="e">
        <f>#REF!</f>
        <v>#REF!</v>
      </c>
      <c r="D153" s="120" t="e">
        <f>#REF!</f>
        <v>#REF!</v>
      </c>
      <c r="E153" s="120" t="e">
        <f>#REF!</f>
        <v>#REF!</v>
      </c>
      <c r="F153" s="122" t="e">
        <f>#REF!</f>
        <v>#REF!</v>
      </c>
      <c r="G153" s="123" t="e">
        <f>#REF!</f>
        <v>#REF!</v>
      </c>
      <c r="H153" s="123" t="s">
        <v>63</v>
      </c>
      <c r="I153" s="123" t="e">
        <f>#REF!</f>
        <v>#REF!</v>
      </c>
      <c r="J153" s="117" t="str">
        <f>'YARIŞMA BİLGİLERİ'!$F$21</f>
        <v>12-16 Yaş Kız Erkek</v>
      </c>
      <c r="K153" s="120" t="str">
        <f t="shared" si="5"/>
        <v>İzmir-Görme Engelliler Türkiye Şampiyonası</v>
      </c>
      <c r="L153" s="177" t="e">
        <f>#REF!</f>
        <v>#REF!</v>
      </c>
      <c r="M153" s="121" t="s">
        <v>107</v>
      </c>
    </row>
    <row r="154" spans="1:13" s="113" customFormat="1" ht="26.25" customHeight="1" x14ac:dyDescent="0.2">
      <c r="A154" s="115">
        <v>152</v>
      </c>
      <c r="B154" s="126" t="s">
        <v>120</v>
      </c>
      <c r="C154" s="116" t="e">
        <f>#REF!</f>
        <v>#REF!</v>
      </c>
      <c r="D154" s="120" t="e">
        <f>#REF!</f>
        <v>#REF!</v>
      </c>
      <c r="E154" s="120" t="e">
        <f>#REF!</f>
        <v>#REF!</v>
      </c>
      <c r="F154" s="122" t="e">
        <f>#REF!</f>
        <v>#REF!</v>
      </c>
      <c r="G154" s="123" t="e">
        <f>#REF!</f>
        <v>#REF!</v>
      </c>
      <c r="H154" s="123" t="s">
        <v>63</v>
      </c>
      <c r="I154" s="123" t="e">
        <f>#REF!</f>
        <v>#REF!</v>
      </c>
      <c r="J154" s="117" t="str">
        <f>'YARIŞMA BİLGİLERİ'!$F$21</f>
        <v>12-16 Yaş Kız Erkek</v>
      </c>
      <c r="K154" s="120" t="str">
        <f t="shared" si="5"/>
        <v>İzmir-Görme Engelliler Türkiye Şampiyonası</v>
      </c>
      <c r="L154" s="177" t="e">
        <f>#REF!</f>
        <v>#REF!</v>
      </c>
      <c r="M154" s="121" t="s">
        <v>107</v>
      </c>
    </row>
    <row r="155" spans="1:13" s="113" customFormat="1" ht="26.25" customHeight="1" x14ac:dyDescent="0.2">
      <c r="A155" s="115">
        <v>153</v>
      </c>
      <c r="B155" s="126" t="s">
        <v>120</v>
      </c>
      <c r="C155" s="116" t="e">
        <f>#REF!</f>
        <v>#REF!</v>
      </c>
      <c r="D155" s="120" t="e">
        <f>#REF!</f>
        <v>#REF!</v>
      </c>
      <c r="E155" s="120" t="e">
        <f>#REF!</f>
        <v>#REF!</v>
      </c>
      <c r="F155" s="122" t="e">
        <f>#REF!</f>
        <v>#REF!</v>
      </c>
      <c r="G155" s="123" t="e">
        <f>#REF!</f>
        <v>#REF!</v>
      </c>
      <c r="H155" s="123" t="s">
        <v>63</v>
      </c>
      <c r="I155" s="123" t="e">
        <f>#REF!</f>
        <v>#REF!</v>
      </c>
      <c r="J155" s="117" t="str">
        <f>'YARIŞMA BİLGİLERİ'!$F$21</f>
        <v>12-16 Yaş Kız Erkek</v>
      </c>
      <c r="K155" s="120" t="str">
        <f t="shared" si="5"/>
        <v>İzmir-Görme Engelliler Türkiye Şampiyonası</v>
      </c>
      <c r="L155" s="177" t="e">
        <f>#REF!</f>
        <v>#REF!</v>
      </c>
      <c r="M155" s="121" t="s">
        <v>107</v>
      </c>
    </row>
    <row r="156" spans="1:13" s="113" customFormat="1" ht="26.25" customHeight="1" x14ac:dyDescent="0.2">
      <c r="A156" s="115">
        <v>154</v>
      </c>
      <c r="B156" s="126" t="s">
        <v>120</v>
      </c>
      <c r="C156" s="116" t="e">
        <f>#REF!</f>
        <v>#REF!</v>
      </c>
      <c r="D156" s="120" t="e">
        <f>#REF!</f>
        <v>#REF!</v>
      </c>
      <c r="E156" s="120" t="e">
        <f>#REF!</f>
        <v>#REF!</v>
      </c>
      <c r="F156" s="122" t="e">
        <f>#REF!</f>
        <v>#REF!</v>
      </c>
      <c r="G156" s="123" t="e">
        <f>#REF!</f>
        <v>#REF!</v>
      </c>
      <c r="H156" s="123" t="s">
        <v>63</v>
      </c>
      <c r="I156" s="123" t="e">
        <f>#REF!</f>
        <v>#REF!</v>
      </c>
      <c r="J156" s="117" t="str">
        <f>'YARIŞMA BİLGİLERİ'!$F$21</f>
        <v>12-16 Yaş Kız Erkek</v>
      </c>
      <c r="K156" s="120" t="str">
        <f t="shared" si="5"/>
        <v>İzmir-Görme Engelliler Türkiye Şampiyonası</v>
      </c>
      <c r="L156" s="177" t="e">
        <f>#REF!</f>
        <v>#REF!</v>
      </c>
      <c r="M156" s="121" t="s">
        <v>107</v>
      </c>
    </row>
    <row r="157" spans="1:13" s="113" customFormat="1" ht="26.25" customHeight="1" x14ac:dyDescent="0.2">
      <c r="A157" s="115">
        <v>155</v>
      </c>
      <c r="B157" s="126" t="s">
        <v>120</v>
      </c>
      <c r="C157" s="116" t="e">
        <f>#REF!</f>
        <v>#REF!</v>
      </c>
      <c r="D157" s="120" t="e">
        <f>#REF!</f>
        <v>#REF!</v>
      </c>
      <c r="E157" s="120" t="e">
        <f>#REF!</f>
        <v>#REF!</v>
      </c>
      <c r="F157" s="122" t="e">
        <f>#REF!</f>
        <v>#REF!</v>
      </c>
      <c r="G157" s="123" t="e">
        <f>#REF!</f>
        <v>#REF!</v>
      </c>
      <c r="H157" s="123" t="s">
        <v>63</v>
      </c>
      <c r="I157" s="123" t="e">
        <f>#REF!</f>
        <v>#REF!</v>
      </c>
      <c r="J157" s="117" t="str">
        <f>'YARIŞMA BİLGİLERİ'!$F$21</f>
        <v>12-16 Yaş Kız Erkek</v>
      </c>
      <c r="K157" s="120" t="str">
        <f t="shared" si="5"/>
        <v>İzmir-Görme Engelliler Türkiye Şampiyonası</v>
      </c>
      <c r="L157" s="177" t="e">
        <f>#REF!</f>
        <v>#REF!</v>
      </c>
      <c r="M157" s="121" t="s">
        <v>107</v>
      </c>
    </row>
    <row r="158" spans="1:13" s="113" customFormat="1" ht="26.25" customHeight="1" x14ac:dyDescent="0.2">
      <c r="A158" s="115">
        <v>156</v>
      </c>
      <c r="B158" s="126" t="s">
        <v>120</v>
      </c>
      <c r="C158" s="116" t="e">
        <f>#REF!</f>
        <v>#REF!</v>
      </c>
      <c r="D158" s="120" t="e">
        <f>#REF!</f>
        <v>#REF!</v>
      </c>
      <c r="E158" s="120" t="e">
        <f>#REF!</f>
        <v>#REF!</v>
      </c>
      <c r="F158" s="122" t="e">
        <f>#REF!</f>
        <v>#REF!</v>
      </c>
      <c r="G158" s="123" t="e">
        <f>#REF!</f>
        <v>#REF!</v>
      </c>
      <c r="H158" s="123" t="s">
        <v>63</v>
      </c>
      <c r="I158" s="123" t="e">
        <f>#REF!</f>
        <v>#REF!</v>
      </c>
      <c r="J158" s="117" t="str">
        <f>'YARIŞMA BİLGİLERİ'!$F$21</f>
        <v>12-16 Yaş Kız Erkek</v>
      </c>
      <c r="K158" s="120" t="str">
        <f t="shared" si="5"/>
        <v>İzmir-Görme Engelliler Türkiye Şampiyonası</v>
      </c>
      <c r="L158" s="177" t="e">
        <f>#REF!</f>
        <v>#REF!</v>
      </c>
      <c r="M158" s="121" t="s">
        <v>107</v>
      </c>
    </row>
    <row r="159" spans="1:13" s="113" customFormat="1" ht="26.25" customHeight="1" x14ac:dyDescent="0.2">
      <c r="A159" s="115">
        <v>157</v>
      </c>
      <c r="B159" s="126" t="s">
        <v>120</v>
      </c>
      <c r="C159" s="116" t="e">
        <f>#REF!</f>
        <v>#REF!</v>
      </c>
      <c r="D159" s="120" t="e">
        <f>#REF!</f>
        <v>#REF!</v>
      </c>
      <c r="E159" s="120" t="e">
        <f>#REF!</f>
        <v>#REF!</v>
      </c>
      <c r="F159" s="122" t="e">
        <f>#REF!</f>
        <v>#REF!</v>
      </c>
      <c r="G159" s="123" t="e">
        <f>#REF!</f>
        <v>#REF!</v>
      </c>
      <c r="H159" s="123" t="s">
        <v>63</v>
      </c>
      <c r="I159" s="123" t="e">
        <f>#REF!</f>
        <v>#REF!</v>
      </c>
      <c r="J159" s="117" t="str">
        <f>'YARIŞMA BİLGİLERİ'!$F$21</f>
        <v>12-16 Yaş Kız Erkek</v>
      </c>
      <c r="K159" s="120" t="str">
        <f t="shared" si="5"/>
        <v>İzmir-Görme Engelliler Türkiye Şampiyonası</v>
      </c>
      <c r="L159" s="177" t="e">
        <f>#REF!</f>
        <v>#REF!</v>
      </c>
      <c r="M159" s="121" t="s">
        <v>107</v>
      </c>
    </row>
    <row r="160" spans="1:13" s="113" customFormat="1" ht="26.25" customHeight="1" x14ac:dyDescent="0.2">
      <c r="A160" s="115">
        <v>158</v>
      </c>
      <c r="B160" s="126" t="s">
        <v>120</v>
      </c>
      <c r="C160" s="116" t="e">
        <f>#REF!</f>
        <v>#REF!</v>
      </c>
      <c r="D160" s="120" t="e">
        <f>#REF!</f>
        <v>#REF!</v>
      </c>
      <c r="E160" s="120" t="e">
        <f>#REF!</f>
        <v>#REF!</v>
      </c>
      <c r="F160" s="122" t="e">
        <f>#REF!</f>
        <v>#REF!</v>
      </c>
      <c r="G160" s="123" t="e">
        <f>#REF!</f>
        <v>#REF!</v>
      </c>
      <c r="H160" s="123" t="s">
        <v>63</v>
      </c>
      <c r="I160" s="123" t="e">
        <f>#REF!</f>
        <v>#REF!</v>
      </c>
      <c r="J160" s="117" t="str">
        <f>'YARIŞMA BİLGİLERİ'!$F$21</f>
        <v>12-16 Yaş Kız Erkek</v>
      </c>
      <c r="K160" s="120" t="str">
        <f t="shared" si="5"/>
        <v>İzmir-Görme Engelliler Türkiye Şampiyonası</v>
      </c>
      <c r="L160" s="177" t="e">
        <f>#REF!</f>
        <v>#REF!</v>
      </c>
      <c r="M160" s="121" t="s">
        <v>107</v>
      </c>
    </row>
    <row r="161" spans="1:13" s="113" customFormat="1" ht="26.25" customHeight="1" x14ac:dyDescent="0.2">
      <c r="A161" s="115">
        <v>159</v>
      </c>
      <c r="B161" s="126" t="s">
        <v>120</v>
      </c>
      <c r="C161" s="116" t="e">
        <f>#REF!</f>
        <v>#REF!</v>
      </c>
      <c r="D161" s="120" t="e">
        <f>#REF!</f>
        <v>#REF!</v>
      </c>
      <c r="E161" s="120" t="e">
        <f>#REF!</f>
        <v>#REF!</v>
      </c>
      <c r="F161" s="122" t="e">
        <f>#REF!</f>
        <v>#REF!</v>
      </c>
      <c r="G161" s="123" t="e">
        <f>#REF!</f>
        <v>#REF!</v>
      </c>
      <c r="H161" s="123" t="s">
        <v>63</v>
      </c>
      <c r="I161" s="123" t="e">
        <f>#REF!</f>
        <v>#REF!</v>
      </c>
      <c r="J161" s="117" t="str">
        <f>'YARIŞMA BİLGİLERİ'!$F$21</f>
        <v>12-16 Yaş Kız Erkek</v>
      </c>
      <c r="K161" s="120" t="str">
        <f t="shared" si="5"/>
        <v>İzmir-Görme Engelliler Türkiye Şampiyonası</v>
      </c>
      <c r="L161" s="177" t="e">
        <f>#REF!</f>
        <v>#REF!</v>
      </c>
      <c r="M161" s="121" t="s">
        <v>107</v>
      </c>
    </row>
    <row r="162" spans="1:13" s="113" customFormat="1" ht="26.25" customHeight="1" x14ac:dyDescent="0.2">
      <c r="A162" s="115">
        <v>160</v>
      </c>
      <c r="B162" s="126" t="s">
        <v>120</v>
      </c>
      <c r="C162" s="116" t="e">
        <f>#REF!</f>
        <v>#REF!</v>
      </c>
      <c r="D162" s="120" t="e">
        <f>#REF!</f>
        <v>#REF!</v>
      </c>
      <c r="E162" s="120" t="e">
        <f>#REF!</f>
        <v>#REF!</v>
      </c>
      <c r="F162" s="122" t="e">
        <f>#REF!</f>
        <v>#REF!</v>
      </c>
      <c r="G162" s="123" t="e">
        <f>#REF!</f>
        <v>#REF!</v>
      </c>
      <c r="H162" s="123" t="s">
        <v>63</v>
      </c>
      <c r="I162" s="123" t="e">
        <f>#REF!</f>
        <v>#REF!</v>
      </c>
      <c r="J162" s="117" t="str">
        <f>'YARIŞMA BİLGİLERİ'!$F$21</f>
        <v>12-16 Yaş Kız Erkek</v>
      </c>
      <c r="K162" s="120" t="str">
        <f t="shared" si="5"/>
        <v>İzmir-Görme Engelliler Türkiye Şampiyonası</v>
      </c>
      <c r="L162" s="177" t="e">
        <f>#REF!</f>
        <v>#REF!</v>
      </c>
      <c r="M162" s="121" t="s">
        <v>107</v>
      </c>
    </row>
    <row r="163" spans="1:13" s="113" customFormat="1" ht="26.25" customHeight="1" x14ac:dyDescent="0.2">
      <c r="A163" s="115">
        <v>161</v>
      </c>
      <c r="B163" s="126" t="s">
        <v>120</v>
      </c>
      <c r="C163" s="116" t="e">
        <f>#REF!</f>
        <v>#REF!</v>
      </c>
      <c r="D163" s="120" t="e">
        <f>#REF!</f>
        <v>#REF!</v>
      </c>
      <c r="E163" s="120" t="e">
        <f>#REF!</f>
        <v>#REF!</v>
      </c>
      <c r="F163" s="122" t="e">
        <f>#REF!</f>
        <v>#REF!</v>
      </c>
      <c r="G163" s="123" t="e">
        <f>#REF!</f>
        <v>#REF!</v>
      </c>
      <c r="H163" s="123" t="s">
        <v>63</v>
      </c>
      <c r="I163" s="123" t="e">
        <f>#REF!</f>
        <v>#REF!</v>
      </c>
      <c r="J163" s="117" t="str">
        <f>'YARIŞMA BİLGİLERİ'!$F$21</f>
        <v>12-16 Yaş Kız Erkek</v>
      </c>
      <c r="K163" s="120" t="str">
        <f t="shared" si="5"/>
        <v>İzmir-Görme Engelliler Türkiye Şampiyonası</v>
      </c>
      <c r="L163" s="177" t="e">
        <f>#REF!</f>
        <v>#REF!</v>
      </c>
      <c r="M163" s="121" t="s">
        <v>107</v>
      </c>
    </row>
    <row r="164" spans="1:13" s="113" customFormat="1" ht="26.25" customHeight="1" x14ac:dyDescent="0.2">
      <c r="A164" s="115">
        <v>162</v>
      </c>
      <c r="B164" s="126" t="s">
        <v>120</v>
      </c>
      <c r="C164" s="116" t="e">
        <f>#REF!</f>
        <v>#REF!</v>
      </c>
      <c r="D164" s="120" t="e">
        <f>#REF!</f>
        <v>#REF!</v>
      </c>
      <c r="E164" s="120" t="e">
        <f>#REF!</f>
        <v>#REF!</v>
      </c>
      <c r="F164" s="122" t="e">
        <f>#REF!</f>
        <v>#REF!</v>
      </c>
      <c r="G164" s="123" t="e">
        <f>#REF!</f>
        <v>#REF!</v>
      </c>
      <c r="H164" s="123" t="s">
        <v>63</v>
      </c>
      <c r="I164" s="123" t="e">
        <f>#REF!</f>
        <v>#REF!</v>
      </c>
      <c r="J164" s="117" t="str">
        <f>'YARIŞMA BİLGİLERİ'!$F$21</f>
        <v>12-16 Yaş Kız Erkek</v>
      </c>
      <c r="K164" s="120" t="str">
        <f t="shared" si="5"/>
        <v>İzmir-Görme Engelliler Türkiye Şampiyonası</v>
      </c>
      <c r="L164" s="177" t="e">
        <f>#REF!</f>
        <v>#REF!</v>
      </c>
      <c r="M164" s="121" t="s">
        <v>107</v>
      </c>
    </row>
    <row r="165" spans="1:13" s="113" customFormat="1" ht="26.25" customHeight="1" x14ac:dyDescent="0.2">
      <c r="A165" s="115">
        <v>163</v>
      </c>
      <c r="B165" s="126" t="s">
        <v>120</v>
      </c>
      <c r="C165" s="116" t="e">
        <f>#REF!</f>
        <v>#REF!</v>
      </c>
      <c r="D165" s="120" t="e">
        <f>#REF!</f>
        <v>#REF!</v>
      </c>
      <c r="E165" s="120" t="e">
        <f>#REF!</f>
        <v>#REF!</v>
      </c>
      <c r="F165" s="122" t="e">
        <f>#REF!</f>
        <v>#REF!</v>
      </c>
      <c r="G165" s="123" t="e">
        <f>#REF!</f>
        <v>#REF!</v>
      </c>
      <c r="H165" s="123" t="s">
        <v>63</v>
      </c>
      <c r="I165" s="123" t="e">
        <f>#REF!</f>
        <v>#REF!</v>
      </c>
      <c r="J165" s="117" t="str">
        <f>'YARIŞMA BİLGİLERİ'!$F$21</f>
        <v>12-16 Yaş Kız Erkek</v>
      </c>
      <c r="K165" s="120" t="str">
        <f t="shared" si="5"/>
        <v>İzmir-Görme Engelliler Türkiye Şampiyonası</v>
      </c>
      <c r="L165" s="177" t="e">
        <f>#REF!</f>
        <v>#REF!</v>
      </c>
      <c r="M165" s="121" t="s">
        <v>107</v>
      </c>
    </row>
    <row r="166" spans="1:13" s="113" customFormat="1" ht="26.25" customHeight="1" x14ac:dyDescent="0.2">
      <c r="A166" s="115">
        <v>164</v>
      </c>
      <c r="B166" s="126" t="s">
        <v>120</v>
      </c>
      <c r="C166" s="116" t="e">
        <f>#REF!</f>
        <v>#REF!</v>
      </c>
      <c r="D166" s="120" t="e">
        <f>#REF!</f>
        <v>#REF!</v>
      </c>
      <c r="E166" s="120" t="e">
        <f>#REF!</f>
        <v>#REF!</v>
      </c>
      <c r="F166" s="122" t="e">
        <f>#REF!</f>
        <v>#REF!</v>
      </c>
      <c r="G166" s="123" t="e">
        <f>#REF!</f>
        <v>#REF!</v>
      </c>
      <c r="H166" s="123" t="s">
        <v>63</v>
      </c>
      <c r="I166" s="123" t="e">
        <f>#REF!</f>
        <v>#REF!</v>
      </c>
      <c r="J166" s="117" t="str">
        <f>'YARIŞMA BİLGİLERİ'!$F$21</f>
        <v>12-16 Yaş Kız Erkek</v>
      </c>
      <c r="K166" s="120" t="str">
        <f t="shared" si="5"/>
        <v>İzmir-Görme Engelliler Türkiye Şampiyonası</v>
      </c>
      <c r="L166" s="177" t="e">
        <f>#REF!</f>
        <v>#REF!</v>
      </c>
      <c r="M166" s="121" t="s">
        <v>107</v>
      </c>
    </row>
    <row r="167" spans="1:13" s="113" customFormat="1" ht="26.25" customHeight="1" x14ac:dyDescent="0.2">
      <c r="A167" s="115">
        <v>165</v>
      </c>
      <c r="B167" s="126" t="s">
        <v>120</v>
      </c>
      <c r="C167" s="116" t="e">
        <f>#REF!</f>
        <v>#REF!</v>
      </c>
      <c r="D167" s="120" t="e">
        <f>#REF!</f>
        <v>#REF!</v>
      </c>
      <c r="E167" s="120" t="e">
        <f>#REF!</f>
        <v>#REF!</v>
      </c>
      <c r="F167" s="122" t="e">
        <f>#REF!</f>
        <v>#REF!</v>
      </c>
      <c r="G167" s="123" t="e">
        <f>#REF!</f>
        <v>#REF!</v>
      </c>
      <c r="H167" s="123" t="s">
        <v>63</v>
      </c>
      <c r="I167" s="123" t="e">
        <f>#REF!</f>
        <v>#REF!</v>
      </c>
      <c r="J167" s="117" t="str">
        <f>'YARIŞMA BİLGİLERİ'!$F$21</f>
        <v>12-16 Yaş Kız Erkek</v>
      </c>
      <c r="K167" s="120" t="str">
        <f t="shared" si="5"/>
        <v>İzmir-Görme Engelliler Türkiye Şampiyonası</v>
      </c>
      <c r="L167" s="177" t="e">
        <f>#REF!</f>
        <v>#REF!</v>
      </c>
      <c r="M167" s="121" t="s">
        <v>107</v>
      </c>
    </row>
    <row r="168" spans="1:13" s="113" customFormat="1" ht="26.25" customHeight="1" x14ac:dyDescent="0.2">
      <c r="A168" s="115">
        <v>166</v>
      </c>
      <c r="B168" s="126" t="s">
        <v>120</v>
      </c>
      <c r="C168" s="116" t="e">
        <f>#REF!</f>
        <v>#REF!</v>
      </c>
      <c r="D168" s="120" t="e">
        <f>#REF!</f>
        <v>#REF!</v>
      </c>
      <c r="E168" s="120" t="e">
        <f>#REF!</f>
        <v>#REF!</v>
      </c>
      <c r="F168" s="122" t="e">
        <f>#REF!</f>
        <v>#REF!</v>
      </c>
      <c r="G168" s="123" t="e">
        <f>#REF!</f>
        <v>#REF!</v>
      </c>
      <c r="H168" s="123" t="s">
        <v>63</v>
      </c>
      <c r="I168" s="123" t="e">
        <f>#REF!</f>
        <v>#REF!</v>
      </c>
      <c r="J168" s="117" t="str">
        <f>'YARIŞMA BİLGİLERİ'!$F$21</f>
        <v>12-16 Yaş Kız Erkek</v>
      </c>
      <c r="K168" s="120" t="str">
        <f t="shared" si="5"/>
        <v>İzmir-Görme Engelliler Türkiye Şampiyonası</v>
      </c>
      <c r="L168" s="177" t="e">
        <f>#REF!</f>
        <v>#REF!</v>
      </c>
      <c r="M168" s="121" t="s">
        <v>107</v>
      </c>
    </row>
    <row r="169" spans="1:13" s="113" customFormat="1" ht="26.25" customHeight="1" x14ac:dyDescent="0.2">
      <c r="A169" s="115">
        <v>167</v>
      </c>
      <c r="B169" s="126" t="s">
        <v>120</v>
      </c>
      <c r="C169" s="116" t="e">
        <f>#REF!</f>
        <v>#REF!</v>
      </c>
      <c r="D169" s="120" t="e">
        <f>#REF!</f>
        <v>#REF!</v>
      </c>
      <c r="E169" s="120" t="e">
        <f>#REF!</f>
        <v>#REF!</v>
      </c>
      <c r="F169" s="122" t="e">
        <f>#REF!</f>
        <v>#REF!</v>
      </c>
      <c r="G169" s="123" t="e">
        <f>#REF!</f>
        <v>#REF!</v>
      </c>
      <c r="H169" s="123" t="s">
        <v>63</v>
      </c>
      <c r="I169" s="123" t="e">
        <f>#REF!</f>
        <v>#REF!</v>
      </c>
      <c r="J169" s="117" t="str">
        <f>'YARIŞMA BİLGİLERİ'!$F$21</f>
        <v>12-16 Yaş Kız Erkek</v>
      </c>
      <c r="K169" s="120" t="str">
        <f t="shared" si="5"/>
        <v>İzmir-Görme Engelliler Türkiye Şampiyonası</v>
      </c>
      <c r="L169" s="177" t="e">
        <f>#REF!</f>
        <v>#REF!</v>
      </c>
      <c r="M169" s="121" t="s">
        <v>107</v>
      </c>
    </row>
    <row r="170" spans="1:13" s="113" customFormat="1" ht="26.25" customHeight="1" x14ac:dyDescent="0.2">
      <c r="A170" s="115">
        <v>168</v>
      </c>
      <c r="B170" s="126" t="s">
        <v>120</v>
      </c>
      <c r="C170" s="116" t="e">
        <f>#REF!</f>
        <v>#REF!</v>
      </c>
      <c r="D170" s="120" t="e">
        <f>#REF!</f>
        <v>#REF!</v>
      </c>
      <c r="E170" s="120" t="e">
        <f>#REF!</f>
        <v>#REF!</v>
      </c>
      <c r="F170" s="122" t="e">
        <f>#REF!</f>
        <v>#REF!</v>
      </c>
      <c r="G170" s="123" t="e">
        <f>#REF!</f>
        <v>#REF!</v>
      </c>
      <c r="H170" s="123" t="s">
        <v>63</v>
      </c>
      <c r="I170" s="123" t="e">
        <f>#REF!</f>
        <v>#REF!</v>
      </c>
      <c r="J170" s="117" t="str">
        <f>'YARIŞMA BİLGİLERİ'!$F$21</f>
        <v>12-16 Yaş Kız Erkek</v>
      </c>
      <c r="K170" s="120" t="str">
        <f t="shared" si="5"/>
        <v>İzmir-Görme Engelliler Türkiye Şampiyonası</v>
      </c>
      <c r="L170" s="177" t="e">
        <f>#REF!</f>
        <v>#REF!</v>
      </c>
      <c r="M170" s="121" t="s">
        <v>107</v>
      </c>
    </row>
    <row r="171" spans="1:13" s="113" customFormat="1" ht="26.25" customHeight="1" x14ac:dyDescent="0.2">
      <c r="A171" s="115">
        <v>169</v>
      </c>
      <c r="B171" s="126" t="s">
        <v>120</v>
      </c>
      <c r="C171" s="116" t="e">
        <f>#REF!</f>
        <v>#REF!</v>
      </c>
      <c r="D171" s="120" t="e">
        <f>#REF!</f>
        <v>#REF!</v>
      </c>
      <c r="E171" s="120" t="e">
        <f>#REF!</f>
        <v>#REF!</v>
      </c>
      <c r="F171" s="122" t="e">
        <f>#REF!</f>
        <v>#REF!</v>
      </c>
      <c r="G171" s="123" t="e">
        <f>#REF!</f>
        <v>#REF!</v>
      </c>
      <c r="H171" s="123" t="s">
        <v>63</v>
      </c>
      <c r="I171" s="123" t="e">
        <f>#REF!</f>
        <v>#REF!</v>
      </c>
      <c r="J171" s="117" t="str">
        <f>'YARIŞMA BİLGİLERİ'!$F$21</f>
        <v>12-16 Yaş Kız Erkek</v>
      </c>
      <c r="K171" s="120" t="str">
        <f t="shared" si="5"/>
        <v>İzmir-Görme Engelliler Türkiye Şampiyonası</v>
      </c>
      <c r="L171" s="177" t="e">
        <f>#REF!</f>
        <v>#REF!</v>
      </c>
      <c r="M171" s="121" t="s">
        <v>107</v>
      </c>
    </row>
    <row r="172" spans="1:13" s="113" customFormat="1" ht="26.25" customHeight="1" x14ac:dyDescent="0.2">
      <c r="A172" s="115">
        <v>170</v>
      </c>
      <c r="B172" s="126" t="s">
        <v>120</v>
      </c>
      <c r="C172" s="116" t="e">
        <f>#REF!</f>
        <v>#REF!</v>
      </c>
      <c r="D172" s="120" t="e">
        <f>#REF!</f>
        <v>#REF!</v>
      </c>
      <c r="E172" s="120" t="e">
        <f>#REF!</f>
        <v>#REF!</v>
      </c>
      <c r="F172" s="122" t="e">
        <f>#REF!</f>
        <v>#REF!</v>
      </c>
      <c r="G172" s="123" t="e">
        <f>#REF!</f>
        <v>#REF!</v>
      </c>
      <c r="H172" s="123" t="s">
        <v>63</v>
      </c>
      <c r="I172" s="123" t="e">
        <f>#REF!</f>
        <v>#REF!</v>
      </c>
      <c r="J172" s="117" t="str">
        <f>'YARIŞMA BİLGİLERİ'!$F$21</f>
        <v>12-16 Yaş Kız Erkek</v>
      </c>
      <c r="K172" s="120" t="str">
        <f t="shared" si="5"/>
        <v>İzmir-Görme Engelliler Türkiye Şampiyonası</v>
      </c>
      <c r="L172" s="177" t="e">
        <f>#REF!</f>
        <v>#REF!</v>
      </c>
      <c r="M172" s="121" t="s">
        <v>107</v>
      </c>
    </row>
    <row r="173" spans="1:13" s="113" customFormat="1" ht="26.25" customHeight="1" x14ac:dyDescent="0.2">
      <c r="A173" s="115">
        <v>171</v>
      </c>
      <c r="B173" s="126" t="s">
        <v>120</v>
      </c>
      <c r="C173" s="116" t="e">
        <f>#REF!</f>
        <v>#REF!</v>
      </c>
      <c r="D173" s="120" t="e">
        <f>#REF!</f>
        <v>#REF!</v>
      </c>
      <c r="E173" s="120" t="e">
        <f>#REF!</f>
        <v>#REF!</v>
      </c>
      <c r="F173" s="122" t="e">
        <f>#REF!</f>
        <v>#REF!</v>
      </c>
      <c r="G173" s="123" t="e">
        <f>#REF!</f>
        <v>#REF!</v>
      </c>
      <c r="H173" s="123" t="s">
        <v>63</v>
      </c>
      <c r="I173" s="123" t="e">
        <f>#REF!</f>
        <v>#REF!</v>
      </c>
      <c r="J173" s="117" t="str">
        <f>'YARIŞMA BİLGİLERİ'!$F$21</f>
        <v>12-16 Yaş Kız Erkek</v>
      </c>
      <c r="K173" s="120" t="str">
        <f t="shared" si="5"/>
        <v>İzmir-Görme Engelliler Türkiye Şampiyonası</v>
      </c>
      <c r="L173" s="177" t="e">
        <f>#REF!</f>
        <v>#REF!</v>
      </c>
      <c r="M173" s="121" t="s">
        <v>107</v>
      </c>
    </row>
    <row r="174" spans="1:13" s="113" customFormat="1" ht="26.25" customHeight="1" x14ac:dyDescent="0.2">
      <c r="A174" s="115">
        <v>172</v>
      </c>
      <c r="B174" s="126" t="s">
        <v>120</v>
      </c>
      <c r="C174" s="116" t="e">
        <f>#REF!</f>
        <v>#REF!</v>
      </c>
      <c r="D174" s="120" t="e">
        <f>#REF!</f>
        <v>#REF!</v>
      </c>
      <c r="E174" s="120" t="e">
        <f>#REF!</f>
        <v>#REF!</v>
      </c>
      <c r="F174" s="122" t="e">
        <f>#REF!</f>
        <v>#REF!</v>
      </c>
      <c r="G174" s="123" t="e">
        <f>#REF!</f>
        <v>#REF!</v>
      </c>
      <c r="H174" s="123" t="s">
        <v>63</v>
      </c>
      <c r="I174" s="123" t="e">
        <f>#REF!</f>
        <v>#REF!</v>
      </c>
      <c r="J174" s="117" t="str">
        <f>'YARIŞMA BİLGİLERİ'!$F$21</f>
        <v>12-16 Yaş Kız Erkek</v>
      </c>
      <c r="K174" s="120" t="str">
        <f t="shared" si="5"/>
        <v>İzmir-Görme Engelliler Türkiye Şampiyonası</v>
      </c>
      <c r="L174" s="177" t="e">
        <f>#REF!</f>
        <v>#REF!</v>
      </c>
      <c r="M174" s="121" t="s">
        <v>107</v>
      </c>
    </row>
    <row r="175" spans="1:13" s="113" customFormat="1" ht="26.25" customHeight="1" x14ac:dyDescent="0.2">
      <c r="A175" s="115">
        <v>173</v>
      </c>
      <c r="B175" s="126" t="s">
        <v>120</v>
      </c>
      <c r="C175" s="116" t="e">
        <f>#REF!</f>
        <v>#REF!</v>
      </c>
      <c r="D175" s="120" t="e">
        <f>#REF!</f>
        <v>#REF!</v>
      </c>
      <c r="E175" s="120" t="e">
        <f>#REF!</f>
        <v>#REF!</v>
      </c>
      <c r="F175" s="122" t="e">
        <f>#REF!</f>
        <v>#REF!</v>
      </c>
      <c r="G175" s="123" t="e">
        <f>#REF!</f>
        <v>#REF!</v>
      </c>
      <c r="H175" s="123" t="s">
        <v>63</v>
      </c>
      <c r="I175" s="123" t="e">
        <f>#REF!</f>
        <v>#REF!</v>
      </c>
      <c r="J175" s="117" t="str">
        <f>'YARIŞMA BİLGİLERİ'!$F$21</f>
        <v>12-16 Yaş Kız Erkek</v>
      </c>
      <c r="K175" s="120" t="str">
        <f t="shared" si="5"/>
        <v>İzmir-Görme Engelliler Türkiye Şampiyonası</v>
      </c>
      <c r="L175" s="177" t="e">
        <f>#REF!</f>
        <v>#REF!</v>
      </c>
      <c r="M175" s="121" t="s">
        <v>107</v>
      </c>
    </row>
    <row r="176" spans="1:13" s="113" customFormat="1" ht="26.25" customHeight="1" x14ac:dyDescent="0.2">
      <c r="A176" s="115">
        <v>174</v>
      </c>
      <c r="B176" s="126" t="s">
        <v>120</v>
      </c>
      <c r="C176" s="116" t="e">
        <f>#REF!</f>
        <v>#REF!</v>
      </c>
      <c r="D176" s="120" t="e">
        <f>#REF!</f>
        <v>#REF!</v>
      </c>
      <c r="E176" s="120" t="e">
        <f>#REF!</f>
        <v>#REF!</v>
      </c>
      <c r="F176" s="122" t="e">
        <f>#REF!</f>
        <v>#REF!</v>
      </c>
      <c r="G176" s="123" t="e">
        <f>#REF!</f>
        <v>#REF!</v>
      </c>
      <c r="H176" s="123" t="s">
        <v>63</v>
      </c>
      <c r="I176" s="123" t="e">
        <f>#REF!</f>
        <v>#REF!</v>
      </c>
      <c r="J176" s="117" t="str">
        <f>'YARIŞMA BİLGİLERİ'!$F$21</f>
        <v>12-16 Yaş Kız Erkek</v>
      </c>
      <c r="K176" s="120" t="str">
        <f t="shared" si="5"/>
        <v>İzmir-Görme Engelliler Türkiye Şampiyonası</v>
      </c>
      <c r="L176" s="177" t="e">
        <f>#REF!</f>
        <v>#REF!</v>
      </c>
      <c r="M176" s="121" t="s">
        <v>107</v>
      </c>
    </row>
    <row r="177" spans="1:13" s="113" customFormat="1" ht="26.25" customHeight="1" x14ac:dyDescent="0.2">
      <c r="A177" s="115">
        <v>175</v>
      </c>
      <c r="B177" s="126" t="s">
        <v>120</v>
      </c>
      <c r="C177" s="116" t="e">
        <f>#REF!</f>
        <v>#REF!</v>
      </c>
      <c r="D177" s="120" t="e">
        <f>#REF!</f>
        <v>#REF!</v>
      </c>
      <c r="E177" s="120" t="e">
        <f>#REF!</f>
        <v>#REF!</v>
      </c>
      <c r="F177" s="122" t="e">
        <f>#REF!</f>
        <v>#REF!</v>
      </c>
      <c r="G177" s="123" t="e">
        <f>#REF!</f>
        <v>#REF!</v>
      </c>
      <c r="H177" s="123" t="s">
        <v>63</v>
      </c>
      <c r="I177" s="123" t="e">
        <f>#REF!</f>
        <v>#REF!</v>
      </c>
      <c r="J177" s="117" t="str">
        <f>'YARIŞMA BİLGİLERİ'!$F$21</f>
        <v>12-16 Yaş Kız Erkek</v>
      </c>
      <c r="K177" s="120" t="str">
        <f t="shared" si="5"/>
        <v>İzmir-Görme Engelliler Türkiye Şampiyonası</v>
      </c>
      <c r="L177" s="177" t="e">
        <f>#REF!</f>
        <v>#REF!</v>
      </c>
      <c r="M177" s="121" t="s">
        <v>107</v>
      </c>
    </row>
    <row r="178" spans="1:13" s="113" customFormat="1" ht="26.25" customHeight="1" x14ac:dyDescent="0.2">
      <c r="A178" s="115">
        <v>176</v>
      </c>
      <c r="B178" s="126" t="s">
        <v>120</v>
      </c>
      <c r="C178" s="116" t="e">
        <f>#REF!</f>
        <v>#REF!</v>
      </c>
      <c r="D178" s="120" t="e">
        <f>#REF!</f>
        <v>#REF!</v>
      </c>
      <c r="E178" s="120" t="e">
        <f>#REF!</f>
        <v>#REF!</v>
      </c>
      <c r="F178" s="122" t="e">
        <f>#REF!</f>
        <v>#REF!</v>
      </c>
      <c r="G178" s="123" t="e">
        <f>#REF!</f>
        <v>#REF!</v>
      </c>
      <c r="H178" s="123" t="s">
        <v>63</v>
      </c>
      <c r="I178" s="123" t="e">
        <f>#REF!</f>
        <v>#REF!</v>
      </c>
      <c r="J178" s="117" t="str">
        <f>'YARIŞMA BİLGİLERİ'!$F$21</f>
        <v>12-16 Yaş Kız Erkek</v>
      </c>
      <c r="K178" s="120" t="str">
        <f t="shared" si="5"/>
        <v>İzmir-Görme Engelliler Türkiye Şampiyonası</v>
      </c>
      <c r="L178" s="177" t="e">
        <f>#REF!</f>
        <v>#REF!</v>
      </c>
      <c r="M178" s="121" t="s">
        <v>107</v>
      </c>
    </row>
    <row r="179" spans="1:13" s="113" customFormat="1" ht="26.25" customHeight="1" x14ac:dyDescent="0.2">
      <c r="A179" s="115">
        <v>177</v>
      </c>
      <c r="B179" s="126" t="s">
        <v>120</v>
      </c>
      <c r="C179" s="116" t="e">
        <f>#REF!</f>
        <v>#REF!</v>
      </c>
      <c r="D179" s="120" t="e">
        <f>#REF!</f>
        <v>#REF!</v>
      </c>
      <c r="E179" s="120" t="e">
        <f>#REF!</f>
        <v>#REF!</v>
      </c>
      <c r="F179" s="122" t="e">
        <f>#REF!</f>
        <v>#REF!</v>
      </c>
      <c r="G179" s="123" t="e">
        <f>#REF!</f>
        <v>#REF!</v>
      </c>
      <c r="H179" s="123" t="s">
        <v>63</v>
      </c>
      <c r="I179" s="123" t="e">
        <f>#REF!</f>
        <v>#REF!</v>
      </c>
      <c r="J179" s="117" t="str">
        <f>'YARIŞMA BİLGİLERİ'!$F$21</f>
        <v>12-16 Yaş Kız Erkek</v>
      </c>
      <c r="K179" s="120" t="str">
        <f t="shared" si="5"/>
        <v>İzmir-Görme Engelliler Türkiye Şampiyonası</v>
      </c>
      <c r="L179" s="177" t="e">
        <f>#REF!</f>
        <v>#REF!</v>
      </c>
      <c r="M179" s="121" t="s">
        <v>107</v>
      </c>
    </row>
    <row r="180" spans="1:13" s="113" customFormat="1" ht="26.25" customHeight="1" x14ac:dyDescent="0.2">
      <c r="A180" s="115">
        <v>178</v>
      </c>
      <c r="B180" s="126" t="s">
        <v>120</v>
      </c>
      <c r="C180" s="116" t="e">
        <f>#REF!</f>
        <v>#REF!</v>
      </c>
      <c r="D180" s="120" t="e">
        <f>#REF!</f>
        <v>#REF!</v>
      </c>
      <c r="E180" s="120" t="e">
        <f>#REF!</f>
        <v>#REF!</v>
      </c>
      <c r="F180" s="122" t="e">
        <f>#REF!</f>
        <v>#REF!</v>
      </c>
      <c r="G180" s="123" t="e">
        <f>#REF!</f>
        <v>#REF!</v>
      </c>
      <c r="H180" s="123" t="s">
        <v>63</v>
      </c>
      <c r="I180" s="123" t="e">
        <f>#REF!</f>
        <v>#REF!</v>
      </c>
      <c r="J180" s="117" t="str">
        <f>'YARIŞMA BİLGİLERİ'!$F$21</f>
        <v>12-16 Yaş Kız Erkek</v>
      </c>
      <c r="K180" s="120" t="str">
        <f t="shared" si="5"/>
        <v>İzmir-Görme Engelliler Türkiye Şampiyonası</v>
      </c>
      <c r="L180" s="177" t="e">
        <f>#REF!</f>
        <v>#REF!</v>
      </c>
      <c r="M180" s="121" t="s">
        <v>107</v>
      </c>
    </row>
    <row r="181" spans="1:13" s="113" customFormat="1" ht="26.25" customHeight="1" x14ac:dyDescent="0.2">
      <c r="A181" s="115">
        <v>179</v>
      </c>
      <c r="B181" s="126" t="s">
        <v>120</v>
      </c>
      <c r="C181" s="116" t="e">
        <f>#REF!</f>
        <v>#REF!</v>
      </c>
      <c r="D181" s="120" t="e">
        <f>#REF!</f>
        <v>#REF!</v>
      </c>
      <c r="E181" s="120" t="e">
        <f>#REF!</f>
        <v>#REF!</v>
      </c>
      <c r="F181" s="122" t="e">
        <f>#REF!</f>
        <v>#REF!</v>
      </c>
      <c r="G181" s="123" t="e">
        <f>#REF!</f>
        <v>#REF!</v>
      </c>
      <c r="H181" s="123" t="s">
        <v>63</v>
      </c>
      <c r="I181" s="123" t="e">
        <f>#REF!</f>
        <v>#REF!</v>
      </c>
      <c r="J181" s="117" t="str">
        <f>'YARIŞMA BİLGİLERİ'!$F$21</f>
        <v>12-16 Yaş Kız Erkek</v>
      </c>
      <c r="K181" s="120" t="str">
        <f t="shared" si="5"/>
        <v>İzmir-Görme Engelliler Türkiye Şampiyonası</v>
      </c>
      <c r="L181" s="177" t="e">
        <f>#REF!</f>
        <v>#REF!</v>
      </c>
      <c r="M181" s="121" t="s">
        <v>107</v>
      </c>
    </row>
    <row r="182" spans="1:13" s="113" customFormat="1" ht="26.25" customHeight="1" x14ac:dyDescent="0.2">
      <c r="A182" s="115">
        <v>180</v>
      </c>
      <c r="B182" s="126" t="s">
        <v>120</v>
      </c>
      <c r="C182" s="116" t="e">
        <f>#REF!</f>
        <v>#REF!</v>
      </c>
      <c r="D182" s="120" t="e">
        <f>#REF!</f>
        <v>#REF!</v>
      </c>
      <c r="E182" s="120" t="e">
        <f>#REF!</f>
        <v>#REF!</v>
      </c>
      <c r="F182" s="122" t="e">
        <f>#REF!</f>
        <v>#REF!</v>
      </c>
      <c r="G182" s="123" t="e">
        <f>#REF!</f>
        <v>#REF!</v>
      </c>
      <c r="H182" s="123" t="s">
        <v>63</v>
      </c>
      <c r="I182" s="123" t="e">
        <f>#REF!</f>
        <v>#REF!</v>
      </c>
      <c r="J182" s="117" t="str">
        <f>'YARIŞMA BİLGİLERİ'!$F$21</f>
        <v>12-16 Yaş Kız Erkek</v>
      </c>
      <c r="K182" s="120" t="str">
        <f t="shared" si="5"/>
        <v>İzmir-Görme Engelliler Türkiye Şampiyonası</v>
      </c>
      <c r="L182" s="177" t="e">
        <f>#REF!</f>
        <v>#REF!</v>
      </c>
      <c r="M182" s="121" t="s">
        <v>107</v>
      </c>
    </row>
    <row r="183" spans="1:13" s="113" customFormat="1" ht="26.25" customHeight="1" x14ac:dyDescent="0.2">
      <c r="A183" s="115">
        <v>181</v>
      </c>
      <c r="B183" s="126" t="s">
        <v>120</v>
      </c>
      <c r="C183" s="116" t="e">
        <f>#REF!</f>
        <v>#REF!</v>
      </c>
      <c r="D183" s="120" t="e">
        <f>#REF!</f>
        <v>#REF!</v>
      </c>
      <c r="E183" s="120" t="e">
        <f>#REF!</f>
        <v>#REF!</v>
      </c>
      <c r="F183" s="122" t="e">
        <f>#REF!</f>
        <v>#REF!</v>
      </c>
      <c r="G183" s="123" t="e">
        <f>#REF!</f>
        <v>#REF!</v>
      </c>
      <c r="H183" s="123" t="s">
        <v>63</v>
      </c>
      <c r="I183" s="123" t="e">
        <f>#REF!</f>
        <v>#REF!</v>
      </c>
      <c r="J183" s="117" t="str">
        <f>'YARIŞMA BİLGİLERİ'!$F$21</f>
        <v>12-16 Yaş Kız Erkek</v>
      </c>
      <c r="K183" s="120" t="str">
        <f t="shared" si="5"/>
        <v>İzmir-Görme Engelliler Türkiye Şampiyonası</v>
      </c>
      <c r="L183" s="177" t="e">
        <f>#REF!</f>
        <v>#REF!</v>
      </c>
      <c r="M183" s="121" t="s">
        <v>107</v>
      </c>
    </row>
    <row r="184" spans="1:13" s="113" customFormat="1" ht="26.25" customHeight="1" x14ac:dyDescent="0.2">
      <c r="A184" s="115">
        <v>182</v>
      </c>
      <c r="B184" s="126" t="s">
        <v>120</v>
      </c>
      <c r="C184" s="116" t="e">
        <f>#REF!</f>
        <v>#REF!</v>
      </c>
      <c r="D184" s="120" t="e">
        <f>#REF!</f>
        <v>#REF!</v>
      </c>
      <c r="E184" s="120" t="e">
        <f>#REF!</f>
        <v>#REF!</v>
      </c>
      <c r="F184" s="122" t="e">
        <f>#REF!</f>
        <v>#REF!</v>
      </c>
      <c r="G184" s="123" t="e">
        <f>#REF!</f>
        <v>#REF!</v>
      </c>
      <c r="H184" s="123" t="s">
        <v>63</v>
      </c>
      <c r="I184" s="123" t="e">
        <f>#REF!</f>
        <v>#REF!</v>
      </c>
      <c r="J184" s="117" t="str">
        <f>'YARIŞMA BİLGİLERİ'!$F$21</f>
        <v>12-16 Yaş Kız Erkek</v>
      </c>
      <c r="K184" s="120" t="str">
        <f t="shared" si="5"/>
        <v>İzmir-Görme Engelliler Türkiye Şampiyonası</v>
      </c>
      <c r="L184" s="177" t="e">
        <f>#REF!</f>
        <v>#REF!</v>
      </c>
      <c r="M184" s="121" t="s">
        <v>107</v>
      </c>
    </row>
    <row r="185" spans="1:13" s="113" customFormat="1" ht="26.25" customHeight="1" x14ac:dyDescent="0.2">
      <c r="A185" s="115">
        <v>183</v>
      </c>
      <c r="B185" s="126" t="s">
        <v>120</v>
      </c>
      <c r="C185" s="116" t="e">
        <f>#REF!</f>
        <v>#REF!</v>
      </c>
      <c r="D185" s="120" t="e">
        <f>#REF!</f>
        <v>#REF!</v>
      </c>
      <c r="E185" s="120" t="e">
        <f>#REF!</f>
        <v>#REF!</v>
      </c>
      <c r="F185" s="122" t="e">
        <f>#REF!</f>
        <v>#REF!</v>
      </c>
      <c r="G185" s="123" t="e">
        <f>#REF!</f>
        <v>#REF!</v>
      </c>
      <c r="H185" s="123" t="s">
        <v>63</v>
      </c>
      <c r="I185" s="123" t="e">
        <f>#REF!</f>
        <v>#REF!</v>
      </c>
      <c r="J185" s="117" t="str">
        <f>'YARIŞMA BİLGİLERİ'!$F$21</f>
        <v>12-16 Yaş Kız Erkek</v>
      </c>
      <c r="K185" s="120" t="str">
        <f t="shared" si="5"/>
        <v>İzmir-Görme Engelliler Türkiye Şampiyonası</v>
      </c>
      <c r="L185" s="177" t="e">
        <f>#REF!</f>
        <v>#REF!</v>
      </c>
      <c r="M185" s="121" t="s">
        <v>107</v>
      </c>
    </row>
    <row r="186" spans="1:13" s="113" customFormat="1" ht="26.25" customHeight="1" x14ac:dyDescent="0.2">
      <c r="A186" s="115">
        <v>184</v>
      </c>
      <c r="B186" s="126" t="s">
        <v>120</v>
      </c>
      <c r="C186" s="116" t="e">
        <f>#REF!</f>
        <v>#REF!</v>
      </c>
      <c r="D186" s="120" t="e">
        <f>#REF!</f>
        <v>#REF!</v>
      </c>
      <c r="E186" s="120" t="e">
        <f>#REF!</f>
        <v>#REF!</v>
      </c>
      <c r="F186" s="122" t="e">
        <f>#REF!</f>
        <v>#REF!</v>
      </c>
      <c r="G186" s="123" t="e">
        <f>#REF!</f>
        <v>#REF!</v>
      </c>
      <c r="H186" s="123" t="s">
        <v>63</v>
      </c>
      <c r="I186" s="123" t="e">
        <f>#REF!</f>
        <v>#REF!</v>
      </c>
      <c r="J186" s="117" t="str">
        <f>'YARIŞMA BİLGİLERİ'!$F$21</f>
        <v>12-16 Yaş Kız Erkek</v>
      </c>
      <c r="K186" s="120" t="str">
        <f t="shared" si="5"/>
        <v>İzmir-Görme Engelliler Türkiye Şampiyonası</v>
      </c>
      <c r="L186" s="177" t="e">
        <f>#REF!</f>
        <v>#REF!</v>
      </c>
      <c r="M186" s="121" t="s">
        <v>107</v>
      </c>
    </row>
    <row r="187" spans="1:13" s="113" customFormat="1" ht="26.25" customHeight="1" x14ac:dyDescent="0.2">
      <c r="A187" s="115">
        <v>185</v>
      </c>
      <c r="B187" s="126" t="s">
        <v>120</v>
      </c>
      <c r="C187" s="116" t="e">
        <f>#REF!</f>
        <v>#REF!</v>
      </c>
      <c r="D187" s="120" t="e">
        <f>#REF!</f>
        <v>#REF!</v>
      </c>
      <c r="E187" s="120" t="e">
        <f>#REF!</f>
        <v>#REF!</v>
      </c>
      <c r="F187" s="122" t="e">
        <f>#REF!</f>
        <v>#REF!</v>
      </c>
      <c r="G187" s="123" t="e">
        <f>#REF!</f>
        <v>#REF!</v>
      </c>
      <c r="H187" s="123" t="s">
        <v>63</v>
      </c>
      <c r="I187" s="123" t="e">
        <f>#REF!</f>
        <v>#REF!</v>
      </c>
      <c r="J187" s="117" t="str">
        <f>'YARIŞMA BİLGİLERİ'!$F$21</f>
        <v>12-16 Yaş Kız Erkek</v>
      </c>
      <c r="K187" s="120" t="str">
        <f t="shared" si="5"/>
        <v>İzmir-Görme Engelliler Türkiye Şampiyonası</v>
      </c>
      <c r="L187" s="177" t="e">
        <f>#REF!</f>
        <v>#REF!</v>
      </c>
      <c r="M187" s="121" t="s">
        <v>107</v>
      </c>
    </row>
    <row r="188" spans="1:13" s="113" customFormat="1" ht="26.25" customHeight="1" x14ac:dyDescent="0.2">
      <c r="A188" s="115">
        <v>186</v>
      </c>
      <c r="B188" s="126" t="s">
        <v>120</v>
      </c>
      <c r="C188" s="116" t="e">
        <f>#REF!</f>
        <v>#REF!</v>
      </c>
      <c r="D188" s="120" t="e">
        <f>#REF!</f>
        <v>#REF!</v>
      </c>
      <c r="E188" s="120" t="e">
        <f>#REF!</f>
        <v>#REF!</v>
      </c>
      <c r="F188" s="122" t="e">
        <f>#REF!</f>
        <v>#REF!</v>
      </c>
      <c r="G188" s="123" t="e">
        <f>#REF!</f>
        <v>#REF!</v>
      </c>
      <c r="H188" s="123" t="s">
        <v>63</v>
      </c>
      <c r="I188" s="123" t="e">
        <f>#REF!</f>
        <v>#REF!</v>
      </c>
      <c r="J188" s="117" t="str">
        <f>'YARIŞMA BİLGİLERİ'!$F$21</f>
        <v>12-16 Yaş Kız Erkek</v>
      </c>
      <c r="K188" s="120" t="str">
        <f t="shared" si="5"/>
        <v>İzmir-Görme Engelliler Türkiye Şampiyonası</v>
      </c>
      <c r="L188" s="177" t="e">
        <f>#REF!</f>
        <v>#REF!</v>
      </c>
      <c r="M188" s="121" t="s">
        <v>107</v>
      </c>
    </row>
    <row r="189" spans="1:13" s="113" customFormat="1" ht="26.25" customHeight="1" x14ac:dyDescent="0.2">
      <c r="A189" s="115">
        <v>187</v>
      </c>
      <c r="B189" s="126" t="s">
        <v>120</v>
      </c>
      <c r="C189" s="116" t="e">
        <f>#REF!</f>
        <v>#REF!</v>
      </c>
      <c r="D189" s="120" t="e">
        <f>#REF!</f>
        <v>#REF!</v>
      </c>
      <c r="E189" s="120" t="e">
        <f>#REF!</f>
        <v>#REF!</v>
      </c>
      <c r="F189" s="122" t="e">
        <f>#REF!</f>
        <v>#REF!</v>
      </c>
      <c r="G189" s="123" t="e">
        <f>#REF!</f>
        <v>#REF!</v>
      </c>
      <c r="H189" s="123" t="s">
        <v>63</v>
      </c>
      <c r="I189" s="123" t="e">
        <f>#REF!</f>
        <v>#REF!</v>
      </c>
      <c r="J189" s="117" t="str">
        <f>'YARIŞMA BİLGİLERİ'!$F$21</f>
        <v>12-16 Yaş Kız Erkek</v>
      </c>
      <c r="K189" s="120" t="str">
        <f t="shared" si="5"/>
        <v>İzmir-Görme Engelliler Türkiye Şampiyonası</v>
      </c>
      <c r="L189" s="177" t="e">
        <f>#REF!</f>
        <v>#REF!</v>
      </c>
      <c r="M189" s="121" t="s">
        <v>107</v>
      </c>
    </row>
    <row r="190" spans="1:13" s="113" customFormat="1" ht="26.25" customHeight="1" x14ac:dyDescent="0.2">
      <c r="A190" s="115">
        <v>188</v>
      </c>
      <c r="B190" s="126" t="s">
        <v>112</v>
      </c>
      <c r="C190" s="116" t="e">
        <f>#REF!</f>
        <v>#REF!</v>
      </c>
      <c r="D190" s="120" t="e">
        <f>#REF!</f>
        <v>#REF!</v>
      </c>
      <c r="E190" s="120" t="e">
        <f>#REF!</f>
        <v>#REF!</v>
      </c>
      <c r="F190" s="122" t="e">
        <f>#REF!</f>
        <v>#REF!</v>
      </c>
      <c r="G190" s="123" t="e">
        <f>#REF!</f>
        <v>#REF!</v>
      </c>
      <c r="H190" s="123" t="s">
        <v>112</v>
      </c>
      <c r="I190" s="123"/>
      <c r="J190" s="117" t="str">
        <f>'YARIŞMA BİLGİLERİ'!$F$21</f>
        <v>12-16 Yaş Kız Erkek</v>
      </c>
      <c r="K190" s="120" t="str">
        <f t="shared" ref="K190:K253" si="6">CONCATENATE(K$1,"-",A$1)</f>
        <v>İzmir-Görme Engelliler Türkiye Şampiyonası</v>
      </c>
      <c r="L190" s="177" t="e">
        <f>#REF!</f>
        <v>#REF!</v>
      </c>
      <c r="M190" s="121" t="s">
        <v>107</v>
      </c>
    </row>
    <row r="191" spans="1:13" s="113" customFormat="1" ht="26.25" customHeight="1" x14ac:dyDescent="0.2">
      <c r="A191" s="115">
        <v>189</v>
      </c>
      <c r="B191" s="126" t="s">
        <v>112</v>
      </c>
      <c r="C191" s="116" t="e">
        <f>#REF!</f>
        <v>#REF!</v>
      </c>
      <c r="D191" s="120" t="e">
        <f>#REF!</f>
        <v>#REF!</v>
      </c>
      <c r="E191" s="120" t="e">
        <f>#REF!</f>
        <v>#REF!</v>
      </c>
      <c r="F191" s="122" t="e">
        <f>#REF!</f>
        <v>#REF!</v>
      </c>
      <c r="G191" s="123" t="e">
        <f>#REF!</f>
        <v>#REF!</v>
      </c>
      <c r="H191" s="123" t="s">
        <v>112</v>
      </c>
      <c r="I191" s="123"/>
      <c r="J191" s="117" t="str">
        <f>'YARIŞMA BİLGİLERİ'!$F$21</f>
        <v>12-16 Yaş Kız Erkek</v>
      </c>
      <c r="K191" s="120" t="str">
        <f t="shared" si="6"/>
        <v>İzmir-Görme Engelliler Türkiye Şampiyonası</v>
      </c>
      <c r="L191" s="177" t="e">
        <f>#REF!</f>
        <v>#REF!</v>
      </c>
      <c r="M191" s="121" t="s">
        <v>107</v>
      </c>
    </row>
    <row r="192" spans="1:13" s="113" customFormat="1" ht="26.25" customHeight="1" x14ac:dyDescent="0.2">
      <c r="A192" s="115">
        <v>190</v>
      </c>
      <c r="B192" s="126" t="s">
        <v>112</v>
      </c>
      <c r="C192" s="116" t="e">
        <f>#REF!</f>
        <v>#REF!</v>
      </c>
      <c r="D192" s="120" t="e">
        <f>#REF!</f>
        <v>#REF!</v>
      </c>
      <c r="E192" s="120" t="e">
        <f>#REF!</f>
        <v>#REF!</v>
      </c>
      <c r="F192" s="122" t="e">
        <f>#REF!</f>
        <v>#REF!</v>
      </c>
      <c r="G192" s="123" t="e">
        <f>#REF!</f>
        <v>#REF!</v>
      </c>
      <c r="H192" s="123" t="s">
        <v>112</v>
      </c>
      <c r="I192" s="123"/>
      <c r="J192" s="117" t="str">
        <f>'YARIŞMA BİLGİLERİ'!$F$21</f>
        <v>12-16 Yaş Kız Erkek</v>
      </c>
      <c r="K192" s="120" t="str">
        <f t="shared" si="6"/>
        <v>İzmir-Görme Engelliler Türkiye Şampiyonası</v>
      </c>
      <c r="L192" s="177" t="e">
        <f>#REF!</f>
        <v>#REF!</v>
      </c>
      <c r="M192" s="121" t="s">
        <v>107</v>
      </c>
    </row>
    <row r="193" spans="1:13" s="113" customFormat="1" ht="26.25" customHeight="1" x14ac:dyDescent="0.2">
      <c r="A193" s="115">
        <v>191</v>
      </c>
      <c r="B193" s="126" t="s">
        <v>112</v>
      </c>
      <c r="C193" s="116" t="e">
        <f>#REF!</f>
        <v>#REF!</v>
      </c>
      <c r="D193" s="120" t="e">
        <f>#REF!</f>
        <v>#REF!</v>
      </c>
      <c r="E193" s="120" t="e">
        <f>#REF!</f>
        <v>#REF!</v>
      </c>
      <c r="F193" s="122" t="e">
        <f>#REF!</f>
        <v>#REF!</v>
      </c>
      <c r="G193" s="123" t="e">
        <f>#REF!</f>
        <v>#REF!</v>
      </c>
      <c r="H193" s="123" t="s">
        <v>112</v>
      </c>
      <c r="I193" s="123"/>
      <c r="J193" s="117" t="str">
        <f>'YARIŞMA BİLGİLERİ'!$F$21</f>
        <v>12-16 Yaş Kız Erkek</v>
      </c>
      <c r="K193" s="120" t="str">
        <f t="shared" si="6"/>
        <v>İzmir-Görme Engelliler Türkiye Şampiyonası</v>
      </c>
      <c r="L193" s="177" t="e">
        <f>#REF!</f>
        <v>#REF!</v>
      </c>
      <c r="M193" s="121" t="s">
        <v>107</v>
      </c>
    </row>
    <row r="194" spans="1:13" s="113" customFormat="1" ht="26.25" customHeight="1" x14ac:dyDescent="0.2">
      <c r="A194" s="115">
        <v>192</v>
      </c>
      <c r="B194" s="126" t="s">
        <v>112</v>
      </c>
      <c r="C194" s="116" t="e">
        <f>#REF!</f>
        <v>#REF!</v>
      </c>
      <c r="D194" s="120" t="e">
        <f>#REF!</f>
        <v>#REF!</v>
      </c>
      <c r="E194" s="120" t="e">
        <f>#REF!</f>
        <v>#REF!</v>
      </c>
      <c r="F194" s="122" t="e">
        <f>#REF!</f>
        <v>#REF!</v>
      </c>
      <c r="G194" s="123" t="e">
        <f>#REF!</f>
        <v>#REF!</v>
      </c>
      <c r="H194" s="123" t="s">
        <v>112</v>
      </c>
      <c r="I194" s="123"/>
      <c r="J194" s="117" t="str">
        <f>'YARIŞMA BİLGİLERİ'!$F$21</f>
        <v>12-16 Yaş Kız Erkek</v>
      </c>
      <c r="K194" s="120" t="str">
        <f t="shared" si="6"/>
        <v>İzmir-Görme Engelliler Türkiye Şampiyonası</v>
      </c>
      <c r="L194" s="177" t="e">
        <f>#REF!</f>
        <v>#REF!</v>
      </c>
      <c r="M194" s="121" t="s">
        <v>107</v>
      </c>
    </row>
    <row r="195" spans="1:13" s="113" customFormat="1" ht="26.25" customHeight="1" x14ac:dyDescent="0.2">
      <c r="A195" s="115">
        <v>193</v>
      </c>
      <c r="B195" s="126" t="s">
        <v>112</v>
      </c>
      <c r="C195" s="116" t="e">
        <f>#REF!</f>
        <v>#REF!</v>
      </c>
      <c r="D195" s="120" t="e">
        <f>#REF!</f>
        <v>#REF!</v>
      </c>
      <c r="E195" s="120" t="e">
        <f>#REF!</f>
        <v>#REF!</v>
      </c>
      <c r="F195" s="122" t="e">
        <f>#REF!</f>
        <v>#REF!</v>
      </c>
      <c r="G195" s="123" t="e">
        <f>#REF!</f>
        <v>#REF!</v>
      </c>
      <c r="H195" s="123" t="s">
        <v>112</v>
      </c>
      <c r="I195" s="123"/>
      <c r="J195" s="117" t="str">
        <f>'YARIŞMA BİLGİLERİ'!$F$21</f>
        <v>12-16 Yaş Kız Erkek</v>
      </c>
      <c r="K195" s="120" t="str">
        <f t="shared" si="6"/>
        <v>İzmir-Görme Engelliler Türkiye Şampiyonası</v>
      </c>
      <c r="L195" s="177" t="e">
        <f>#REF!</f>
        <v>#REF!</v>
      </c>
      <c r="M195" s="121" t="s">
        <v>107</v>
      </c>
    </row>
    <row r="196" spans="1:13" s="113" customFormat="1" ht="26.25" customHeight="1" x14ac:dyDescent="0.2">
      <c r="A196" s="115">
        <v>194</v>
      </c>
      <c r="B196" s="126" t="s">
        <v>112</v>
      </c>
      <c r="C196" s="116" t="e">
        <f>#REF!</f>
        <v>#REF!</v>
      </c>
      <c r="D196" s="120" t="e">
        <f>#REF!</f>
        <v>#REF!</v>
      </c>
      <c r="E196" s="120" t="e">
        <f>#REF!</f>
        <v>#REF!</v>
      </c>
      <c r="F196" s="122" t="e">
        <f>#REF!</f>
        <v>#REF!</v>
      </c>
      <c r="G196" s="123" t="e">
        <f>#REF!</f>
        <v>#REF!</v>
      </c>
      <c r="H196" s="123" t="s">
        <v>112</v>
      </c>
      <c r="I196" s="123"/>
      <c r="J196" s="117" t="str">
        <f>'YARIŞMA BİLGİLERİ'!$F$21</f>
        <v>12-16 Yaş Kız Erkek</v>
      </c>
      <c r="K196" s="120" t="str">
        <f t="shared" si="6"/>
        <v>İzmir-Görme Engelliler Türkiye Şampiyonası</v>
      </c>
      <c r="L196" s="177" t="e">
        <f>#REF!</f>
        <v>#REF!</v>
      </c>
      <c r="M196" s="121" t="s">
        <v>107</v>
      </c>
    </row>
    <row r="197" spans="1:13" s="113" customFormat="1" ht="26.25" customHeight="1" x14ac:dyDescent="0.2">
      <c r="A197" s="115">
        <v>195</v>
      </c>
      <c r="B197" s="126" t="s">
        <v>112</v>
      </c>
      <c r="C197" s="116" t="e">
        <f>#REF!</f>
        <v>#REF!</v>
      </c>
      <c r="D197" s="120" t="e">
        <f>#REF!</f>
        <v>#REF!</v>
      </c>
      <c r="E197" s="120" t="e">
        <f>#REF!</f>
        <v>#REF!</v>
      </c>
      <c r="F197" s="122" t="e">
        <f>#REF!</f>
        <v>#REF!</v>
      </c>
      <c r="G197" s="123" t="e">
        <f>#REF!</f>
        <v>#REF!</v>
      </c>
      <c r="H197" s="123" t="s">
        <v>112</v>
      </c>
      <c r="I197" s="123"/>
      <c r="J197" s="117" t="str">
        <f>'YARIŞMA BİLGİLERİ'!$F$21</f>
        <v>12-16 Yaş Kız Erkek</v>
      </c>
      <c r="K197" s="120" t="str">
        <f t="shared" si="6"/>
        <v>İzmir-Görme Engelliler Türkiye Şampiyonası</v>
      </c>
      <c r="L197" s="177" t="e">
        <f>#REF!</f>
        <v>#REF!</v>
      </c>
      <c r="M197" s="121" t="s">
        <v>107</v>
      </c>
    </row>
    <row r="198" spans="1:13" s="113" customFormat="1" ht="26.25" customHeight="1" x14ac:dyDescent="0.2">
      <c r="A198" s="115">
        <v>196</v>
      </c>
      <c r="B198" s="126" t="s">
        <v>112</v>
      </c>
      <c r="C198" s="116" t="e">
        <f>#REF!</f>
        <v>#REF!</v>
      </c>
      <c r="D198" s="120" t="e">
        <f>#REF!</f>
        <v>#REF!</v>
      </c>
      <c r="E198" s="120" t="e">
        <f>#REF!</f>
        <v>#REF!</v>
      </c>
      <c r="F198" s="122" t="e">
        <f>#REF!</f>
        <v>#REF!</v>
      </c>
      <c r="G198" s="123" t="e">
        <f>#REF!</f>
        <v>#REF!</v>
      </c>
      <c r="H198" s="123" t="s">
        <v>112</v>
      </c>
      <c r="I198" s="123"/>
      <c r="J198" s="117" t="str">
        <f>'YARIŞMA BİLGİLERİ'!$F$21</f>
        <v>12-16 Yaş Kız Erkek</v>
      </c>
      <c r="K198" s="120" t="str">
        <f t="shared" si="6"/>
        <v>İzmir-Görme Engelliler Türkiye Şampiyonası</v>
      </c>
      <c r="L198" s="177" t="e">
        <f>#REF!</f>
        <v>#REF!</v>
      </c>
      <c r="M198" s="121" t="s">
        <v>107</v>
      </c>
    </row>
    <row r="199" spans="1:13" s="113" customFormat="1" ht="26.25" customHeight="1" x14ac:dyDescent="0.2">
      <c r="A199" s="115">
        <v>197</v>
      </c>
      <c r="B199" s="126" t="s">
        <v>112</v>
      </c>
      <c r="C199" s="116" t="e">
        <f>#REF!</f>
        <v>#REF!</v>
      </c>
      <c r="D199" s="120" t="e">
        <f>#REF!</f>
        <v>#REF!</v>
      </c>
      <c r="E199" s="120" t="e">
        <f>#REF!</f>
        <v>#REF!</v>
      </c>
      <c r="F199" s="122" t="e">
        <f>#REF!</f>
        <v>#REF!</v>
      </c>
      <c r="G199" s="123" t="e">
        <f>#REF!</f>
        <v>#REF!</v>
      </c>
      <c r="H199" s="123" t="s">
        <v>112</v>
      </c>
      <c r="I199" s="123"/>
      <c r="J199" s="117" t="str">
        <f>'YARIŞMA BİLGİLERİ'!$F$21</f>
        <v>12-16 Yaş Kız Erkek</v>
      </c>
      <c r="K199" s="120" t="str">
        <f t="shared" si="6"/>
        <v>İzmir-Görme Engelliler Türkiye Şampiyonası</v>
      </c>
      <c r="L199" s="177" t="e">
        <f>#REF!</f>
        <v>#REF!</v>
      </c>
      <c r="M199" s="121" t="s">
        <v>107</v>
      </c>
    </row>
    <row r="200" spans="1:13" s="113" customFormat="1" ht="26.25" customHeight="1" x14ac:dyDescent="0.2">
      <c r="A200" s="115">
        <v>198</v>
      </c>
      <c r="B200" s="126" t="s">
        <v>112</v>
      </c>
      <c r="C200" s="116" t="e">
        <f>#REF!</f>
        <v>#REF!</v>
      </c>
      <c r="D200" s="120" t="e">
        <f>#REF!</f>
        <v>#REF!</v>
      </c>
      <c r="E200" s="120" t="e">
        <f>#REF!</f>
        <v>#REF!</v>
      </c>
      <c r="F200" s="122" t="e">
        <f>#REF!</f>
        <v>#REF!</v>
      </c>
      <c r="G200" s="123" t="e">
        <f>#REF!</f>
        <v>#REF!</v>
      </c>
      <c r="H200" s="123" t="s">
        <v>112</v>
      </c>
      <c r="I200" s="123"/>
      <c r="J200" s="117" t="str">
        <f>'YARIŞMA BİLGİLERİ'!$F$21</f>
        <v>12-16 Yaş Kız Erkek</v>
      </c>
      <c r="K200" s="120" t="str">
        <f t="shared" si="6"/>
        <v>İzmir-Görme Engelliler Türkiye Şampiyonası</v>
      </c>
      <c r="L200" s="177" t="e">
        <f>#REF!</f>
        <v>#REF!</v>
      </c>
      <c r="M200" s="121" t="s">
        <v>107</v>
      </c>
    </row>
    <row r="201" spans="1:13" s="113" customFormat="1" ht="26.25" customHeight="1" x14ac:dyDescent="0.2">
      <c r="A201" s="115">
        <v>199</v>
      </c>
      <c r="B201" s="126" t="s">
        <v>112</v>
      </c>
      <c r="C201" s="116" t="e">
        <f>#REF!</f>
        <v>#REF!</v>
      </c>
      <c r="D201" s="120" t="e">
        <f>#REF!</f>
        <v>#REF!</v>
      </c>
      <c r="E201" s="120" t="e">
        <f>#REF!</f>
        <v>#REF!</v>
      </c>
      <c r="F201" s="122" t="e">
        <f>#REF!</f>
        <v>#REF!</v>
      </c>
      <c r="G201" s="123" t="e">
        <f>#REF!</f>
        <v>#REF!</v>
      </c>
      <c r="H201" s="123" t="s">
        <v>112</v>
      </c>
      <c r="I201" s="123"/>
      <c r="J201" s="117" t="str">
        <f>'YARIŞMA BİLGİLERİ'!$F$21</f>
        <v>12-16 Yaş Kız Erkek</v>
      </c>
      <c r="K201" s="120" t="str">
        <f t="shared" si="6"/>
        <v>İzmir-Görme Engelliler Türkiye Şampiyonası</v>
      </c>
      <c r="L201" s="177" t="e">
        <f>#REF!</f>
        <v>#REF!</v>
      </c>
      <c r="M201" s="121" t="s">
        <v>107</v>
      </c>
    </row>
    <row r="202" spans="1:13" s="113" customFormat="1" ht="26.25" customHeight="1" x14ac:dyDescent="0.2">
      <c r="A202" s="115">
        <v>200</v>
      </c>
      <c r="B202" s="126" t="s">
        <v>112</v>
      </c>
      <c r="C202" s="116" t="e">
        <f>#REF!</f>
        <v>#REF!</v>
      </c>
      <c r="D202" s="120" t="e">
        <f>#REF!</f>
        <v>#REF!</v>
      </c>
      <c r="E202" s="120" t="e">
        <f>#REF!</f>
        <v>#REF!</v>
      </c>
      <c r="F202" s="122" t="e">
        <f>#REF!</f>
        <v>#REF!</v>
      </c>
      <c r="G202" s="123" t="e">
        <f>#REF!</f>
        <v>#REF!</v>
      </c>
      <c r="H202" s="123" t="s">
        <v>112</v>
      </c>
      <c r="I202" s="123"/>
      <c r="J202" s="117" t="str">
        <f>'YARIŞMA BİLGİLERİ'!$F$21</f>
        <v>12-16 Yaş Kız Erkek</v>
      </c>
      <c r="K202" s="120" t="str">
        <f t="shared" si="6"/>
        <v>İzmir-Görme Engelliler Türkiye Şampiyonası</v>
      </c>
      <c r="L202" s="177" t="e">
        <f>#REF!</f>
        <v>#REF!</v>
      </c>
      <c r="M202" s="121" t="s">
        <v>107</v>
      </c>
    </row>
    <row r="203" spans="1:13" s="113" customFormat="1" ht="26.25" customHeight="1" x14ac:dyDescent="0.2">
      <c r="A203" s="115">
        <v>201</v>
      </c>
      <c r="B203" s="126" t="s">
        <v>112</v>
      </c>
      <c r="C203" s="116" t="e">
        <f>#REF!</f>
        <v>#REF!</v>
      </c>
      <c r="D203" s="120" t="e">
        <f>#REF!</f>
        <v>#REF!</v>
      </c>
      <c r="E203" s="120" t="e">
        <f>#REF!</f>
        <v>#REF!</v>
      </c>
      <c r="F203" s="122" t="e">
        <f>#REF!</f>
        <v>#REF!</v>
      </c>
      <c r="G203" s="123" t="e">
        <f>#REF!</f>
        <v>#REF!</v>
      </c>
      <c r="H203" s="123" t="s">
        <v>112</v>
      </c>
      <c r="I203" s="123"/>
      <c r="J203" s="117" t="str">
        <f>'YARIŞMA BİLGİLERİ'!$F$21</f>
        <v>12-16 Yaş Kız Erkek</v>
      </c>
      <c r="K203" s="120" t="str">
        <f t="shared" si="6"/>
        <v>İzmir-Görme Engelliler Türkiye Şampiyonası</v>
      </c>
      <c r="L203" s="177" t="e">
        <f>#REF!</f>
        <v>#REF!</v>
      </c>
      <c r="M203" s="121" t="s">
        <v>107</v>
      </c>
    </row>
    <row r="204" spans="1:13" s="113" customFormat="1" ht="26.25" customHeight="1" x14ac:dyDescent="0.2">
      <c r="A204" s="115">
        <v>202</v>
      </c>
      <c r="B204" s="126" t="s">
        <v>112</v>
      </c>
      <c r="C204" s="116" t="e">
        <f>#REF!</f>
        <v>#REF!</v>
      </c>
      <c r="D204" s="120" t="e">
        <f>#REF!</f>
        <v>#REF!</v>
      </c>
      <c r="E204" s="120" t="e">
        <f>#REF!</f>
        <v>#REF!</v>
      </c>
      <c r="F204" s="122" t="e">
        <f>#REF!</f>
        <v>#REF!</v>
      </c>
      <c r="G204" s="123" t="e">
        <f>#REF!</f>
        <v>#REF!</v>
      </c>
      <c r="H204" s="123" t="s">
        <v>112</v>
      </c>
      <c r="I204" s="123"/>
      <c r="J204" s="117" t="str">
        <f>'YARIŞMA BİLGİLERİ'!$F$21</f>
        <v>12-16 Yaş Kız Erkek</v>
      </c>
      <c r="K204" s="120" t="str">
        <f t="shared" si="6"/>
        <v>İzmir-Görme Engelliler Türkiye Şampiyonası</v>
      </c>
      <c r="L204" s="177" t="e">
        <f>#REF!</f>
        <v>#REF!</v>
      </c>
      <c r="M204" s="121" t="s">
        <v>107</v>
      </c>
    </row>
    <row r="205" spans="1:13" s="113" customFormat="1" ht="26.25" customHeight="1" x14ac:dyDescent="0.2">
      <c r="A205" s="115">
        <v>203</v>
      </c>
      <c r="B205" s="126" t="s">
        <v>112</v>
      </c>
      <c r="C205" s="116" t="e">
        <f>#REF!</f>
        <v>#REF!</v>
      </c>
      <c r="D205" s="120" t="e">
        <f>#REF!</f>
        <v>#REF!</v>
      </c>
      <c r="E205" s="120" t="e">
        <f>#REF!</f>
        <v>#REF!</v>
      </c>
      <c r="F205" s="122" t="e">
        <f>#REF!</f>
        <v>#REF!</v>
      </c>
      <c r="G205" s="123" t="e">
        <f>#REF!</f>
        <v>#REF!</v>
      </c>
      <c r="H205" s="123" t="s">
        <v>112</v>
      </c>
      <c r="I205" s="123"/>
      <c r="J205" s="117" t="str">
        <f>'YARIŞMA BİLGİLERİ'!$F$21</f>
        <v>12-16 Yaş Kız Erkek</v>
      </c>
      <c r="K205" s="120" t="str">
        <f t="shared" si="6"/>
        <v>İzmir-Görme Engelliler Türkiye Şampiyonası</v>
      </c>
      <c r="L205" s="177" t="e">
        <f>#REF!</f>
        <v>#REF!</v>
      </c>
      <c r="M205" s="121" t="s">
        <v>107</v>
      </c>
    </row>
    <row r="206" spans="1:13" s="113" customFormat="1" ht="26.25" customHeight="1" x14ac:dyDescent="0.2">
      <c r="A206" s="115">
        <v>204</v>
      </c>
      <c r="B206" s="126" t="s">
        <v>112</v>
      </c>
      <c r="C206" s="116" t="e">
        <f>#REF!</f>
        <v>#REF!</v>
      </c>
      <c r="D206" s="120" t="e">
        <f>#REF!</f>
        <v>#REF!</v>
      </c>
      <c r="E206" s="120" t="e">
        <f>#REF!</f>
        <v>#REF!</v>
      </c>
      <c r="F206" s="122" t="e">
        <f>#REF!</f>
        <v>#REF!</v>
      </c>
      <c r="G206" s="123" t="e">
        <f>#REF!</f>
        <v>#REF!</v>
      </c>
      <c r="H206" s="123" t="s">
        <v>112</v>
      </c>
      <c r="I206" s="123"/>
      <c r="J206" s="117" t="str">
        <f>'YARIŞMA BİLGİLERİ'!$F$21</f>
        <v>12-16 Yaş Kız Erkek</v>
      </c>
      <c r="K206" s="120" t="str">
        <f t="shared" si="6"/>
        <v>İzmir-Görme Engelliler Türkiye Şampiyonası</v>
      </c>
      <c r="L206" s="177" t="e">
        <f>#REF!</f>
        <v>#REF!</v>
      </c>
      <c r="M206" s="121" t="s">
        <v>107</v>
      </c>
    </row>
    <row r="207" spans="1:13" s="113" customFormat="1" ht="26.25" customHeight="1" x14ac:dyDescent="0.2">
      <c r="A207" s="115">
        <v>205</v>
      </c>
      <c r="B207" s="126" t="s">
        <v>112</v>
      </c>
      <c r="C207" s="116" t="e">
        <f>#REF!</f>
        <v>#REF!</v>
      </c>
      <c r="D207" s="120" t="e">
        <f>#REF!</f>
        <v>#REF!</v>
      </c>
      <c r="E207" s="120" t="e">
        <f>#REF!</f>
        <v>#REF!</v>
      </c>
      <c r="F207" s="122" t="e">
        <f>#REF!</f>
        <v>#REF!</v>
      </c>
      <c r="G207" s="123" t="e">
        <f>#REF!</f>
        <v>#REF!</v>
      </c>
      <c r="H207" s="123" t="s">
        <v>112</v>
      </c>
      <c r="I207" s="123"/>
      <c r="J207" s="117" t="str">
        <f>'YARIŞMA BİLGİLERİ'!$F$21</f>
        <v>12-16 Yaş Kız Erkek</v>
      </c>
      <c r="K207" s="120" t="str">
        <f t="shared" si="6"/>
        <v>İzmir-Görme Engelliler Türkiye Şampiyonası</v>
      </c>
      <c r="L207" s="177" t="e">
        <f>#REF!</f>
        <v>#REF!</v>
      </c>
      <c r="M207" s="121" t="s">
        <v>107</v>
      </c>
    </row>
    <row r="208" spans="1:13" s="113" customFormat="1" ht="26.25" customHeight="1" x14ac:dyDescent="0.2">
      <c r="A208" s="115">
        <v>206</v>
      </c>
      <c r="B208" s="126" t="s">
        <v>112</v>
      </c>
      <c r="C208" s="116" t="e">
        <f>#REF!</f>
        <v>#REF!</v>
      </c>
      <c r="D208" s="120" t="e">
        <f>#REF!</f>
        <v>#REF!</v>
      </c>
      <c r="E208" s="120" t="e">
        <f>#REF!</f>
        <v>#REF!</v>
      </c>
      <c r="F208" s="122" t="e">
        <f>#REF!</f>
        <v>#REF!</v>
      </c>
      <c r="G208" s="123" t="e">
        <f>#REF!</f>
        <v>#REF!</v>
      </c>
      <c r="H208" s="123" t="s">
        <v>112</v>
      </c>
      <c r="I208" s="123"/>
      <c r="J208" s="117" t="str">
        <f>'YARIŞMA BİLGİLERİ'!$F$21</f>
        <v>12-16 Yaş Kız Erkek</v>
      </c>
      <c r="K208" s="120" t="str">
        <f t="shared" si="6"/>
        <v>İzmir-Görme Engelliler Türkiye Şampiyonası</v>
      </c>
      <c r="L208" s="177" t="e">
        <f>#REF!</f>
        <v>#REF!</v>
      </c>
      <c r="M208" s="121" t="s">
        <v>107</v>
      </c>
    </row>
    <row r="209" spans="1:13" s="113" customFormat="1" ht="26.25" customHeight="1" x14ac:dyDescent="0.2">
      <c r="A209" s="115">
        <v>207</v>
      </c>
      <c r="B209" s="126" t="s">
        <v>112</v>
      </c>
      <c r="C209" s="116" t="e">
        <f>#REF!</f>
        <v>#REF!</v>
      </c>
      <c r="D209" s="120" t="e">
        <f>#REF!</f>
        <v>#REF!</v>
      </c>
      <c r="E209" s="120" t="e">
        <f>#REF!</f>
        <v>#REF!</v>
      </c>
      <c r="F209" s="122" t="e">
        <f>#REF!</f>
        <v>#REF!</v>
      </c>
      <c r="G209" s="123" t="e">
        <f>#REF!</f>
        <v>#REF!</v>
      </c>
      <c r="H209" s="123" t="s">
        <v>112</v>
      </c>
      <c r="I209" s="123"/>
      <c r="J209" s="117" t="str">
        <f>'YARIŞMA BİLGİLERİ'!$F$21</f>
        <v>12-16 Yaş Kız Erkek</v>
      </c>
      <c r="K209" s="120" t="str">
        <f t="shared" si="6"/>
        <v>İzmir-Görme Engelliler Türkiye Şampiyonası</v>
      </c>
      <c r="L209" s="177" t="e">
        <f>#REF!</f>
        <v>#REF!</v>
      </c>
      <c r="M209" s="121" t="s">
        <v>107</v>
      </c>
    </row>
    <row r="210" spans="1:13" s="113" customFormat="1" ht="26.25" customHeight="1" x14ac:dyDescent="0.2">
      <c r="A210" s="115">
        <v>208</v>
      </c>
      <c r="B210" s="126" t="s">
        <v>112</v>
      </c>
      <c r="C210" s="116" t="e">
        <f>#REF!</f>
        <v>#REF!</v>
      </c>
      <c r="D210" s="120" t="e">
        <f>#REF!</f>
        <v>#REF!</v>
      </c>
      <c r="E210" s="120" t="e">
        <f>#REF!</f>
        <v>#REF!</v>
      </c>
      <c r="F210" s="122" t="e">
        <f>#REF!</f>
        <v>#REF!</v>
      </c>
      <c r="G210" s="123" t="e">
        <f>#REF!</f>
        <v>#REF!</v>
      </c>
      <c r="H210" s="123" t="s">
        <v>112</v>
      </c>
      <c r="I210" s="123"/>
      <c r="J210" s="117" t="str">
        <f>'YARIŞMA BİLGİLERİ'!$F$21</f>
        <v>12-16 Yaş Kız Erkek</v>
      </c>
      <c r="K210" s="120" t="str">
        <f t="shared" si="6"/>
        <v>İzmir-Görme Engelliler Türkiye Şampiyonası</v>
      </c>
      <c r="L210" s="177" t="e">
        <f>#REF!</f>
        <v>#REF!</v>
      </c>
      <c r="M210" s="121" t="s">
        <v>107</v>
      </c>
    </row>
    <row r="211" spans="1:13" s="113" customFormat="1" ht="26.25" customHeight="1" x14ac:dyDescent="0.2">
      <c r="A211" s="115">
        <v>209</v>
      </c>
      <c r="B211" s="126" t="s">
        <v>112</v>
      </c>
      <c r="C211" s="116" t="e">
        <f>#REF!</f>
        <v>#REF!</v>
      </c>
      <c r="D211" s="120" t="e">
        <f>#REF!</f>
        <v>#REF!</v>
      </c>
      <c r="E211" s="120" t="e">
        <f>#REF!</f>
        <v>#REF!</v>
      </c>
      <c r="F211" s="122" t="e">
        <f>#REF!</f>
        <v>#REF!</v>
      </c>
      <c r="G211" s="123" t="e">
        <f>#REF!</f>
        <v>#REF!</v>
      </c>
      <c r="H211" s="123" t="s">
        <v>112</v>
      </c>
      <c r="I211" s="123"/>
      <c r="J211" s="117" t="str">
        <f>'YARIŞMA BİLGİLERİ'!$F$21</f>
        <v>12-16 Yaş Kız Erkek</v>
      </c>
      <c r="K211" s="120" t="str">
        <f t="shared" si="6"/>
        <v>İzmir-Görme Engelliler Türkiye Şampiyonası</v>
      </c>
      <c r="L211" s="177" t="e">
        <f>#REF!</f>
        <v>#REF!</v>
      </c>
      <c r="M211" s="121" t="s">
        <v>107</v>
      </c>
    </row>
    <row r="212" spans="1:13" s="113" customFormat="1" ht="26.25" customHeight="1" x14ac:dyDescent="0.2">
      <c r="A212" s="115">
        <v>210</v>
      </c>
      <c r="B212" s="126" t="s">
        <v>112</v>
      </c>
      <c r="C212" s="116" t="e">
        <f>#REF!</f>
        <v>#REF!</v>
      </c>
      <c r="D212" s="120" t="e">
        <f>#REF!</f>
        <v>#REF!</v>
      </c>
      <c r="E212" s="120" t="e">
        <f>#REF!</f>
        <v>#REF!</v>
      </c>
      <c r="F212" s="122" t="e">
        <f>#REF!</f>
        <v>#REF!</v>
      </c>
      <c r="G212" s="123" t="e">
        <f>#REF!</f>
        <v>#REF!</v>
      </c>
      <c r="H212" s="123" t="s">
        <v>112</v>
      </c>
      <c r="I212" s="123"/>
      <c r="J212" s="117" t="str">
        <f>'YARIŞMA BİLGİLERİ'!$F$21</f>
        <v>12-16 Yaş Kız Erkek</v>
      </c>
      <c r="K212" s="120" t="str">
        <f t="shared" si="6"/>
        <v>İzmir-Görme Engelliler Türkiye Şampiyonası</v>
      </c>
      <c r="L212" s="177" t="e">
        <f>#REF!</f>
        <v>#REF!</v>
      </c>
      <c r="M212" s="121" t="s">
        <v>107</v>
      </c>
    </row>
    <row r="213" spans="1:13" s="113" customFormat="1" ht="26.25" customHeight="1" x14ac:dyDescent="0.2">
      <c r="A213" s="115">
        <v>211</v>
      </c>
      <c r="B213" s="126" t="s">
        <v>112</v>
      </c>
      <c r="C213" s="116" t="e">
        <f>#REF!</f>
        <v>#REF!</v>
      </c>
      <c r="D213" s="120" t="e">
        <f>#REF!</f>
        <v>#REF!</v>
      </c>
      <c r="E213" s="120" t="e">
        <f>#REF!</f>
        <v>#REF!</v>
      </c>
      <c r="F213" s="122" t="e">
        <f>#REF!</f>
        <v>#REF!</v>
      </c>
      <c r="G213" s="123" t="e">
        <f>#REF!</f>
        <v>#REF!</v>
      </c>
      <c r="H213" s="123" t="s">
        <v>112</v>
      </c>
      <c r="I213" s="123"/>
      <c r="J213" s="117" t="str">
        <f>'YARIŞMA BİLGİLERİ'!$F$21</f>
        <v>12-16 Yaş Kız Erkek</v>
      </c>
      <c r="K213" s="120" t="str">
        <f t="shared" si="6"/>
        <v>İzmir-Görme Engelliler Türkiye Şampiyonası</v>
      </c>
      <c r="L213" s="177" t="e">
        <f>#REF!</f>
        <v>#REF!</v>
      </c>
      <c r="M213" s="121" t="s">
        <v>107</v>
      </c>
    </row>
    <row r="214" spans="1:13" s="113" customFormat="1" ht="26.25" customHeight="1" x14ac:dyDescent="0.2">
      <c r="A214" s="115">
        <v>212</v>
      </c>
      <c r="B214" s="126" t="s">
        <v>112</v>
      </c>
      <c r="C214" s="116" t="e">
        <f>#REF!</f>
        <v>#REF!</v>
      </c>
      <c r="D214" s="120" t="e">
        <f>#REF!</f>
        <v>#REF!</v>
      </c>
      <c r="E214" s="120" t="e">
        <f>#REF!</f>
        <v>#REF!</v>
      </c>
      <c r="F214" s="122" t="e">
        <f>#REF!</f>
        <v>#REF!</v>
      </c>
      <c r="G214" s="123" t="e">
        <f>#REF!</f>
        <v>#REF!</v>
      </c>
      <c r="H214" s="123" t="s">
        <v>112</v>
      </c>
      <c r="I214" s="123"/>
      <c r="J214" s="117" t="str">
        <f>'YARIŞMA BİLGİLERİ'!$F$21</f>
        <v>12-16 Yaş Kız Erkek</v>
      </c>
      <c r="K214" s="120" t="str">
        <f t="shared" si="6"/>
        <v>İzmir-Görme Engelliler Türkiye Şampiyonası</v>
      </c>
      <c r="L214" s="177" t="e">
        <f>#REF!</f>
        <v>#REF!</v>
      </c>
      <c r="M214" s="121" t="s">
        <v>107</v>
      </c>
    </row>
    <row r="215" spans="1:13" s="113" customFormat="1" ht="26.25" customHeight="1" x14ac:dyDescent="0.2">
      <c r="A215" s="115">
        <v>213</v>
      </c>
      <c r="B215" s="126" t="s">
        <v>112</v>
      </c>
      <c r="C215" s="116" t="e">
        <f>#REF!</f>
        <v>#REF!</v>
      </c>
      <c r="D215" s="120" t="e">
        <f>#REF!</f>
        <v>#REF!</v>
      </c>
      <c r="E215" s="120" t="e">
        <f>#REF!</f>
        <v>#REF!</v>
      </c>
      <c r="F215" s="122" t="e">
        <f>#REF!</f>
        <v>#REF!</v>
      </c>
      <c r="G215" s="123" t="e">
        <f>#REF!</f>
        <v>#REF!</v>
      </c>
      <c r="H215" s="123" t="s">
        <v>112</v>
      </c>
      <c r="I215" s="123"/>
      <c r="J215" s="117" t="str">
        <f>'YARIŞMA BİLGİLERİ'!$F$21</f>
        <v>12-16 Yaş Kız Erkek</v>
      </c>
      <c r="K215" s="120" t="str">
        <f t="shared" si="6"/>
        <v>İzmir-Görme Engelliler Türkiye Şampiyonası</v>
      </c>
      <c r="L215" s="177" t="e">
        <f>#REF!</f>
        <v>#REF!</v>
      </c>
      <c r="M215" s="121" t="s">
        <v>107</v>
      </c>
    </row>
    <row r="216" spans="1:13" s="113" customFormat="1" ht="26.25" customHeight="1" x14ac:dyDescent="0.2">
      <c r="A216" s="115">
        <v>214</v>
      </c>
      <c r="B216" s="126" t="s">
        <v>112</v>
      </c>
      <c r="C216" s="116" t="e">
        <f>#REF!</f>
        <v>#REF!</v>
      </c>
      <c r="D216" s="120" t="e">
        <f>#REF!</f>
        <v>#REF!</v>
      </c>
      <c r="E216" s="120" t="e">
        <f>#REF!</f>
        <v>#REF!</v>
      </c>
      <c r="F216" s="122" t="e">
        <f>#REF!</f>
        <v>#REF!</v>
      </c>
      <c r="G216" s="123" t="e">
        <f>#REF!</f>
        <v>#REF!</v>
      </c>
      <c r="H216" s="123" t="s">
        <v>112</v>
      </c>
      <c r="I216" s="123"/>
      <c r="J216" s="117" t="str">
        <f>'YARIŞMA BİLGİLERİ'!$F$21</f>
        <v>12-16 Yaş Kız Erkek</v>
      </c>
      <c r="K216" s="120" t="str">
        <f t="shared" si="6"/>
        <v>İzmir-Görme Engelliler Türkiye Şampiyonası</v>
      </c>
      <c r="L216" s="177" t="e">
        <f>#REF!</f>
        <v>#REF!</v>
      </c>
      <c r="M216" s="121" t="s">
        <v>107</v>
      </c>
    </row>
    <row r="217" spans="1:13" s="113" customFormat="1" ht="26.25" customHeight="1" x14ac:dyDescent="0.2">
      <c r="A217" s="115">
        <v>215</v>
      </c>
      <c r="B217" s="126" t="s">
        <v>112</v>
      </c>
      <c r="C217" s="116" t="e">
        <f>#REF!</f>
        <v>#REF!</v>
      </c>
      <c r="D217" s="120" t="e">
        <f>#REF!</f>
        <v>#REF!</v>
      </c>
      <c r="E217" s="120" t="e">
        <f>#REF!</f>
        <v>#REF!</v>
      </c>
      <c r="F217" s="122" t="e">
        <f>#REF!</f>
        <v>#REF!</v>
      </c>
      <c r="G217" s="123" t="e">
        <f>#REF!</f>
        <v>#REF!</v>
      </c>
      <c r="H217" s="123" t="s">
        <v>112</v>
      </c>
      <c r="I217" s="123"/>
      <c r="J217" s="117" t="str">
        <f>'YARIŞMA BİLGİLERİ'!$F$21</f>
        <v>12-16 Yaş Kız Erkek</v>
      </c>
      <c r="K217" s="120" t="str">
        <f t="shared" si="6"/>
        <v>İzmir-Görme Engelliler Türkiye Şampiyonası</v>
      </c>
      <c r="L217" s="177" t="e">
        <f>#REF!</f>
        <v>#REF!</v>
      </c>
      <c r="M217" s="121" t="s">
        <v>107</v>
      </c>
    </row>
    <row r="218" spans="1:13" s="113" customFormat="1" ht="26.25" customHeight="1" x14ac:dyDescent="0.2">
      <c r="A218" s="115">
        <v>216</v>
      </c>
      <c r="B218" s="126" t="s">
        <v>112</v>
      </c>
      <c r="C218" s="116" t="e">
        <f>#REF!</f>
        <v>#REF!</v>
      </c>
      <c r="D218" s="120" t="e">
        <f>#REF!</f>
        <v>#REF!</v>
      </c>
      <c r="E218" s="120" t="e">
        <f>#REF!</f>
        <v>#REF!</v>
      </c>
      <c r="F218" s="122" t="e">
        <f>#REF!</f>
        <v>#REF!</v>
      </c>
      <c r="G218" s="123" t="e">
        <f>#REF!</f>
        <v>#REF!</v>
      </c>
      <c r="H218" s="123" t="s">
        <v>112</v>
      </c>
      <c r="I218" s="123"/>
      <c r="J218" s="117" t="str">
        <f>'YARIŞMA BİLGİLERİ'!$F$21</f>
        <v>12-16 Yaş Kız Erkek</v>
      </c>
      <c r="K218" s="120" t="str">
        <f t="shared" si="6"/>
        <v>İzmir-Görme Engelliler Türkiye Şampiyonası</v>
      </c>
      <c r="L218" s="177" t="e">
        <f>#REF!</f>
        <v>#REF!</v>
      </c>
      <c r="M218" s="121" t="s">
        <v>107</v>
      </c>
    </row>
    <row r="219" spans="1:13" s="113" customFormat="1" ht="26.25" customHeight="1" x14ac:dyDescent="0.2">
      <c r="A219" s="115">
        <v>217</v>
      </c>
      <c r="B219" s="126" t="s">
        <v>112</v>
      </c>
      <c r="C219" s="116" t="e">
        <f>#REF!</f>
        <v>#REF!</v>
      </c>
      <c r="D219" s="120" t="e">
        <f>#REF!</f>
        <v>#REF!</v>
      </c>
      <c r="E219" s="120" t="e">
        <f>#REF!</f>
        <v>#REF!</v>
      </c>
      <c r="F219" s="122" t="e">
        <f>#REF!</f>
        <v>#REF!</v>
      </c>
      <c r="G219" s="123" t="e">
        <f>#REF!</f>
        <v>#REF!</v>
      </c>
      <c r="H219" s="123" t="s">
        <v>112</v>
      </c>
      <c r="I219" s="123"/>
      <c r="J219" s="117" t="str">
        <f>'YARIŞMA BİLGİLERİ'!$F$21</f>
        <v>12-16 Yaş Kız Erkek</v>
      </c>
      <c r="K219" s="120" t="str">
        <f t="shared" si="6"/>
        <v>İzmir-Görme Engelliler Türkiye Şampiyonası</v>
      </c>
      <c r="L219" s="177" t="e">
        <f>#REF!</f>
        <v>#REF!</v>
      </c>
      <c r="M219" s="121" t="s">
        <v>107</v>
      </c>
    </row>
    <row r="220" spans="1:13" s="113" customFormat="1" ht="26.25" customHeight="1" x14ac:dyDescent="0.2">
      <c r="A220" s="115">
        <v>218</v>
      </c>
      <c r="B220" s="126" t="s">
        <v>112</v>
      </c>
      <c r="C220" s="116" t="e">
        <f>#REF!</f>
        <v>#REF!</v>
      </c>
      <c r="D220" s="120" t="e">
        <f>#REF!</f>
        <v>#REF!</v>
      </c>
      <c r="E220" s="120" t="e">
        <f>#REF!</f>
        <v>#REF!</v>
      </c>
      <c r="F220" s="122" t="e">
        <f>#REF!</f>
        <v>#REF!</v>
      </c>
      <c r="G220" s="123" t="e">
        <f>#REF!</f>
        <v>#REF!</v>
      </c>
      <c r="H220" s="123" t="s">
        <v>112</v>
      </c>
      <c r="I220" s="123"/>
      <c r="J220" s="117" t="str">
        <f>'YARIŞMA BİLGİLERİ'!$F$21</f>
        <v>12-16 Yaş Kız Erkek</v>
      </c>
      <c r="K220" s="120" t="str">
        <f t="shared" si="6"/>
        <v>İzmir-Görme Engelliler Türkiye Şampiyonası</v>
      </c>
      <c r="L220" s="177" t="e">
        <f>#REF!</f>
        <v>#REF!</v>
      </c>
      <c r="M220" s="121" t="s">
        <v>107</v>
      </c>
    </row>
    <row r="221" spans="1:13" s="113" customFormat="1" ht="26.25" customHeight="1" x14ac:dyDescent="0.2">
      <c r="A221" s="115">
        <v>219</v>
      </c>
      <c r="B221" s="126" t="s">
        <v>112</v>
      </c>
      <c r="C221" s="116" t="e">
        <f>#REF!</f>
        <v>#REF!</v>
      </c>
      <c r="D221" s="120" t="e">
        <f>#REF!</f>
        <v>#REF!</v>
      </c>
      <c r="E221" s="120" t="e">
        <f>#REF!</f>
        <v>#REF!</v>
      </c>
      <c r="F221" s="122" t="e">
        <f>#REF!</f>
        <v>#REF!</v>
      </c>
      <c r="G221" s="123" t="e">
        <f>#REF!</f>
        <v>#REF!</v>
      </c>
      <c r="H221" s="123" t="s">
        <v>112</v>
      </c>
      <c r="I221" s="123"/>
      <c r="J221" s="117" t="str">
        <f>'YARIŞMA BİLGİLERİ'!$F$21</f>
        <v>12-16 Yaş Kız Erkek</v>
      </c>
      <c r="K221" s="120" t="str">
        <f t="shared" si="6"/>
        <v>İzmir-Görme Engelliler Türkiye Şampiyonası</v>
      </c>
      <c r="L221" s="177" t="e">
        <f>#REF!</f>
        <v>#REF!</v>
      </c>
      <c r="M221" s="121" t="s">
        <v>107</v>
      </c>
    </row>
    <row r="222" spans="1:13" s="113" customFormat="1" ht="26.25" customHeight="1" x14ac:dyDescent="0.2">
      <c r="A222" s="115">
        <v>220</v>
      </c>
      <c r="B222" s="126" t="s">
        <v>112</v>
      </c>
      <c r="C222" s="116" t="e">
        <f>#REF!</f>
        <v>#REF!</v>
      </c>
      <c r="D222" s="120" t="e">
        <f>#REF!</f>
        <v>#REF!</v>
      </c>
      <c r="E222" s="120" t="e">
        <f>#REF!</f>
        <v>#REF!</v>
      </c>
      <c r="F222" s="122" t="e">
        <f>#REF!</f>
        <v>#REF!</v>
      </c>
      <c r="G222" s="123" t="e">
        <f>#REF!</f>
        <v>#REF!</v>
      </c>
      <c r="H222" s="123" t="s">
        <v>112</v>
      </c>
      <c r="I222" s="123"/>
      <c r="J222" s="117" t="str">
        <f>'YARIŞMA BİLGİLERİ'!$F$21</f>
        <v>12-16 Yaş Kız Erkek</v>
      </c>
      <c r="K222" s="120" t="str">
        <f t="shared" si="6"/>
        <v>İzmir-Görme Engelliler Türkiye Şampiyonası</v>
      </c>
      <c r="L222" s="177" t="e">
        <f>#REF!</f>
        <v>#REF!</v>
      </c>
      <c r="M222" s="121" t="s">
        <v>107</v>
      </c>
    </row>
    <row r="223" spans="1:13" s="113" customFormat="1" ht="26.25" customHeight="1" x14ac:dyDescent="0.2">
      <c r="A223" s="115">
        <v>221</v>
      </c>
      <c r="B223" s="126" t="s">
        <v>112</v>
      </c>
      <c r="C223" s="116" t="e">
        <f>#REF!</f>
        <v>#REF!</v>
      </c>
      <c r="D223" s="120" t="e">
        <f>#REF!</f>
        <v>#REF!</v>
      </c>
      <c r="E223" s="120" t="e">
        <f>#REF!</f>
        <v>#REF!</v>
      </c>
      <c r="F223" s="122" t="e">
        <f>#REF!</f>
        <v>#REF!</v>
      </c>
      <c r="G223" s="123" t="e">
        <f>#REF!</f>
        <v>#REF!</v>
      </c>
      <c r="H223" s="123" t="s">
        <v>112</v>
      </c>
      <c r="I223" s="123"/>
      <c r="J223" s="117" t="str">
        <f>'YARIŞMA BİLGİLERİ'!$F$21</f>
        <v>12-16 Yaş Kız Erkek</v>
      </c>
      <c r="K223" s="120" t="str">
        <f t="shared" si="6"/>
        <v>İzmir-Görme Engelliler Türkiye Şampiyonası</v>
      </c>
      <c r="L223" s="177" t="e">
        <f>#REF!</f>
        <v>#REF!</v>
      </c>
      <c r="M223" s="121" t="s">
        <v>107</v>
      </c>
    </row>
    <row r="224" spans="1:13" s="113" customFormat="1" ht="26.25" customHeight="1" x14ac:dyDescent="0.2">
      <c r="A224" s="115">
        <v>222</v>
      </c>
      <c r="B224" s="126" t="s">
        <v>112</v>
      </c>
      <c r="C224" s="116" t="e">
        <f>#REF!</f>
        <v>#REF!</v>
      </c>
      <c r="D224" s="120" t="e">
        <f>#REF!</f>
        <v>#REF!</v>
      </c>
      <c r="E224" s="120" t="e">
        <f>#REF!</f>
        <v>#REF!</v>
      </c>
      <c r="F224" s="122" t="e">
        <f>#REF!</f>
        <v>#REF!</v>
      </c>
      <c r="G224" s="123" t="e">
        <f>#REF!</f>
        <v>#REF!</v>
      </c>
      <c r="H224" s="123" t="s">
        <v>112</v>
      </c>
      <c r="I224" s="123"/>
      <c r="J224" s="117" t="str">
        <f>'YARIŞMA BİLGİLERİ'!$F$21</f>
        <v>12-16 Yaş Kız Erkek</v>
      </c>
      <c r="K224" s="120" t="str">
        <f t="shared" si="6"/>
        <v>İzmir-Görme Engelliler Türkiye Şampiyonası</v>
      </c>
      <c r="L224" s="177" t="e">
        <f>#REF!</f>
        <v>#REF!</v>
      </c>
      <c r="M224" s="121" t="s">
        <v>107</v>
      </c>
    </row>
    <row r="225" spans="1:13" s="113" customFormat="1" ht="26.25" customHeight="1" x14ac:dyDescent="0.2">
      <c r="A225" s="115">
        <v>223</v>
      </c>
      <c r="B225" s="126" t="s">
        <v>112</v>
      </c>
      <c r="C225" s="116" t="e">
        <f>#REF!</f>
        <v>#REF!</v>
      </c>
      <c r="D225" s="120" t="e">
        <f>#REF!</f>
        <v>#REF!</v>
      </c>
      <c r="E225" s="120" t="e">
        <f>#REF!</f>
        <v>#REF!</v>
      </c>
      <c r="F225" s="122" t="e">
        <f>#REF!</f>
        <v>#REF!</v>
      </c>
      <c r="G225" s="123" t="e">
        <f>#REF!</f>
        <v>#REF!</v>
      </c>
      <c r="H225" s="123" t="s">
        <v>112</v>
      </c>
      <c r="I225" s="123"/>
      <c r="J225" s="117" t="str">
        <f>'YARIŞMA BİLGİLERİ'!$F$21</f>
        <v>12-16 Yaş Kız Erkek</v>
      </c>
      <c r="K225" s="120" t="str">
        <f t="shared" si="6"/>
        <v>İzmir-Görme Engelliler Türkiye Şampiyonası</v>
      </c>
      <c r="L225" s="177" t="e">
        <f>#REF!</f>
        <v>#REF!</v>
      </c>
      <c r="M225" s="121" t="s">
        <v>107</v>
      </c>
    </row>
    <row r="226" spans="1:13" s="113" customFormat="1" ht="26.25" customHeight="1" x14ac:dyDescent="0.2">
      <c r="A226" s="115">
        <v>224</v>
      </c>
      <c r="B226" s="126" t="s">
        <v>112</v>
      </c>
      <c r="C226" s="116" t="e">
        <f>#REF!</f>
        <v>#REF!</v>
      </c>
      <c r="D226" s="120" t="e">
        <f>#REF!</f>
        <v>#REF!</v>
      </c>
      <c r="E226" s="120" t="e">
        <f>#REF!</f>
        <v>#REF!</v>
      </c>
      <c r="F226" s="122" t="e">
        <f>#REF!</f>
        <v>#REF!</v>
      </c>
      <c r="G226" s="123" t="e">
        <f>#REF!</f>
        <v>#REF!</v>
      </c>
      <c r="H226" s="123" t="s">
        <v>112</v>
      </c>
      <c r="I226" s="123"/>
      <c r="J226" s="117" t="str">
        <f>'YARIŞMA BİLGİLERİ'!$F$21</f>
        <v>12-16 Yaş Kız Erkek</v>
      </c>
      <c r="K226" s="120" t="str">
        <f t="shared" si="6"/>
        <v>İzmir-Görme Engelliler Türkiye Şampiyonası</v>
      </c>
      <c r="L226" s="177" t="e">
        <f>#REF!</f>
        <v>#REF!</v>
      </c>
      <c r="M226" s="121" t="s">
        <v>107</v>
      </c>
    </row>
    <row r="227" spans="1:13" s="113" customFormat="1" ht="26.25" customHeight="1" x14ac:dyDescent="0.2">
      <c r="A227" s="115">
        <v>225</v>
      </c>
      <c r="B227" s="126" t="s">
        <v>112</v>
      </c>
      <c r="C227" s="116" t="e">
        <f>#REF!</f>
        <v>#REF!</v>
      </c>
      <c r="D227" s="120" t="e">
        <f>#REF!</f>
        <v>#REF!</v>
      </c>
      <c r="E227" s="120" t="e">
        <f>#REF!</f>
        <v>#REF!</v>
      </c>
      <c r="F227" s="122" t="e">
        <f>#REF!</f>
        <v>#REF!</v>
      </c>
      <c r="G227" s="123" t="e">
        <f>#REF!</f>
        <v>#REF!</v>
      </c>
      <c r="H227" s="123" t="s">
        <v>112</v>
      </c>
      <c r="I227" s="123"/>
      <c r="J227" s="117" t="str">
        <f>'YARIŞMA BİLGİLERİ'!$F$21</f>
        <v>12-16 Yaş Kız Erkek</v>
      </c>
      <c r="K227" s="120" t="str">
        <f t="shared" si="6"/>
        <v>İzmir-Görme Engelliler Türkiye Şampiyonası</v>
      </c>
      <c r="L227" s="177" t="e">
        <f>#REF!</f>
        <v>#REF!</v>
      </c>
      <c r="M227" s="121" t="s">
        <v>107</v>
      </c>
    </row>
    <row r="228" spans="1:13" s="113" customFormat="1" ht="26.25" customHeight="1" x14ac:dyDescent="0.2">
      <c r="A228" s="115">
        <v>226</v>
      </c>
      <c r="B228" s="126" t="s">
        <v>112</v>
      </c>
      <c r="C228" s="116" t="e">
        <f>#REF!</f>
        <v>#REF!</v>
      </c>
      <c r="D228" s="120" t="e">
        <f>#REF!</f>
        <v>#REF!</v>
      </c>
      <c r="E228" s="120" t="e">
        <f>#REF!</f>
        <v>#REF!</v>
      </c>
      <c r="F228" s="122" t="e">
        <f>#REF!</f>
        <v>#REF!</v>
      </c>
      <c r="G228" s="123" t="e">
        <f>#REF!</f>
        <v>#REF!</v>
      </c>
      <c r="H228" s="123" t="s">
        <v>112</v>
      </c>
      <c r="I228" s="123"/>
      <c r="J228" s="117" t="str">
        <f>'YARIŞMA BİLGİLERİ'!$F$21</f>
        <v>12-16 Yaş Kız Erkek</v>
      </c>
      <c r="K228" s="120" t="str">
        <f t="shared" si="6"/>
        <v>İzmir-Görme Engelliler Türkiye Şampiyonası</v>
      </c>
      <c r="L228" s="177" t="e">
        <f>#REF!</f>
        <v>#REF!</v>
      </c>
      <c r="M228" s="121" t="s">
        <v>107</v>
      </c>
    </row>
    <row r="229" spans="1:13" s="113" customFormat="1" ht="26.25" customHeight="1" x14ac:dyDescent="0.2">
      <c r="A229" s="115">
        <v>227</v>
      </c>
      <c r="B229" s="126" t="s">
        <v>112</v>
      </c>
      <c r="C229" s="116" t="e">
        <f>#REF!</f>
        <v>#REF!</v>
      </c>
      <c r="D229" s="120" t="e">
        <f>#REF!</f>
        <v>#REF!</v>
      </c>
      <c r="E229" s="120" t="e">
        <f>#REF!</f>
        <v>#REF!</v>
      </c>
      <c r="F229" s="122" t="e">
        <f>#REF!</f>
        <v>#REF!</v>
      </c>
      <c r="G229" s="123" t="e">
        <f>#REF!</f>
        <v>#REF!</v>
      </c>
      <c r="H229" s="123" t="s">
        <v>112</v>
      </c>
      <c r="I229" s="123"/>
      <c r="J229" s="117" t="str">
        <f>'YARIŞMA BİLGİLERİ'!$F$21</f>
        <v>12-16 Yaş Kız Erkek</v>
      </c>
      <c r="K229" s="120" t="str">
        <f t="shared" si="6"/>
        <v>İzmir-Görme Engelliler Türkiye Şampiyonası</v>
      </c>
      <c r="L229" s="177" t="e">
        <f>#REF!</f>
        <v>#REF!</v>
      </c>
      <c r="M229" s="121" t="s">
        <v>107</v>
      </c>
    </row>
    <row r="230" spans="1:13" s="113" customFormat="1" ht="26.25" customHeight="1" x14ac:dyDescent="0.2">
      <c r="A230" s="115">
        <v>228</v>
      </c>
      <c r="B230" s="126" t="s">
        <v>112</v>
      </c>
      <c r="C230" s="116" t="e">
        <f>#REF!</f>
        <v>#REF!</v>
      </c>
      <c r="D230" s="120" t="e">
        <f>#REF!</f>
        <v>#REF!</v>
      </c>
      <c r="E230" s="120" t="e">
        <f>#REF!</f>
        <v>#REF!</v>
      </c>
      <c r="F230" s="122" t="e">
        <f>#REF!</f>
        <v>#REF!</v>
      </c>
      <c r="G230" s="123" t="e">
        <f>#REF!</f>
        <v>#REF!</v>
      </c>
      <c r="H230" s="123" t="s">
        <v>112</v>
      </c>
      <c r="I230" s="123"/>
      <c r="J230" s="117" t="str">
        <f>'YARIŞMA BİLGİLERİ'!$F$21</f>
        <v>12-16 Yaş Kız Erkek</v>
      </c>
      <c r="K230" s="120" t="str">
        <f t="shared" si="6"/>
        <v>İzmir-Görme Engelliler Türkiye Şampiyonası</v>
      </c>
      <c r="L230" s="177" t="e">
        <f>#REF!</f>
        <v>#REF!</v>
      </c>
      <c r="M230" s="121" t="s">
        <v>107</v>
      </c>
    </row>
    <row r="231" spans="1:13" s="113" customFormat="1" ht="26.25" customHeight="1" x14ac:dyDescent="0.2">
      <c r="A231" s="115">
        <v>229</v>
      </c>
      <c r="B231" s="126" t="s">
        <v>112</v>
      </c>
      <c r="C231" s="116" t="e">
        <f>#REF!</f>
        <v>#REF!</v>
      </c>
      <c r="D231" s="120" t="e">
        <f>#REF!</f>
        <v>#REF!</v>
      </c>
      <c r="E231" s="120" t="e">
        <f>#REF!</f>
        <v>#REF!</v>
      </c>
      <c r="F231" s="122" t="e">
        <f>#REF!</f>
        <v>#REF!</v>
      </c>
      <c r="G231" s="123" t="e">
        <f>#REF!</f>
        <v>#REF!</v>
      </c>
      <c r="H231" s="123" t="s">
        <v>112</v>
      </c>
      <c r="I231" s="123"/>
      <c r="J231" s="117" t="str">
        <f>'YARIŞMA BİLGİLERİ'!$F$21</f>
        <v>12-16 Yaş Kız Erkek</v>
      </c>
      <c r="K231" s="120" t="str">
        <f t="shared" si="6"/>
        <v>İzmir-Görme Engelliler Türkiye Şampiyonası</v>
      </c>
      <c r="L231" s="177" t="e">
        <f>#REF!</f>
        <v>#REF!</v>
      </c>
      <c r="M231" s="121" t="s">
        <v>107</v>
      </c>
    </row>
    <row r="232" spans="1:13" s="113" customFormat="1" ht="26.25" customHeight="1" x14ac:dyDescent="0.2">
      <c r="A232" s="115">
        <v>230</v>
      </c>
      <c r="B232" s="126" t="s">
        <v>112</v>
      </c>
      <c r="C232" s="116" t="e">
        <f>#REF!</f>
        <v>#REF!</v>
      </c>
      <c r="D232" s="120" t="e">
        <f>#REF!</f>
        <v>#REF!</v>
      </c>
      <c r="E232" s="120" t="e">
        <f>#REF!</f>
        <v>#REF!</v>
      </c>
      <c r="F232" s="122" t="e">
        <f>#REF!</f>
        <v>#REF!</v>
      </c>
      <c r="G232" s="123" t="e">
        <f>#REF!</f>
        <v>#REF!</v>
      </c>
      <c r="H232" s="123" t="s">
        <v>112</v>
      </c>
      <c r="I232" s="123"/>
      <c r="J232" s="117" t="str">
        <f>'YARIŞMA BİLGİLERİ'!$F$21</f>
        <v>12-16 Yaş Kız Erkek</v>
      </c>
      <c r="K232" s="120" t="str">
        <f t="shared" si="6"/>
        <v>İzmir-Görme Engelliler Türkiye Şampiyonası</v>
      </c>
      <c r="L232" s="177" t="e">
        <f>#REF!</f>
        <v>#REF!</v>
      </c>
      <c r="M232" s="121" t="s">
        <v>107</v>
      </c>
    </row>
    <row r="233" spans="1:13" s="113" customFormat="1" ht="26.25" customHeight="1" x14ac:dyDescent="0.2">
      <c r="A233" s="115">
        <v>231</v>
      </c>
      <c r="B233" s="126" t="s">
        <v>112</v>
      </c>
      <c r="C233" s="116" t="e">
        <f>#REF!</f>
        <v>#REF!</v>
      </c>
      <c r="D233" s="120" t="e">
        <f>#REF!</f>
        <v>#REF!</v>
      </c>
      <c r="E233" s="120" t="e">
        <f>#REF!</f>
        <v>#REF!</v>
      </c>
      <c r="F233" s="122" t="e">
        <f>#REF!</f>
        <v>#REF!</v>
      </c>
      <c r="G233" s="123" t="e">
        <f>#REF!</f>
        <v>#REF!</v>
      </c>
      <c r="H233" s="123" t="s">
        <v>112</v>
      </c>
      <c r="I233" s="123"/>
      <c r="J233" s="117" t="str">
        <f>'YARIŞMA BİLGİLERİ'!$F$21</f>
        <v>12-16 Yaş Kız Erkek</v>
      </c>
      <c r="K233" s="120" t="str">
        <f t="shared" si="6"/>
        <v>İzmir-Görme Engelliler Türkiye Şampiyonası</v>
      </c>
      <c r="L233" s="177" t="e">
        <f>#REF!</f>
        <v>#REF!</v>
      </c>
      <c r="M233" s="121" t="s">
        <v>107</v>
      </c>
    </row>
    <row r="234" spans="1:13" s="113" customFormat="1" ht="26.25" customHeight="1" x14ac:dyDescent="0.2">
      <c r="A234" s="115">
        <v>232</v>
      </c>
      <c r="B234" s="126" t="s">
        <v>112</v>
      </c>
      <c r="C234" s="116" t="e">
        <f>#REF!</f>
        <v>#REF!</v>
      </c>
      <c r="D234" s="120" t="e">
        <f>#REF!</f>
        <v>#REF!</v>
      </c>
      <c r="E234" s="120" t="e">
        <f>#REF!</f>
        <v>#REF!</v>
      </c>
      <c r="F234" s="122" t="e">
        <f>#REF!</f>
        <v>#REF!</v>
      </c>
      <c r="G234" s="123" t="e">
        <f>#REF!</f>
        <v>#REF!</v>
      </c>
      <c r="H234" s="123" t="s">
        <v>112</v>
      </c>
      <c r="I234" s="123"/>
      <c r="J234" s="117" t="str">
        <f>'YARIŞMA BİLGİLERİ'!$F$21</f>
        <v>12-16 Yaş Kız Erkek</v>
      </c>
      <c r="K234" s="120" t="str">
        <f t="shared" si="6"/>
        <v>İzmir-Görme Engelliler Türkiye Şampiyonası</v>
      </c>
      <c r="L234" s="177" t="e">
        <f>#REF!</f>
        <v>#REF!</v>
      </c>
      <c r="M234" s="121" t="s">
        <v>107</v>
      </c>
    </row>
    <row r="235" spans="1:13" s="113" customFormat="1" ht="26.25" customHeight="1" x14ac:dyDescent="0.2">
      <c r="A235" s="115">
        <v>233</v>
      </c>
      <c r="B235" s="126" t="s">
        <v>112</v>
      </c>
      <c r="C235" s="116" t="e">
        <f>#REF!</f>
        <v>#REF!</v>
      </c>
      <c r="D235" s="120" t="e">
        <f>#REF!</f>
        <v>#REF!</v>
      </c>
      <c r="E235" s="120" t="e">
        <f>#REF!</f>
        <v>#REF!</v>
      </c>
      <c r="F235" s="122" t="e">
        <f>#REF!</f>
        <v>#REF!</v>
      </c>
      <c r="G235" s="123" t="e">
        <f>#REF!</f>
        <v>#REF!</v>
      </c>
      <c r="H235" s="123" t="s">
        <v>112</v>
      </c>
      <c r="I235" s="123"/>
      <c r="J235" s="117" t="str">
        <f>'YARIŞMA BİLGİLERİ'!$F$21</f>
        <v>12-16 Yaş Kız Erkek</v>
      </c>
      <c r="K235" s="120" t="str">
        <f t="shared" si="6"/>
        <v>İzmir-Görme Engelliler Türkiye Şampiyonası</v>
      </c>
      <c r="L235" s="177" t="e">
        <f>#REF!</f>
        <v>#REF!</v>
      </c>
      <c r="M235" s="121" t="s">
        <v>107</v>
      </c>
    </row>
    <row r="236" spans="1:13" s="113" customFormat="1" ht="26.25" customHeight="1" x14ac:dyDescent="0.2">
      <c r="A236" s="115">
        <v>234</v>
      </c>
      <c r="B236" s="126" t="s">
        <v>112</v>
      </c>
      <c r="C236" s="116" t="e">
        <f>#REF!</f>
        <v>#REF!</v>
      </c>
      <c r="D236" s="120" t="e">
        <f>#REF!</f>
        <v>#REF!</v>
      </c>
      <c r="E236" s="120" t="e">
        <f>#REF!</f>
        <v>#REF!</v>
      </c>
      <c r="F236" s="122" t="e">
        <f>#REF!</f>
        <v>#REF!</v>
      </c>
      <c r="G236" s="123" t="e">
        <f>#REF!</f>
        <v>#REF!</v>
      </c>
      <c r="H236" s="123" t="s">
        <v>112</v>
      </c>
      <c r="I236" s="123"/>
      <c r="J236" s="117" t="str">
        <f>'YARIŞMA BİLGİLERİ'!$F$21</f>
        <v>12-16 Yaş Kız Erkek</v>
      </c>
      <c r="K236" s="120" t="str">
        <f t="shared" si="6"/>
        <v>İzmir-Görme Engelliler Türkiye Şampiyonası</v>
      </c>
      <c r="L236" s="177" t="e">
        <f>#REF!</f>
        <v>#REF!</v>
      </c>
      <c r="M236" s="121" t="s">
        <v>107</v>
      </c>
    </row>
    <row r="237" spans="1:13" s="113" customFormat="1" ht="26.25" customHeight="1" x14ac:dyDescent="0.2">
      <c r="A237" s="115">
        <v>235</v>
      </c>
      <c r="B237" s="126" t="s">
        <v>112</v>
      </c>
      <c r="C237" s="116" t="e">
        <f>#REF!</f>
        <v>#REF!</v>
      </c>
      <c r="D237" s="120" t="e">
        <f>#REF!</f>
        <v>#REF!</v>
      </c>
      <c r="E237" s="120" t="e">
        <f>#REF!</f>
        <v>#REF!</v>
      </c>
      <c r="F237" s="122" t="e">
        <f>#REF!</f>
        <v>#REF!</v>
      </c>
      <c r="G237" s="123" t="e">
        <f>#REF!</f>
        <v>#REF!</v>
      </c>
      <c r="H237" s="123" t="s">
        <v>112</v>
      </c>
      <c r="I237" s="123"/>
      <c r="J237" s="117" t="str">
        <f>'YARIŞMA BİLGİLERİ'!$F$21</f>
        <v>12-16 Yaş Kız Erkek</v>
      </c>
      <c r="K237" s="120" t="str">
        <f t="shared" si="6"/>
        <v>İzmir-Görme Engelliler Türkiye Şampiyonası</v>
      </c>
      <c r="L237" s="177" t="e">
        <f>#REF!</f>
        <v>#REF!</v>
      </c>
      <c r="M237" s="121" t="s">
        <v>107</v>
      </c>
    </row>
    <row r="238" spans="1:13" s="113" customFormat="1" ht="26.25" customHeight="1" x14ac:dyDescent="0.2">
      <c r="A238" s="115">
        <v>236</v>
      </c>
      <c r="B238" s="126" t="s">
        <v>112</v>
      </c>
      <c r="C238" s="116" t="e">
        <f>#REF!</f>
        <v>#REF!</v>
      </c>
      <c r="D238" s="120" t="e">
        <f>#REF!</f>
        <v>#REF!</v>
      </c>
      <c r="E238" s="120" t="e">
        <f>#REF!</f>
        <v>#REF!</v>
      </c>
      <c r="F238" s="122" t="e">
        <f>#REF!</f>
        <v>#REF!</v>
      </c>
      <c r="G238" s="123" t="e">
        <f>#REF!</f>
        <v>#REF!</v>
      </c>
      <c r="H238" s="123" t="s">
        <v>112</v>
      </c>
      <c r="I238" s="123"/>
      <c r="J238" s="117" t="str">
        <f>'YARIŞMA BİLGİLERİ'!$F$21</f>
        <v>12-16 Yaş Kız Erkek</v>
      </c>
      <c r="K238" s="120" t="str">
        <f t="shared" si="6"/>
        <v>İzmir-Görme Engelliler Türkiye Şampiyonası</v>
      </c>
      <c r="L238" s="177" t="e">
        <f>#REF!</f>
        <v>#REF!</v>
      </c>
      <c r="M238" s="121" t="s">
        <v>107</v>
      </c>
    </row>
    <row r="239" spans="1:13" s="113" customFormat="1" ht="26.25" customHeight="1" x14ac:dyDescent="0.2">
      <c r="A239" s="115">
        <v>237</v>
      </c>
      <c r="B239" s="126" t="s">
        <v>112</v>
      </c>
      <c r="C239" s="116" t="e">
        <f>#REF!</f>
        <v>#REF!</v>
      </c>
      <c r="D239" s="120" t="e">
        <f>#REF!</f>
        <v>#REF!</v>
      </c>
      <c r="E239" s="120" t="e">
        <f>#REF!</f>
        <v>#REF!</v>
      </c>
      <c r="F239" s="122" t="e">
        <f>#REF!</f>
        <v>#REF!</v>
      </c>
      <c r="G239" s="123" t="e">
        <f>#REF!</f>
        <v>#REF!</v>
      </c>
      <c r="H239" s="123" t="s">
        <v>112</v>
      </c>
      <c r="I239" s="123"/>
      <c r="J239" s="117" t="str">
        <f>'YARIŞMA BİLGİLERİ'!$F$21</f>
        <v>12-16 Yaş Kız Erkek</v>
      </c>
      <c r="K239" s="120" t="str">
        <f t="shared" si="6"/>
        <v>İzmir-Görme Engelliler Türkiye Şampiyonası</v>
      </c>
      <c r="L239" s="177" t="e">
        <f>#REF!</f>
        <v>#REF!</v>
      </c>
      <c r="M239" s="121" t="s">
        <v>107</v>
      </c>
    </row>
    <row r="240" spans="1:13" s="113" customFormat="1" ht="26.25" customHeight="1" x14ac:dyDescent="0.2">
      <c r="A240" s="115">
        <v>238</v>
      </c>
      <c r="B240" s="126" t="s">
        <v>112</v>
      </c>
      <c r="C240" s="116" t="e">
        <f>#REF!</f>
        <v>#REF!</v>
      </c>
      <c r="D240" s="120" t="e">
        <f>#REF!</f>
        <v>#REF!</v>
      </c>
      <c r="E240" s="120" t="e">
        <f>#REF!</f>
        <v>#REF!</v>
      </c>
      <c r="F240" s="122" t="e">
        <f>#REF!</f>
        <v>#REF!</v>
      </c>
      <c r="G240" s="123" t="e">
        <f>#REF!</f>
        <v>#REF!</v>
      </c>
      <c r="H240" s="123" t="s">
        <v>112</v>
      </c>
      <c r="I240" s="123"/>
      <c r="J240" s="117" t="str">
        <f>'YARIŞMA BİLGİLERİ'!$F$21</f>
        <v>12-16 Yaş Kız Erkek</v>
      </c>
      <c r="K240" s="120" t="str">
        <f t="shared" si="6"/>
        <v>İzmir-Görme Engelliler Türkiye Şampiyonası</v>
      </c>
      <c r="L240" s="177" t="e">
        <f>#REF!</f>
        <v>#REF!</v>
      </c>
      <c r="M240" s="121" t="s">
        <v>107</v>
      </c>
    </row>
    <row r="241" spans="1:13" s="113" customFormat="1" ht="26.25" customHeight="1" x14ac:dyDescent="0.2">
      <c r="A241" s="115">
        <v>239</v>
      </c>
      <c r="B241" s="126" t="s">
        <v>112</v>
      </c>
      <c r="C241" s="116" t="e">
        <f>#REF!</f>
        <v>#REF!</v>
      </c>
      <c r="D241" s="120" t="e">
        <f>#REF!</f>
        <v>#REF!</v>
      </c>
      <c r="E241" s="120" t="e">
        <f>#REF!</f>
        <v>#REF!</v>
      </c>
      <c r="F241" s="122" t="e">
        <f>#REF!</f>
        <v>#REF!</v>
      </c>
      <c r="G241" s="123" t="e">
        <f>#REF!</f>
        <v>#REF!</v>
      </c>
      <c r="H241" s="123" t="s">
        <v>112</v>
      </c>
      <c r="I241" s="123"/>
      <c r="J241" s="117" t="str">
        <f>'YARIŞMA BİLGİLERİ'!$F$21</f>
        <v>12-16 Yaş Kız Erkek</v>
      </c>
      <c r="K241" s="120" t="str">
        <f t="shared" si="6"/>
        <v>İzmir-Görme Engelliler Türkiye Şampiyonası</v>
      </c>
      <c r="L241" s="177" t="e">
        <f>#REF!</f>
        <v>#REF!</v>
      </c>
      <c r="M241" s="121" t="s">
        <v>107</v>
      </c>
    </row>
    <row r="242" spans="1:13" s="113" customFormat="1" ht="26.25" customHeight="1" x14ac:dyDescent="0.2">
      <c r="A242" s="115">
        <v>240</v>
      </c>
      <c r="B242" s="126" t="s">
        <v>112</v>
      </c>
      <c r="C242" s="116" t="e">
        <f>#REF!</f>
        <v>#REF!</v>
      </c>
      <c r="D242" s="120" t="e">
        <f>#REF!</f>
        <v>#REF!</v>
      </c>
      <c r="E242" s="120" t="e">
        <f>#REF!</f>
        <v>#REF!</v>
      </c>
      <c r="F242" s="122" t="e">
        <f>#REF!</f>
        <v>#REF!</v>
      </c>
      <c r="G242" s="123" t="e">
        <f>#REF!</f>
        <v>#REF!</v>
      </c>
      <c r="H242" s="123" t="s">
        <v>112</v>
      </c>
      <c r="I242" s="123"/>
      <c r="J242" s="117" t="str">
        <f>'YARIŞMA BİLGİLERİ'!$F$21</f>
        <v>12-16 Yaş Kız Erkek</v>
      </c>
      <c r="K242" s="120" t="str">
        <f t="shared" si="6"/>
        <v>İzmir-Görme Engelliler Türkiye Şampiyonası</v>
      </c>
      <c r="L242" s="177" t="e">
        <f>#REF!</f>
        <v>#REF!</v>
      </c>
      <c r="M242" s="121" t="s">
        <v>107</v>
      </c>
    </row>
    <row r="243" spans="1:13" s="113" customFormat="1" ht="26.25" customHeight="1" x14ac:dyDescent="0.2">
      <c r="A243" s="115">
        <v>241</v>
      </c>
      <c r="B243" s="126" t="s">
        <v>112</v>
      </c>
      <c r="C243" s="116" t="e">
        <f>#REF!</f>
        <v>#REF!</v>
      </c>
      <c r="D243" s="120" t="e">
        <f>#REF!</f>
        <v>#REF!</v>
      </c>
      <c r="E243" s="120" t="e">
        <f>#REF!</f>
        <v>#REF!</v>
      </c>
      <c r="F243" s="122" t="e">
        <f>#REF!</f>
        <v>#REF!</v>
      </c>
      <c r="G243" s="123" t="e">
        <f>#REF!</f>
        <v>#REF!</v>
      </c>
      <c r="H243" s="123" t="s">
        <v>112</v>
      </c>
      <c r="I243" s="123"/>
      <c r="J243" s="117" t="str">
        <f>'YARIŞMA BİLGİLERİ'!$F$21</f>
        <v>12-16 Yaş Kız Erkek</v>
      </c>
      <c r="K243" s="120" t="str">
        <f t="shared" si="6"/>
        <v>İzmir-Görme Engelliler Türkiye Şampiyonası</v>
      </c>
      <c r="L243" s="177" t="e">
        <f>#REF!</f>
        <v>#REF!</v>
      </c>
      <c r="M243" s="121" t="s">
        <v>107</v>
      </c>
    </row>
    <row r="244" spans="1:13" s="113" customFormat="1" ht="26.25" customHeight="1" x14ac:dyDescent="0.2">
      <c r="A244" s="115">
        <v>242</v>
      </c>
      <c r="B244" s="126" t="s">
        <v>112</v>
      </c>
      <c r="C244" s="116" t="e">
        <f>#REF!</f>
        <v>#REF!</v>
      </c>
      <c r="D244" s="120" t="e">
        <f>#REF!</f>
        <v>#REF!</v>
      </c>
      <c r="E244" s="120" t="e">
        <f>#REF!</f>
        <v>#REF!</v>
      </c>
      <c r="F244" s="122" t="e">
        <f>#REF!</f>
        <v>#REF!</v>
      </c>
      <c r="G244" s="123" t="e">
        <f>#REF!</f>
        <v>#REF!</v>
      </c>
      <c r="H244" s="123" t="s">
        <v>112</v>
      </c>
      <c r="I244" s="123"/>
      <c r="J244" s="117" t="str">
        <f>'YARIŞMA BİLGİLERİ'!$F$21</f>
        <v>12-16 Yaş Kız Erkek</v>
      </c>
      <c r="K244" s="120" t="str">
        <f t="shared" si="6"/>
        <v>İzmir-Görme Engelliler Türkiye Şampiyonası</v>
      </c>
      <c r="L244" s="177" t="e">
        <f>#REF!</f>
        <v>#REF!</v>
      </c>
      <c r="M244" s="121" t="s">
        <v>107</v>
      </c>
    </row>
    <row r="245" spans="1:13" s="113" customFormat="1" ht="26.25" customHeight="1" x14ac:dyDescent="0.2">
      <c r="A245" s="115">
        <v>243</v>
      </c>
      <c r="B245" s="126" t="s">
        <v>112</v>
      </c>
      <c r="C245" s="116" t="e">
        <f>#REF!</f>
        <v>#REF!</v>
      </c>
      <c r="D245" s="120" t="e">
        <f>#REF!</f>
        <v>#REF!</v>
      </c>
      <c r="E245" s="120" t="e">
        <f>#REF!</f>
        <v>#REF!</v>
      </c>
      <c r="F245" s="122" t="e">
        <f>#REF!</f>
        <v>#REF!</v>
      </c>
      <c r="G245" s="123" t="e">
        <f>#REF!</f>
        <v>#REF!</v>
      </c>
      <c r="H245" s="123" t="s">
        <v>112</v>
      </c>
      <c r="I245" s="123"/>
      <c r="J245" s="117" t="str">
        <f>'YARIŞMA BİLGİLERİ'!$F$21</f>
        <v>12-16 Yaş Kız Erkek</v>
      </c>
      <c r="K245" s="120" t="str">
        <f t="shared" si="6"/>
        <v>İzmir-Görme Engelliler Türkiye Şampiyonası</v>
      </c>
      <c r="L245" s="177" t="e">
        <f>#REF!</f>
        <v>#REF!</v>
      </c>
      <c r="M245" s="121" t="s">
        <v>107</v>
      </c>
    </row>
    <row r="246" spans="1:13" s="113" customFormat="1" ht="26.25" customHeight="1" x14ac:dyDescent="0.2">
      <c r="A246" s="115">
        <v>244</v>
      </c>
      <c r="B246" s="126" t="s">
        <v>112</v>
      </c>
      <c r="C246" s="116" t="e">
        <f>#REF!</f>
        <v>#REF!</v>
      </c>
      <c r="D246" s="120" t="e">
        <f>#REF!</f>
        <v>#REF!</v>
      </c>
      <c r="E246" s="120" t="e">
        <f>#REF!</f>
        <v>#REF!</v>
      </c>
      <c r="F246" s="122" t="e">
        <f>#REF!</f>
        <v>#REF!</v>
      </c>
      <c r="G246" s="123" t="e">
        <f>#REF!</f>
        <v>#REF!</v>
      </c>
      <c r="H246" s="123" t="s">
        <v>112</v>
      </c>
      <c r="I246" s="123"/>
      <c r="J246" s="117" t="str">
        <f>'YARIŞMA BİLGİLERİ'!$F$21</f>
        <v>12-16 Yaş Kız Erkek</v>
      </c>
      <c r="K246" s="120" t="str">
        <f t="shared" si="6"/>
        <v>İzmir-Görme Engelliler Türkiye Şampiyonası</v>
      </c>
      <c r="L246" s="177" t="e">
        <f>#REF!</f>
        <v>#REF!</v>
      </c>
      <c r="M246" s="121" t="s">
        <v>107</v>
      </c>
    </row>
    <row r="247" spans="1:13" s="113" customFormat="1" ht="26.25" customHeight="1" x14ac:dyDescent="0.2">
      <c r="A247" s="115">
        <v>245</v>
      </c>
      <c r="B247" s="126" t="s">
        <v>112</v>
      </c>
      <c r="C247" s="116" t="e">
        <f>#REF!</f>
        <v>#REF!</v>
      </c>
      <c r="D247" s="120" t="e">
        <f>#REF!</f>
        <v>#REF!</v>
      </c>
      <c r="E247" s="120" t="e">
        <f>#REF!</f>
        <v>#REF!</v>
      </c>
      <c r="F247" s="122" t="e">
        <f>#REF!</f>
        <v>#REF!</v>
      </c>
      <c r="G247" s="123" t="e">
        <f>#REF!</f>
        <v>#REF!</v>
      </c>
      <c r="H247" s="123" t="s">
        <v>112</v>
      </c>
      <c r="I247" s="123"/>
      <c r="J247" s="117" t="str">
        <f>'YARIŞMA BİLGİLERİ'!$F$21</f>
        <v>12-16 Yaş Kız Erkek</v>
      </c>
      <c r="K247" s="120" t="str">
        <f t="shared" si="6"/>
        <v>İzmir-Görme Engelliler Türkiye Şampiyonası</v>
      </c>
      <c r="L247" s="177" t="e">
        <f>#REF!</f>
        <v>#REF!</v>
      </c>
      <c r="M247" s="121" t="s">
        <v>107</v>
      </c>
    </row>
    <row r="248" spans="1:13" s="113" customFormat="1" ht="26.25" customHeight="1" x14ac:dyDescent="0.2">
      <c r="A248" s="115">
        <v>246</v>
      </c>
      <c r="B248" s="126" t="s">
        <v>112</v>
      </c>
      <c r="C248" s="116" t="e">
        <f>#REF!</f>
        <v>#REF!</v>
      </c>
      <c r="D248" s="120" t="e">
        <f>#REF!</f>
        <v>#REF!</v>
      </c>
      <c r="E248" s="120" t="e">
        <f>#REF!</f>
        <v>#REF!</v>
      </c>
      <c r="F248" s="122" t="e">
        <f>#REF!</f>
        <v>#REF!</v>
      </c>
      <c r="G248" s="123" t="e">
        <f>#REF!</f>
        <v>#REF!</v>
      </c>
      <c r="H248" s="123" t="s">
        <v>112</v>
      </c>
      <c r="I248" s="123"/>
      <c r="J248" s="117" t="str">
        <f>'YARIŞMA BİLGİLERİ'!$F$21</f>
        <v>12-16 Yaş Kız Erkek</v>
      </c>
      <c r="K248" s="120" t="str">
        <f t="shared" si="6"/>
        <v>İzmir-Görme Engelliler Türkiye Şampiyonası</v>
      </c>
      <c r="L248" s="177" t="e">
        <f>#REF!</f>
        <v>#REF!</v>
      </c>
      <c r="M248" s="121" t="s">
        <v>107</v>
      </c>
    </row>
    <row r="249" spans="1:13" s="113" customFormat="1" ht="26.25" customHeight="1" x14ac:dyDescent="0.2">
      <c r="A249" s="115">
        <v>247</v>
      </c>
      <c r="B249" s="126" t="s">
        <v>112</v>
      </c>
      <c r="C249" s="116" t="e">
        <f>#REF!</f>
        <v>#REF!</v>
      </c>
      <c r="D249" s="120" t="e">
        <f>#REF!</f>
        <v>#REF!</v>
      </c>
      <c r="E249" s="120" t="e">
        <f>#REF!</f>
        <v>#REF!</v>
      </c>
      <c r="F249" s="122" t="e">
        <f>#REF!</f>
        <v>#REF!</v>
      </c>
      <c r="G249" s="123" t="e">
        <f>#REF!</f>
        <v>#REF!</v>
      </c>
      <c r="H249" s="123" t="s">
        <v>112</v>
      </c>
      <c r="I249" s="123"/>
      <c r="J249" s="117" t="str">
        <f>'YARIŞMA BİLGİLERİ'!$F$21</f>
        <v>12-16 Yaş Kız Erkek</v>
      </c>
      <c r="K249" s="120" t="str">
        <f t="shared" si="6"/>
        <v>İzmir-Görme Engelliler Türkiye Şampiyonası</v>
      </c>
      <c r="L249" s="177" t="e">
        <f>#REF!</f>
        <v>#REF!</v>
      </c>
      <c r="M249" s="121" t="s">
        <v>107</v>
      </c>
    </row>
    <row r="250" spans="1:13" s="113" customFormat="1" ht="26.25" customHeight="1" x14ac:dyDescent="0.2">
      <c r="A250" s="115">
        <v>248</v>
      </c>
      <c r="B250" s="126" t="s">
        <v>112</v>
      </c>
      <c r="C250" s="116" t="e">
        <f>#REF!</f>
        <v>#REF!</v>
      </c>
      <c r="D250" s="120" t="e">
        <f>#REF!</f>
        <v>#REF!</v>
      </c>
      <c r="E250" s="120" t="e">
        <f>#REF!</f>
        <v>#REF!</v>
      </c>
      <c r="F250" s="122" t="e">
        <f>#REF!</f>
        <v>#REF!</v>
      </c>
      <c r="G250" s="123" t="e">
        <f>#REF!</f>
        <v>#REF!</v>
      </c>
      <c r="H250" s="123" t="s">
        <v>112</v>
      </c>
      <c r="I250" s="123"/>
      <c r="J250" s="117" t="str">
        <f>'YARIŞMA BİLGİLERİ'!$F$21</f>
        <v>12-16 Yaş Kız Erkek</v>
      </c>
      <c r="K250" s="120" t="str">
        <f t="shared" si="6"/>
        <v>İzmir-Görme Engelliler Türkiye Şampiyonası</v>
      </c>
      <c r="L250" s="177" t="e">
        <f>#REF!</f>
        <v>#REF!</v>
      </c>
      <c r="M250" s="121" t="s">
        <v>107</v>
      </c>
    </row>
    <row r="251" spans="1:13" s="113" customFormat="1" ht="26.25" customHeight="1" x14ac:dyDescent="0.2">
      <c r="A251" s="115">
        <v>249</v>
      </c>
      <c r="B251" s="126" t="s">
        <v>112</v>
      </c>
      <c r="C251" s="116" t="e">
        <f>#REF!</f>
        <v>#REF!</v>
      </c>
      <c r="D251" s="120" t="e">
        <f>#REF!</f>
        <v>#REF!</v>
      </c>
      <c r="E251" s="120" t="e">
        <f>#REF!</f>
        <v>#REF!</v>
      </c>
      <c r="F251" s="122" t="e">
        <f>#REF!</f>
        <v>#REF!</v>
      </c>
      <c r="G251" s="123" t="e">
        <f>#REF!</f>
        <v>#REF!</v>
      </c>
      <c r="H251" s="123" t="s">
        <v>112</v>
      </c>
      <c r="I251" s="123"/>
      <c r="J251" s="117" t="str">
        <f>'YARIŞMA BİLGİLERİ'!$F$21</f>
        <v>12-16 Yaş Kız Erkek</v>
      </c>
      <c r="K251" s="120" t="str">
        <f t="shared" si="6"/>
        <v>İzmir-Görme Engelliler Türkiye Şampiyonası</v>
      </c>
      <c r="L251" s="177" t="e">
        <f>#REF!</f>
        <v>#REF!</v>
      </c>
      <c r="M251" s="121" t="s">
        <v>107</v>
      </c>
    </row>
    <row r="252" spans="1:13" s="113" customFormat="1" ht="26.25" customHeight="1" x14ac:dyDescent="0.2">
      <c r="A252" s="115">
        <v>250</v>
      </c>
      <c r="B252" s="126" t="s">
        <v>113</v>
      </c>
      <c r="C252" s="116" t="e">
        <f>#REF!</f>
        <v>#REF!</v>
      </c>
      <c r="D252" s="120" t="e">
        <f>#REF!</f>
        <v>#REF!</v>
      </c>
      <c r="E252" s="120" t="e">
        <f>#REF!</f>
        <v>#REF!</v>
      </c>
      <c r="F252" s="158" t="e">
        <f>#REF!</f>
        <v>#REF!</v>
      </c>
      <c r="G252" s="123" t="e">
        <f>#REF!</f>
        <v>#REF!</v>
      </c>
      <c r="H252" s="123" t="s">
        <v>113</v>
      </c>
      <c r="I252" s="123"/>
      <c r="J252" s="117" t="str">
        <f>'YARIŞMA BİLGİLERİ'!$F$21</f>
        <v>12-16 Yaş Kız Erkek</v>
      </c>
      <c r="K252" s="120" t="str">
        <f t="shared" si="6"/>
        <v>İzmir-Görme Engelliler Türkiye Şampiyonası</v>
      </c>
      <c r="L252" s="177" t="e">
        <f>#REF!</f>
        <v>#REF!</v>
      </c>
      <c r="M252" s="121" t="s">
        <v>107</v>
      </c>
    </row>
    <row r="253" spans="1:13" s="113" customFormat="1" ht="26.25" customHeight="1" x14ac:dyDescent="0.2">
      <c r="A253" s="115">
        <v>251</v>
      </c>
      <c r="B253" s="126" t="s">
        <v>113</v>
      </c>
      <c r="C253" s="116" t="e">
        <f>#REF!</f>
        <v>#REF!</v>
      </c>
      <c r="D253" s="120" t="e">
        <f>#REF!</f>
        <v>#REF!</v>
      </c>
      <c r="E253" s="120" t="e">
        <f>#REF!</f>
        <v>#REF!</v>
      </c>
      <c r="F253" s="158" t="e">
        <f>#REF!</f>
        <v>#REF!</v>
      </c>
      <c r="G253" s="123" t="e">
        <f>#REF!</f>
        <v>#REF!</v>
      </c>
      <c r="H253" s="123" t="s">
        <v>113</v>
      </c>
      <c r="I253" s="123"/>
      <c r="J253" s="117" t="str">
        <f>'YARIŞMA BİLGİLERİ'!$F$21</f>
        <v>12-16 Yaş Kız Erkek</v>
      </c>
      <c r="K253" s="120" t="str">
        <f t="shared" si="6"/>
        <v>İzmir-Görme Engelliler Türkiye Şampiyonası</v>
      </c>
      <c r="L253" s="177" t="e">
        <f>#REF!</f>
        <v>#REF!</v>
      </c>
      <c r="M253" s="121" t="s">
        <v>107</v>
      </c>
    </row>
    <row r="254" spans="1:13" s="113" customFormat="1" ht="26.25" customHeight="1" x14ac:dyDescent="0.2">
      <c r="A254" s="115">
        <v>252</v>
      </c>
      <c r="B254" s="126" t="s">
        <v>113</v>
      </c>
      <c r="C254" s="116" t="e">
        <f>#REF!</f>
        <v>#REF!</v>
      </c>
      <c r="D254" s="120" t="e">
        <f>#REF!</f>
        <v>#REF!</v>
      </c>
      <c r="E254" s="120" t="e">
        <f>#REF!</f>
        <v>#REF!</v>
      </c>
      <c r="F254" s="158" t="e">
        <f>#REF!</f>
        <v>#REF!</v>
      </c>
      <c r="G254" s="123" t="e">
        <f>#REF!</f>
        <v>#REF!</v>
      </c>
      <c r="H254" s="123" t="s">
        <v>113</v>
      </c>
      <c r="I254" s="123"/>
      <c r="J254" s="117" t="str">
        <f>'YARIŞMA BİLGİLERİ'!$F$21</f>
        <v>12-16 Yaş Kız Erkek</v>
      </c>
      <c r="K254" s="120" t="str">
        <f t="shared" ref="K254:K371" si="7">CONCATENATE(K$1,"-",A$1)</f>
        <v>İzmir-Görme Engelliler Türkiye Şampiyonası</v>
      </c>
      <c r="L254" s="177" t="e">
        <f>#REF!</f>
        <v>#REF!</v>
      </c>
      <c r="M254" s="121" t="s">
        <v>107</v>
      </c>
    </row>
    <row r="255" spans="1:13" s="113" customFormat="1" ht="26.25" customHeight="1" x14ac:dyDescent="0.2">
      <c r="A255" s="115">
        <v>253</v>
      </c>
      <c r="B255" s="126" t="s">
        <v>113</v>
      </c>
      <c r="C255" s="116" t="e">
        <f>#REF!</f>
        <v>#REF!</v>
      </c>
      <c r="D255" s="120" t="e">
        <f>#REF!</f>
        <v>#REF!</v>
      </c>
      <c r="E255" s="120" t="e">
        <f>#REF!</f>
        <v>#REF!</v>
      </c>
      <c r="F255" s="158" t="e">
        <f>#REF!</f>
        <v>#REF!</v>
      </c>
      <c r="G255" s="123" t="e">
        <f>#REF!</f>
        <v>#REF!</v>
      </c>
      <c r="H255" s="123" t="s">
        <v>113</v>
      </c>
      <c r="I255" s="123"/>
      <c r="J255" s="117" t="str">
        <f>'YARIŞMA BİLGİLERİ'!$F$21</f>
        <v>12-16 Yaş Kız Erkek</v>
      </c>
      <c r="K255" s="120" t="str">
        <f t="shared" si="7"/>
        <v>İzmir-Görme Engelliler Türkiye Şampiyonası</v>
      </c>
      <c r="L255" s="177" t="e">
        <f>#REF!</f>
        <v>#REF!</v>
      </c>
      <c r="M255" s="121" t="s">
        <v>107</v>
      </c>
    </row>
    <row r="256" spans="1:13" s="113" customFormat="1" ht="26.25" customHeight="1" x14ac:dyDescent="0.2">
      <c r="A256" s="115">
        <v>254</v>
      </c>
      <c r="B256" s="126" t="s">
        <v>113</v>
      </c>
      <c r="C256" s="116" t="e">
        <f>#REF!</f>
        <v>#REF!</v>
      </c>
      <c r="D256" s="120" t="e">
        <f>#REF!</f>
        <v>#REF!</v>
      </c>
      <c r="E256" s="120" t="e">
        <f>#REF!</f>
        <v>#REF!</v>
      </c>
      <c r="F256" s="158" t="e">
        <f>#REF!</f>
        <v>#REF!</v>
      </c>
      <c r="G256" s="123" t="e">
        <f>#REF!</f>
        <v>#REF!</v>
      </c>
      <c r="H256" s="123" t="s">
        <v>113</v>
      </c>
      <c r="I256" s="123"/>
      <c r="J256" s="117" t="str">
        <f>'YARIŞMA BİLGİLERİ'!$F$21</f>
        <v>12-16 Yaş Kız Erkek</v>
      </c>
      <c r="K256" s="120" t="str">
        <f t="shared" si="7"/>
        <v>İzmir-Görme Engelliler Türkiye Şampiyonası</v>
      </c>
      <c r="L256" s="177" t="e">
        <f>#REF!</f>
        <v>#REF!</v>
      </c>
      <c r="M256" s="121" t="s">
        <v>107</v>
      </c>
    </row>
    <row r="257" spans="1:13" s="113" customFormat="1" ht="26.25" customHeight="1" x14ac:dyDescent="0.2">
      <c r="A257" s="115">
        <v>255</v>
      </c>
      <c r="B257" s="126" t="s">
        <v>113</v>
      </c>
      <c r="C257" s="116" t="e">
        <f>#REF!</f>
        <v>#REF!</v>
      </c>
      <c r="D257" s="120" t="e">
        <f>#REF!</f>
        <v>#REF!</v>
      </c>
      <c r="E257" s="120" t="e">
        <f>#REF!</f>
        <v>#REF!</v>
      </c>
      <c r="F257" s="158" t="e">
        <f>#REF!</f>
        <v>#REF!</v>
      </c>
      <c r="G257" s="123" t="e">
        <f>#REF!</f>
        <v>#REF!</v>
      </c>
      <c r="H257" s="123" t="s">
        <v>113</v>
      </c>
      <c r="I257" s="123"/>
      <c r="J257" s="117" t="str">
        <f>'YARIŞMA BİLGİLERİ'!$F$21</f>
        <v>12-16 Yaş Kız Erkek</v>
      </c>
      <c r="K257" s="120" t="str">
        <f t="shared" si="7"/>
        <v>İzmir-Görme Engelliler Türkiye Şampiyonası</v>
      </c>
      <c r="L257" s="177" t="e">
        <f>#REF!</f>
        <v>#REF!</v>
      </c>
      <c r="M257" s="121" t="s">
        <v>107</v>
      </c>
    </row>
    <row r="258" spans="1:13" s="113" customFormat="1" ht="26.25" customHeight="1" x14ac:dyDescent="0.2">
      <c r="A258" s="115">
        <v>256</v>
      </c>
      <c r="B258" s="126" t="s">
        <v>113</v>
      </c>
      <c r="C258" s="116" t="e">
        <f>#REF!</f>
        <v>#REF!</v>
      </c>
      <c r="D258" s="120" t="e">
        <f>#REF!</f>
        <v>#REF!</v>
      </c>
      <c r="E258" s="120" t="e">
        <f>#REF!</f>
        <v>#REF!</v>
      </c>
      <c r="F258" s="158" t="e">
        <f>#REF!</f>
        <v>#REF!</v>
      </c>
      <c r="G258" s="123" t="e">
        <f>#REF!</f>
        <v>#REF!</v>
      </c>
      <c r="H258" s="123" t="s">
        <v>113</v>
      </c>
      <c r="I258" s="123"/>
      <c r="J258" s="117" t="str">
        <f>'YARIŞMA BİLGİLERİ'!$F$21</f>
        <v>12-16 Yaş Kız Erkek</v>
      </c>
      <c r="K258" s="120" t="str">
        <f t="shared" si="7"/>
        <v>İzmir-Görme Engelliler Türkiye Şampiyonası</v>
      </c>
      <c r="L258" s="177" t="e">
        <f>#REF!</f>
        <v>#REF!</v>
      </c>
      <c r="M258" s="121" t="s">
        <v>107</v>
      </c>
    </row>
    <row r="259" spans="1:13" s="113" customFormat="1" ht="26.25" customHeight="1" x14ac:dyDescent="0.2">
      <c r="A259" s="115">
        <v>257</v>
      </c>
      <c r="B259" s="126" t="s">
        <v>113</v>
      </c>
      <c r="C259" s="116" t="e">
        <f>#REF!</f>
        <v>#REF!</v>
      </c>
      <c r="D259" s="120" t="e">
        <f>#REF!</f>
        <v>#REF!</v>
      </c>
      <c r="E259" s="120" t="e">
        <f>#REF!</f>
        <v>#REF!</v>
      </c>
      <c r="F259" s="158" t="e">
        <f>#REF!</f>
        <v>#REF!</v>
      </c>
      <c r="G259" s="123" t="e">
        <f>#REF!</f>
        <v>#REF!</v>
      </c>
      <c r="H259" s="123" t="s">
        <v>113</v>
      </c>
      <c r="I259" s="123"/>
      <c r="J259" s="117" t="str">
        <f>'YARIŞMA BİLGİLERİ'!$F$21</f>
        <v>12-16 Yaş Kız Erkek</v>
      </c>
      <c r="K259" s="120" t="str">
        <f t="shared" si="7"/>
        <v>İzmir-Görme Engelliler Türkiye Şampiyonası</v>
      </c>
      <c r="L259" s="177" t="e">
        <f>#REF!</f>
        <v>#REF!</v>
      </c>
      <c r="M259" s="121" t="s">
        <v>107</v>
      </c>
    </row>
    <row r="260" spans="1:13" s="113" customFormat="1" ht="26.25" customHeight="1" x14ac:dyDescent="0.2">
      <c r="A260" s="115">
        <v>258</v>
      </c>
      <c r="B260" s="126" t="s">
        <v>113</v>
      </c>
      <c r="C260" s="116" t="e">
        <f>#REF!</f>
        <v>#REF!</v>
      </c>
      <c r="D260" s="120" t="e">
        <f>#REF!</f>
        <v>#REF!</v>
      </c>
      <c r="E260" s="120" t="e">
        <f>#REF!</f>
        <v>#REF!</v>
      </c>
      <c r="F260" s="158" t="e">
        <f>#REF!</f>
        <v>#REF!</v>
      </c>
      <c r="G260" s="123" t="e">
        <f>#REF!</f>
        <v>#REF!</v>
      </c>
      <c r="H260" s="123" t="s">
        <v>113</v>
      </c>
      <c r="I260" s="123"/>
      <c r="J260" s="117" t="str">
        <f>'YARIŞMA BİLGİLERİ'!$F$21</f>
        <v>12-16 Yaş Kız Erkek</v>
      </c>
      <c r="K260" s="120" t="str">
        <f t="shared" si="7"/>
        <v>İzmir-Görme Engelliler Türkiye Şampiyonası</v>
      </c>
      <c r="L260" s="177" t="e">
        <f>#REF!</f>
        <v>#REF!</v>
      </c>
      <c r="M260" s="121" t="s">
        <v>107</v>
      </c>
    </row>
    <row r="261" spans="1:13" s="113" customFormat="1" ht="26.25" customHeight="1" x14ac:dyDescent="0.2">
      <c r="A261" s="115">
        <v>259</v>
      </c>
      <c r="B261" s="126" t="s">
        <v>113</v>
      </c>
      <c r="C261" s="116" t="e">
        <f>#REF!</f>
        <v>#REF!</v>
      </c>
      <c r="D261" s="120" t="e">
        <f>#REF!</f>
        <v>#REF!</v>
      </c>
      <c r="E261" s="120" t="e">
        <f>#REF!</f>
        <v>#REF!</v>
      </c>
      <c r="F261" s="158" t="e">
        <f>#REF!</f>
        <v>#REF!</v>
      </c>
      <c r="G261" s="123" t="e">
        <f>#REF!</f>
        <v>#REF!</v>
      </c>
      <c r="H261" s="123" t="s">
        <v>113</v>
      </c>
      <c r="I261" s="123"/>
      <c r="J261" s="117" t="str">
        <f>'YARIŞMA BİLGİLERİ'!$F$21</f>
        <v>12-16 Yaş Kız Erkek</v>
      </c>
      <c r="K261" s="120" t="str">
        <f t="shared" si="7"/>
        <v>İzmir-Görme Engelliler Türkiye Şampiyonası</v>
      </c>
      <c r="L261" s="177" t="e">
        <f>#REF!</f>
        <v>#REF!</v>
      </c>
      <c r="M261" s="121" t="s">
        <v>107</v>
      </c>
    </row>
    <row r="262" spans="1:13" s="113" customFormat="1" ht="26.25" customHeight="1" x14ac:dyDescent="0.2">
      <c r="A262" s="115">
        <v>260</v>
      </c>
      <c r="B262" s="126" t="s">
        <v>113</v>
      </c>
      <c r="C262" s="116" t="e">
        <f>#REF!</f>
        <v>#REF!</v>
      </c>
      <c r="D262" s="120" t="e">
        <f>#REF!</f>
        <v>#REF!</v>
      </c>
      <c r="E262" s="120" t="e">
        <f>#REF!</f>
        <v>#REF!</v>
      </c>
      <c r="F262" s="158" t="e">
        <f>#REF!</f>
        <v>#REF!</v>
      </c>
      <c r="G262" s="123" t="e">
        <f>#REF!</f>
        <v>#REF!</v>
      </c>
      <c r="H262" s="123" t="s">
        <v>113</v>
      </c>
      <c r="I262" s="123"/>
      <c r="J262" s="117" t="str">
        <f>'YARIŞMA BİLGİLERİ'!$F$21</f>
        <v>12-16 Yaş Kız Erkek</v>
      </c>
      <c r="K262" s="120" t="str">
        <f t="shared" si="7"/>
        <v>İzmir-Görme Engelliler Türkiye Şampiyonası</v>
      </c>
      <c r="L262" s="177" t="e">
        <f>#REF!</f>
        <v>#REF!</v>
      </c>
      <c r="M262" s="121" t="s">
        <v>107</v>
      </c>
    </row>
    <row r="263" spans="1:13" s="113" customFormat="1" ht="26.25" customHeight="1" x14ac:dyDescent="0.2">
      <c r="A263" s="115">
        <v>261</v>
      </c>
      <c r="B263" s="126" t="s">
        <v>113</v>
      </c>
      <c r="C263" s="116" t="e">
        <f>#REF!</f>
        <v>#REF!</v>
      </c>
      <c r="D263" s="120" t="e">
        <f>#REF!</f>
        <v>#REF!</v>
      </c>
      <c r="E263" s="120" t="e">
        <f>#REF!</f>
        <v>#REF!</v>
      </c>
      <c r="F263" s="158" t="e">
        <f>#REF!</f>
        <v>#REF!</v>
      </c>
      <c r="G263" s="123" t="e">
        <f>#REF!</f>
        <v>#REF!</v>
      </c>
      <c r="H263" s="123" t="s">
        <v>113</v>
      </c>
      <c r="I263" s="123"/>
      <c r="J263" s="117" t="str">
        <f>'YARIŞMA BİLGİLERİ'!$F$21</f>
        <v>12-16 Yaş Kız Erkek</v>
      </c>
      <c r="K263" s="120" t="str">
        <f t="shared" si="7"/>
        <v>İzmir-Görme Engelliler Türkiye Şampiyonası</v>
      </c>
      <c r="L263" s="177" t="e">
        <f>#REF!</f>
        <v>#REF!</v>
      </c>
      <c r="M263" s="121" t="s">
        <v>107</v>
      </c>
    </row>
    <row r="264" spans="1:13" s="113" customFormat="1" ht="26.25" customHeight="1" x14ac:dyDescent="0.2">
      <c r="A264" s="115">
        <v>262</v>
      </c>
      <c r="B264" s="126" t="s">
        <v>113</v>
      </c>
      <c r="C264" s="116" t="e">
        <f>#REF!</f>
        <v>#REF!</v>
      </c>
      <c r="D264" s="120" t="e">
        <f>#REF!</f>
        <v>#REF!</v>
      </c>
      <c r="E264" s="120" t="e">
        <f>#REF!</f>
        <v>#REF!</v>
      </c>
      <c r="F264" s="158" t="e">
        <f>#REF!</f>
        <v>#REF!</v>
      </c>
      <c r="G264" s="123" t="e">
        <f>#REF!</f>
        <v>#REF!</v>
      </c>
      <c r="H264" s="123" t="s">
        <v>113</v>
      </c>
      <c r="I264" s="123"/>
      <c r="J264" s="117" t="str">
        <f>'YARIŞMA BİLGİLERİ'!$F$21</f>
        <v>12-16 Yaş Kız Erkek</v>
      </c>
      <c r="K264" s="120" t="str">
        <f t="shared" si="7"/>
        <v>İzmir-Görme Engelliler Türkiye Şampiyonası</v>
      </c>
      <c r="L264" s="177" t="e">
        <f>#REF!</f>
        <v>#REF!</v>
      </c>
      <c r="M264" s="121" t="s">
        <v>107</v>
      </c>
    </row>
    <row r="265" spans="1:13" s="113" customFormat="1" ht="26.25" customHeight="1" x14ac:dyDescent="0.2">
      <c r="A265" s="115">
        <v>263</v>
      </c>
      <c r="B265" s="126" t="s">
        <v>113</v>
      </c>
      <c r="C265" s="116" t="e">
        <f>#REF!</f>
        <v>#REF!</v>
      </c>
      <c r="D265" s="120" t="e">
        <f>#REF!</f>
        <v>#REF!</v>
      </c>
      <c r="E265" s="120" t="e">
        <f>#REF!</f>
        <v>#REF!</v>
      </c>
      <c r="F265" s="158" t="e">
        <f>#REF!</f>
        <v>#REF!</v>
      </c>
      <c r="G265" s="123" t="e">
        <f>#REF!</f>
        <v>#REF!</v>
      </c>
      <c r="H265" s="123" t="s">
        <v>113</v>
      </c>
      <c r="I265" s="123"/>
      <c r="J265" s="117" t="str">
        <f>'YARIŞMA BİLGİLERİ'!$F$21</f>
        <v>12-16 Yaş Kız Erkek</v>
      </c>
      <c r="K265" s="120" t="str">
        <f t="shared" si="7"/>
        <v>İzmir-Görme Engelliler Türkiye Şampiyonası</v>
      </c>
      <c r="L265" s="177" t="e">
        <f>#REF!</f>
        <v>#REF!</v>
      </c>
      <c r="M265" s="121" t="s">
        <v>107</v>
      </c>
    </row>
    <row r="266" spans="1:13" s="113" customFormat="1" ht="26.25" customHeight="1" x14ac:dyDescent="0.2">
      <c r="A266" s="115">
        <v>264</v>
      </c>
      <c r="B266" s="126" t="s">
        <v>113</v>
      </c>
      <c r="C266" s="116" t="e">
        <f>#REF!</f>
        <v>#REF!</v>
      </c>
      <c r="D266" s="120" t="e">
        <f>#REF!</f>
        <v>#REF!</v>
      </c>
      <c r="E266" s="120" t="e">
        <f>#REF!</f>
        <v>#REF!</v>
      </c>
      <c r="F266" s="158" t="e">
        <f>#REF!</f>
        <v>#REF!</v>
      </c>
      <c r="G266" s="123" t="e">
        <f>#REF!</f>
        <v>#REF!</v>
      </c>
      <c r="H266" s="123" t="s">
        <v>113</v>
      </c>
      <c r="I266" s="123"/>
      <c r="J266" s="117" t="str">
        <f>'YARIŞMA BİLGİLERİ'!$F$21</f>
        <v>12-16 Yaş Kız Erkek</v>
      </c>
      <c r="K266" s="120" t="str">
        <f t="shared" si="7"/>
        <v>İzmir-Görme Engelliler Türkiye Şampiyonası</v>
      </c>
      <c r="L266" s="177" t="e">
        <f>#REF!</f>
        <v>#REF!</v>
      </c>
      <c r="M266" s="121" t="s">
        <v>107</v>
      </c>
    </row>
    <row r="267" spans="1:13" s="113" customFormat="1" ht="26.25" customHeight="1" x14ac:dyDescent="0.2">
      <c r="A267" s="115">
        <v>265</v>
      </c>
      <c r="B267" s="126" t="s">
        <v>113</v>
      </c>
      <c r="C267" s="116" t="e">
        <f>#REF!</f>
        <v>#REF!</v>
      </c>
      <c r="D267" s="120" t="e">
        <f>#REF!</f>
        <v>#REF!</v>
      </c>
      <c r="E267" s="120" t="e">
        <f>#REF!</f>
        <v>#REF!</v>
      </c>
      <c r="F267" s="158" t="e">
        <f>#REF!</f>
        <v>#REF!</v>
      </c>
      <c r="G267" s="123" t="e">
        <f>#REF!</f>
        <v>#REF!</v>
      </c>
      <c r="H267" s="123" t="s">
        <v>113</v>
      </c>
      <c r="I267" s="123"/>
      <c r="J267" s="117" t="str">
        <f>'YARIŞMA BİLGİLERİ'!$F$21</f>
        <v>12-16 Yaş Kız Erkek</v>
      </c>
      <c r="K267" s="120" t="str">
        <f t="shared" si="7"/>
        <v>İzmir-Görme Engelliler Türkiye Şampiyonası</v>
      </c>
      <c r="L267" s="177" t="e">
        <f>#REF!</f>
        <v>#REF!</v>
      </c>
      <c r="M267" s="121" t="s">
        <v>107</v>
      </c>
    </row>
    <row r="268" spans="1:13" s="113" customFormat="1" ht="26.25" customHeight="1" x14ac:dyDescent="0.2">
      <c r="A268" s="115">
        <v>266</v>
      </c>
      <c r="B268" s="126" t="s">
        <v>113</v>
      </c>
      <c r="C268" s="116" t="e">
        <f>#REF!</f>
        <v>#REF!</v>
      </c>
      <c r="D268" s="120" t="e">
        <f>#REF!</f>
        <v>#REF!</v>
      </c>
      <c r="E268" s="120" t="e">
        <f>#REF!</f>
        <v>#REF!</v>
      </c>
      <c r="F268" s="158" t="e">
        <f>#REF!</f>
        <v>#REF!</v>
      </c>
      <c r="G268" s="123" t="e">
        <f>#REF!</f>
        <v>#REF!</v>
      </c>
      <c r="H268" s="123" t="s">
        <v>113</v>
      </c>
      <c r="I268" s="123"/>
      <c r="J268" s="117" t="str">
        <f>'YARIŞMA BİLGİLERİ'!$F$21</f>
        <v>12-16 Yaş Kız Erkek</v>
      </c>
      <c r="K268" s="120" t="str">
        <f t="shared" si="7"/>
        <v>İzmir-Görme Engelliler Türkiye Şampiyonası</v>
      </c>
      <c r="L268" s="177" t="e">
        <f>#REF!</f>
        <v>#REF!</v>
      </c>
      <c r="M268" s="121" t="s">
        <v>107</v>
      </c>
    </row>
    <row r="269" spans="1:13" s="113" customFormat="1" ht="26.25" customHeight="1" x14ac:dyDescent="0.2">
      <c r="A269" s="115">
        <v>267</v>
      </c>
      <c r="B269" s="126" t="s">
        <v>113</v>
      </c>
      <c r="C269" s="116" t="e">
        <f>#REF!</f>
        <v>#REF!</v>
      </c>
      <c r="D269" s="120" t="e">
        <f>#REF!</f>
        <v>#REF!</v>
      </c>
      <c r="E269" s="120" t="e">
        <f>#REF!</f>
        <v>#REF!</v>
      </c>
      <c r="F269" s="158" t="e">
        <f>#REF!</f>
        <v>#REF!</v>
      </c>
      <c r="G269" s="123" t="e">
        <f>#REF!</f>
        <v>#REF!</v>
      </c>
      <c r="H269" s="123" t="s">
        <v>113</v>
      </c>
      <c r="I269" s="123"/>
      <c r="J269" s="117" t="str">
        <f>'YARIŞMA BİLGİLERİ'!$F$21</f>
        <v>12-16 Yaş Kız Erkek</v>
      </c>
      <c r="K269" s="120" t="str">
        <f t="shared" si="7"/>
        <v>İzmir-Görme Engelliler Türkiye Şampiyonası</v>
      </c>
      <c r="L269" s="177" t="e">
        <f>#REF!</f>
        <v>#REF!</v>
      </c>
      <c r="M269" s="121" t="s">
        <v>107</v>
      </c>
    </row>
    <row r="270" spans="1:13" s="113" customFormat="1" ht="26.25" customHeight="1" x14ac:dyDescent="0.2">
      <c r="A270" s="115">
        <v>268</v>
      </c>
      <c r="B270" s="126" t="s">
        <v>113</v>
      </c>
      <c r="C270" s="116" t="e">
        <f>#REF!</f>
        <v>#REF!</v>
      </c>
      <c r="D270" s="120" t="e">
        <f>#REF!</f>
        <v>#REF!</v>
      </c>
      <c r="E270" s="120" t="e">
        <f>#REF!</f>
        <v>#REF!</v>
      </c>
      <c r="F270" s="158" t="e">
        <f>#REF!</f>
        <v>#REF!</v>
      </c>
      <c r="G270" s="123" t="e">
        <f>#REF!</f>
        <v>#REF!</v>
      </c>
      <c r="H270" s="123" t="s">
        <v>113</v>
      </c>
      <c r="I270" s="123"/>
      <c r="J270" s="117" t="str">
        <f>'YARIŞMA BİLGİLERİ'!$F$21</f>
        <v>12-16 Yaş Kız Erkek</v>
      </c>
      <c r="K270" s="120" t="str">
        <f t="shared" si="7"/>
        <v>İzmir-Görme Engelliler Türkiye Şampiyonası</v>
      </c>
      <c r="L270" s="177" t="e">
        <f>#REF!</f>
        <v>#REF!</v>
      </c>
      <c r="M270" s="121" t="s">
        <v>107</v>
      </c>
    </row>
    <row r="271" spans="1:13" s="113" customFormat="1" ht="26.25" customHeight="1" x14ac:dyDescent="0.2">
      <c r="A271" s="115">
        <v>269</v>
      </c>
      <c r="B271" s="126" t="s">
        <v>113</v>
      </c>
      <c r="C271" s="116" t="e">
        <f>#REF!</f>
        <v>#REF!</v>
      </c>
      <c r="D271" s="120" t="e">
        <f>#REF!</f>
        <v>#REF!</v>
      </c>
      <c r="E271" s="120" t="e">
        <f>#REF!</f>
        <v>#REF!</v>
      </c>
      <c r="F271" s="158" t="e">
        <f>#REF!</f>
        <v>#REF!</v>
      </c>
      <c r="G271" s="123" t="e">
        <f>#REF!</f>
        <v>#REF!</v>
      </c>
      <c r="H271" s="123" t="s">
        <v>113</v>
      </c>
      <c r="I271" s="123"/>
      <c r="J271" s="117" t="str">
        <f>'YARIŞMA BİLGİLERİ'!$F$21</f>
        <v>12-16 Yaş Kız Erkek</v>
      </c>
      <c r="K271" s="120" t="str">
        <f t="shared" si="7"/>
        <v>İzmir-Görme Engelliler Türkiye Şampiyonası</v>
      </c>
      <c r="L271" s="177" t="e">
        <f>#REF!</f>
        <v>#REF!</v>
      </c>
      <c r="M271" s="121" t="s">
        <v>107</v>
      </c>
    </row>
    <row r="272" spans="1:13" s="113" customFormat="1" ht="26.25" customHeight="1" x14ac:dyDescent="0.2">
      <c r="A272" s="115">
        <v>270</v>
      </c>
      <c r="B272" s="126" t="s">
        <v>113</v>
      </c>
      <c r="C272" s="116" t="e">
        <f>#REF!</f>
        <v>#REF!</v>
      </c>
      <c r="D272" s="120" t="e">
        <f>#REF!</f>
        <v>#REF!</v>
      </c>
      <c r="E272" s="120" t="e">
        <f>#REF!</f>
        <v>#REF!</v>
      </c>
      <c r="F272" s="158" t="e">
        <f>#REF!</f>
        <v>#REF!</v>
      </c>
      <c r="G272" s="123" t="e">
        <f>#REF!</f>
        <v>#REF!</v>
      </c>
      <c r="H272" s="123" t="s">
        <v>113</v>
      </c>
      <c r="I272" s="123"/>
      <c r="J272" s="117" t="str">
        <f>'YARIŞMA BİLGİLERİ'!$F$21</f>
        <v>12-16 Yaş Kız Erkek</v>
      </c>
      <c r="K272" s="120" t="str">
        <f t="shared" si="7"/>
        <v>İzmir-Görme Engelliler Türkiye Şampiyonası</v>
      </c>
      <c r="L272" s="177" t="e">
        <f>#REF!</f>
        <v>#REF!</v>
      </c>
      <c r="M272" s="121" t="s">
        <v>107</v>
      </c>
    </row>
    <row r="273" spans="1:13" s="113" customFormat="1" ht="26.25" customHeight="1" x14ac:dyDescent="0.2">
      <c r="A273" s="115">
        <v>271</v>
      </c>
      <c r="B273" s="126" t="s">
        <v>113</v>
      </c>
      <c r="C273" s="116" t="e">
        <f>#REF!</f>
        <v>#REF!</v>
      </c>
      <c r="D273" s="120" t="e">
        <f>#REF!</f>
        <v>#REF!</v>
      </c>
      <c r="E273" s="120" t="e">
        <f>#REF!</f>
        <v>#REF!</v>
      </c>
      <c r="F273" s="158" t="e">
        <f>#REF!</f>
        <v>#REF!</v>
      </c>
      <c r="G273" s="123" t="e">
        <f>#REF!</f>
        <v>#REF!</v>
      </c>
      <c r="H273" s="123" t="s">
        <v>113</v>
      </c>
      <c r="I273" s="123"/>
      <c r="J273" s="117" t="str">
        <f>'YARIŞMA BİLGİLERİ'!$F$21</f>
        <v>12-16 Yaş Kız Erkek</v>
      </c>
      <c r="K273" s="120" t="str">
        <f t="shared" si="7"/>
        <v>İzmir-Görme Engelliler Türkiye Şampiyonası</v>
      </c>
      <c r="L273" s="177" t="e">
        <f>#REF!</f>
        <v>#REF!</v>
      </c>
      <c r="M273" s="121" t="s">
        <v>107</v>
      </c>
    </row>
    <row r="274" spans="1:13" s="113" customFormat="1" ht="26.25" customHeight="1" x14ac:dyDescent="0.2">
      <c r="A274" s="115">
        <v>272</v>
      </c>
      <c r="B274" s="126" t="s">
        <v>113</v>
      </c>
      <c r="C274" s="116" t="e">
        <f>#REF!</f>
        <v>#REF!</v>
      </c>
      <c r="D274" s="120" t="e">
        <f>#REF!</f>
        <v>#REF!</v>
      </c>
      <c r="E274" s="120" t="e">
        <f>#REF!</f>
        <v>#REF!</v>
      </c>
      <c r="F274" s="158" t="e">
        <f>#REF!</f>
        <v>#REF!</v>
      </c>
      <c r="G274" s="123" t="e">
        <f>#REF!</f>
        <v>#REF!</v>
      </c>
      <c r="H274" s="123" t="s">
        <v>113</v>
      </c>
      <c r="I274" s="123"/>
      <c r="J274" s="117" t="str">
        <f>'YARIŞMA BİLGİLERİ'!$F$21</f>
        <v>12-16 Yaş Kız Erkek</v>
      </c>
      <c r="K274" s="120" t="str">
        <f t="shared" si="7"/>
        <v>İzmir-Görme Engelliler Türkiye Şampiyonası</v>
      </c>
      <c r="L274" s="177" t="e">
        <f>#REF!</f>
        <v>#REF!</v>
      </c>
      <c r="M274" s="121" t="s">
        <v>107</v>
      </c>
    </row>
    <row r="275" spans="1:13" s="113" customFormat="1" ht="26.25" customHeight="1" x14ac:dyDescent="0.2">
      <c r="A275" s="115">
        <v>273</v>
      </c>
      <c r="B275" s="126" t="s">
        <v>113</v>
      </c>
      <c r="C275" s="116" t="e">
        <f>#REF!</f>
        <v>#REF!</v>
      </c>
      <c r="D275" s="120" t="e">
        <f>#REF!</f>
        <v>#REF!</v>
      </c>
      <c r="E275" s="120" t="e">
        <f>#REF!</f>
        <v>#REF!</v>
      </c>
      <c r="F275" s="158" t="e">
        <f>#REF!</f>
        <v>#REF!</v>
      </c>
      <c r="G275" s="123" t="e">
        <f>#REF!</f>
        <v>#REF!</v>
      </c>
      <c r="H275" s="123" t="s">
        <v>113</v>
      </c>
      <c r="I275" s="123"/>
      <c r="J275" s="117" t="str">
        <f>'YARIŞMA BİLGİLERİ'!$F$21</f>
        <v>12-16 Yaş Kız Erkek</v>
      </c>
      <c r="K275" s="120" t="str">
        <f t="shared" si="7"/>
        <v>İzmir-Görme Engelliler Türkiye Şampiyonası</v>
      </c>
      <c r="L275" s="177" t="e">
        <f>#REF!</f>
        <v>#REF!</v>
      </c>
      <c r="M275" s="121" t="s">
        <v>107</v>
      </c>
    </row>
    <row r="276" spans="1:13" s="113" customFormat="1" ht="26.25" customHeight="1" x14ac:dyDescent="0.2">
      <c r="A276" s="115">
        <v>274</v>
      </c>
      <c r="B276" s="126" t="s">
        <v>113</v>
      </c>
      <c r="C276" s="116" t="e">
        <f>#REF!</f>
        <v>#REF!</v>
      </c>
      <c r="D276" s="120" t="e">
        <f>#REF!</f>
        <v>#REF!</v>
      </c>
      <c r="E276" s="120" t="e">
        <f>#REF!</f>
        <v>#REF!</v>
      </c>
      <c r="F276" s="158" t="e">
        <f>#REF!</f>
        <v>#REF!</v>
      </c>
      <c r="G276" s="123" t="e">
        <f>#REF!</f>
        <v>#REF!</v>
      </c>
      <c r="H276" s="123" t="s">
        <v>113</v>
      </c>
      <c r="I276" s="123"/>
      <c r="J276" s="117" t="str">
        <f>'YARIŞMA BİLGİLERİ'!$F$21</f>
        <v>12-16 Yaş Kız Erkek</v>
      </c>
      <c r="K276" s="120" t="str">
        <f t="shared" si="7"/>
        <v>İzmir-Görme Engelliler Türkiye Şampiyonası</v>
      </c>
      <c r="L276" s="177" t="e">
        <f>#REF!</f>
        <v>#REF!</v>
      </c>
      <c r="M276" s="121" t="s">
        <v>107</v>
      </c>
    </row>
    <row r="277" spans="1:13" s="113" customFormat="1" ht="26.25" customHeight="1" x14ac:dyDescent="0.2">
      <c r="A277" s="115">
        <v>275</v>
      </c>
      <c r="B277" s="126" t="s">
        <v>113</v>
      </c>
      <c r="C277" s="116" t="e">
        <f>#REF!</f>
        <v>#REF!</v>
      </c>
      <c r="D277" s="120" t="e">
        <f>#REF!</f>
        <v>#REF!</v>
      </c>
      <c r="E277" s="120" t="e">
        <f>#REF!</f>
        <v>#REF!</v>
      </c>
      <c r="F277" s="158" t="e">
        <f>#REF!</f>
        <v>#REF!</v>
      </c>
      <c r="G277" s="123" t="e">
        <f>#REF!</f>
        <v>#REF!</v>
      </c>
      <c r="H277" s="123" t="s">
        <v>113</v>
      </c>
      <c r="I277" s="123"/>
      <c r="J277" s="117" t="str">
        <f>'YARIŞMA BİLGİLERİ'!$F$21</f>
        <v>12-16 Yaş Kız Erkek</v>
      </c>
      <c r="K277" s="120" t="str">
        <f t="shared" si="7"/>
        <v>İzmir-Görme Engelliler Türkiye Şampiyonası</v>
      </c>
      <c r="L277" s="177" t="e">
        <f>#REF!</f>
        <v>#REF!</v>
      </c>
      <c r="M277" s="121" t="s">
        <v>107</v>
      </c>
    </row>
    <row r="278" spans="1:13" s="113" customFormat="1" ht="26.25" customHeight="1" x14ac:dyDescent="0.2">
      <c r="A278" s="115">
        <v>276</v>
      </c>
      <c r="B278" s="126" t="s">
        <v>113</v>
      </c>
      <c r="C278" s="116" t="e">
        <f>#REF!</f>
        <v>#REF!</v>
      </c>
      <c r="D278" s="120" t="e">
        <f>#REF!</f>
        <v>#REF!</v>
      </c>
      <c r="E278" s="120" t="e">
        <f>#REF!</f>
        <v>#REF!</v>
      </c>
      <c r="F278" s="158" t="e">
        <f>#REF!</f>
        <v>#REF!</v>
      </c>
      <c r="G278" s="123" t="e">
        <f>#REF!</f>
        <v>#REF!</v>
      </c>
      <c r="H278" s="123" t="s">
        <v>113</v>
      </c>
      <c r="I278" s="123"/>
      <c r="J278" s="117" t="str">
        <f>'YARIŞMA BİLGİLERİ'!$F$21</f>
        <v>12-16 Yaş Kız Erkek</v>
      </c>
      <c r="K278" s="120" t="str">
        <f t="shared" si="7"/>
        <v>İzmir-Görme Engelliler Türkiye Şampiyonası</v>
      </c>
      <c r="L278" s="177" t="e">
        <f>#REF!</f>
        <v>#REF!</v>
      </c>
      <c r="M278" s="121" t="s">
        <v>107</v>
      </c>
    </row>
    <row r="279" spans="1:13" s="113" customFormat="1" ht="26.25" customHeight="1" x14ac:dyDescent="0.2">
      <c r="A279" s="115">
        <v>277</v>
      </c>
      <c r="B279" s="126" t="s">
        <v>113</v>
      </c>
      <c r="C279" s="116" t="e">
        <f>#REF!</f>
        <v>#REF!</v>
      </c>
      <c r="D279" s="120" t="e">
        <f>#REF!</f>
        <v>#REF!</v>
      </c>
      <c r="E279" s="120" t="e">
        <f>#REF!</f>
        <v>#REF!</v>
      </c>
      <c r="F279" s="158" t="e">
        <f>#REF!</f>
        <v>#REF!</v>
      </c>
      <c r="G279" s="123" t="e">
        <f>#REF!</f>
        <v>#REF!</v>
      </c>
      <c r="H279" s="123" t="s">
        <v>113</v>
      </c>
      <c r="I279" s="123"/>
      <c r="J279" s="117" t="str">
        <f>'YARIŞMA BİLGİLERİ'!$F$21</f>
        <v>12-16 Yaş Kız Erkek</v>
      </c>
      <c r="K279" s="120" t="str">
        <f t="shared" si="7"/>
        <v>İzmir-Görme Engelliler Türkiye Şampiyonası</v>
      </c>
      <c r="L279" s="177" t="e">
        <f>#REF!</f>
        <v>#REF!</v>
      </c>
      <c r="M279" s="121" t="s">
        <v>107</v>
      </c>
    </row>
    <row r="280" spans="1:13" s="113" customFormat="1" ht="26.25" customHeight="1" x14ac:dyDescent="0.2">
      <c r="A280" s="115">
        <v>278</v>
      </c>
      <c r="B280" s="126" t="s">
        <v>113</v>
      </c>
      <c r="C280" s="116" t="e">
        <f>#REF!</f>
        <v>#REF!</v>
      </c>
      <c r="D280" s="120" t="e">
        <f>#REF!</f>
        <v>#REF!</v>
      </c>
      <c r="E280" s="120" t="e">
        <f>#REF!</f>
        <v>#REF!</v>
      </c>
      <c r="F280" s="158" t="e">
        <f>#REF!</f>
        <v>#REF!</v>
      </c>
      <c r="G280" s="123" t="e">
        <f>#REF!</f>
        <v>#REF!</v>
      </c>
      <c r="H280" s="123" t="s">
        <v>113</v>
      </c>
      <c r="I280" s="123"/>
      <c r="J280" s="117" t="str">
        <f>'YARIŞMA BİLGİLERİ'!$F$21</f>
        <v>12-16 Yaş Kız Erkek</v>
      </c>
      <c r="K280" s="120" t="str">
        <f t="shared" si="7"/>
        <v>İzmir-Görme Engelliler Türkiye Şampiyonası</v>
      </c>
      <c r="L280" s="177" t="e">
        <f>#REF!</f>
        <v>#REF!</v>
      </c>
      <c r="M280" s="121" t="s">
        <v>107</v>
      </c>
    </row>
    <row r="281" spans="1:13" s="113" customFormat="1" ht="26.25" customHeight="1" x14ac:dyDescent="0.2">
      <c r="A281" s="115">
        <v>279</v>
      </c>
      <c r="B281" s="126" t="s">
        <v>113</v>
      </c>
      <c r="C281" s="116" t="e">
        <f>#REF!</f>
        <v>#REF!</v>
      </c>
      <c r="D281" s="120" t="e">
        <f>#REF!</f>
        <v>#REF!</v>
      </c>
      <c r="E281" s="120" t="e">
        <f>#REF!</f>
        <v>#REF!</v>
      </c>
      <c r="F281" s="158" t="e">
        <f>#REF!</f>
        <v>#REF!</v>
      </c>
      <c r="G281" s="123" t="e">
        <f>#REF!</f>
        <v>#REF!</v>
      </c>
      <c r="H281" s="123" t="s">
        <v>113</v>
      </c>
      <c r="I281" s="123"/>
      <c r="J281" s="117" t="str">
        <f>'YARIŞMA BİLGİLERİ'!$F$21</f>
        <v>12-16 Yaş Kız Erkek</v>
      </c>
      <c r="K281" s="120" t="str">
        <f t="shared" si="7"/>
        <v>İzmir-Görme Engelliler Türkiye Şampiyonası</v>
      </c>
      <c r="L281" s="177" t="e">
        <f>#REF!</f>
        <v>#REF!</v>
      </c>
      <c r="M281" s="121" t="s">
        <v>107</v>
      </c>
    </row>
    <row r="282" spans="1:13" s="113" customFormat="1" ht="26.25" customHeight="1" x14ac:dyDescent="0.2">
      <c r="A282" s="115">
        <v>280</v>
      </c>
      <c r="B282" s="126" t="s">
        <v>113</v>
      </c>
      <c r="C282" s="116" t="e">
        <f>#REF!</f>
        <v>#REF!</v>
      </c>
      <c r="D282" s="120" t="e">
        <f>#REF!</f>
        <v>#REF!</v>
      </c>
      <c r="E282" s="120" t="e">
        <f>#REF!</f>
        <v>#REF!</v>
      </c>
      <c r="F282" s="158" t="e">
        <f>#REF!</f>
        <v>#REF!</v>
      </c>
      <c r="G282" s="123" t="e">
        <f>#REF!</f>
        <v>#REF!</v>
      </c>
      <c r="H282" s="123" t="s">
        <v>113</v>
      </c>
      <c r="I282" s="123"/>
      <c r="J282" s="117" t="str">
        <f>'YARIŞMA BİLGİLERİ'!$F$21</f>
        <v>12-16 Yaş Kız Erkek</v>
      </c>
      <c r="K282" s="120" t="str">
        <f t="shared" si="7"/>
        <v>İzmir-Görme Engelliler Türkiye Şampiyonası</v>
      </c>
      <c r="L282" s="177" t="e">
        <f>#REF!</f>
        <v>#REF!</v>
      </c>
      <c r="M282" s="121" t="s">
        <v>107</v>
      </c>
    </row>
    <row r="283" spans="1:13" s="113" customFormat="1" ht="26.25" customHeight="1" x14ac:dyDescent="0.2">
      <c r="A283" s="115">
        <v>281</v>
      </c>
      <c r="B283" s="126" t="s">
        <v>113</v>
      </c>
      <c r="C283" s="116" t="e">
        <f>#REF!</f>
        <v>#REF!</v>
      </c>
      <c r="D283" s="120" t="e">
        <f>#REF!</f>
        <v>#REF!</v>
      </c>
      <c r="E283" s="120" t="e">
        <f>#REF!</f>
        <v>#REF!</v>
      </c>
      <c r="F283" s="158" t="e">
        <f>#REF!</f>
        <v>#REF!</v>
      </c>
      <c r="G283" s="123" t="e">
        <f>#REF!</f>
        <v>#REF!</v>
      </c>
      <c r="H283" s="123" t="s">
        <v>113</v>
      </c>
      <c r="I283" s="123"/>
      <c r="J283" s="117" t="str">
        <f>'YARIŞMA BİLGİLERİ'!$F$21</f>
        <v>12-16 Yaş Kız Erkek</v>
      </c>
      <c r="K283" s="120" t="str">
        <f t="shared" si="7"/>
        <v>İzmir-Görme Engelliler Türkiye Şampiyonası</v>
      </c>
      <c r="L283" s="177" t="e">
        <f>#REF!</f>
        <v>#REF!</v>
      </c>
      <c r="M283" s="121" t="s">
        <v>107</v>
      </c>
    </row>
    <row r="284" spans="1:13" s="113" customFormat="1" ht="26.25" customHeight="1" x14ac:dyDescent="0.2">
      <c r="A284" s="115">
        <v>282</v>
      </c>
      <c r="B284" s="126" t="s">
        <v>113</v>
      </c>
      <c r="C284" s="116" t="e">
        <f>#REF!</f>
        <v>#REF!</v>
      </c>
      <c r="D284" s="120" t="e">
        <f>#REF!</f>
        <v>#REF!</v>
      </c>
      <c r="E284" s="120" t="e">
        <f>#REF!</f>
        <v>#REF!</v>
      </c>
      <c r="F284" s="158" t="e">
        <f>#REF!</f>
        <v>#REF!</v>
      </c>
      <c r="G284" s="123" t="e">
        <f>#REF!</f>
        <v>#REF!</v>
      </c>
      <c r="H284" s="123" t="s">
        <v>113</v>
      </c>
      <c r="I284" s="123"/>
      <c r="J284" s="117" t="str">
        <f>'YARIŞMA BİLGİLERİ'!$F$21</f>
        <v>12-16 Yaş Kız Erkek</v>
      </c>
      <c r="K284" s="120" t="str">
        <f t="shared" si="7"/>
        <v>İzmir-Görme Engelliler Türkiye Şampiyonası</v>
      </c>
      <c r="L284" s="177" t="e">
        <f>#REF!</f>
        <v>#REF!</v>
      </c>
      <c r="M284" s="121" t="s">
        <v>107</v>
      </c>
    </row>
    <row r="285" spans="1:13" s="113" customFormat="1" ht="26.25" customHeight="1" x14ac:dyDescent="0.2">
      <c r="A285" s="115">
        <v>283</v>
      </c>
      <c r="B285" s="126" t="s">
        <v>113</v>
      </c>
      <c r="C285" s="116" t="e">
        <f>#REF!</f>
        <v>#REF!</v>
      </c>
      <c r="D285" s="120" t="e">
        <f>#REF!</f>
        <v>#REF!</v>
      </c>
      <c r="E285" s="120" t="e">
        <f>#REF!</f>
        <v>#REF!</v>
      </c>
      <c r="F285" s="158" t="e">
        <f>#REF!</f>
        <v>#REF!</v>
      </c>
      <c r="G285" s="123" t="e">
        <f>#REF!</f>
        <v>#REF!</v>
      </c>
      <c r="H285" s="123" t="s">
        <v>113</v>
      </c>
      <c r="I285" s="123"/>
      <c r="J285" s="117" t="str">
        <f>'YARIŞMA BİLGİLERİ'!$F$21</f>
        <v>12-16 Yaş Kız Erkek</v>
      </c>
      <c r="K285" s="120" t="str">
        <f t="shared" si="7"/>
        <v>İzmir-Görme Engelliler Türkiye Şampiyonası</v>
      </c>
      <c r="L285" s="177" t="e">
        <f>#REF!</f>
        <v>#REF!</v>
      </c>
      <c r="M285" s="121" t="s">
        <v>107</v>
      </c>
    </row>
    <row r="286" spans="1:13" s="113" customFormat="1" ht="26.25" customHeight="1" x14ac:dyDescent="0.2">
      <c r="A286" s="115">
        <v>284</v>
      </c>
      <c r="B286" s="126" t="s">
        <v>113</v>
      </c>
      <c r="C286" s="116" t="e">
        <f>#REF!</f>
        <v>#REF!</v>
      </c>
      <c r="D286" s="120" t="e">
        <f>#REF!</f>
        <v>#REF!</v>
      </c>
      <c r="E286" s="120" t="e">
        <f>#REF!</f>
        <v>#REF!</v>
      </c>
      <c r="F286" s="158" t="e">
        <f>#REF!</f>
        <v>#REF!</v>
      </c>
      <c r="G286" s="123" t="e">
        <f>#REF!</f>
        <v>#REF!</v>
      </c>
      <c r="H286" s="123" t="s">
        <v>113</v>
      </c>
      <c r="I286" s="123"/>
      <c r="J286" s="117" t="str">
        <f>'YARIŞMA BİLGİLERİ'!$F$21</f>
        <v>12-16 Yaş Kız Erkek</v>
      </c>
      <c r="K286" s="120" t="str">
        <f t="shared" si="7"/>
        <v>İzmir-Görme Engelliler Türkiye Şampiyonası</v>
      </c>
      <c r="L286" s="177" t="e">
        <f>#REF!</f>
        <v>#REF!</v>
      </c>
      <c r="M286" s="121" t="s">
        <v>107</v>
      </c>
    </row>
    <row r="287" spans="1:13" s="113" customFormat="1" ht="26.25" customHeight="1" x14ac:dyDescent="0.2">
      <c r="A287" s="115">
        <v>285</v>
      </c>
      <c r="B287" s="126" t="s">
        <v>113</v>
      </c>
      <c r="C287" s="116" t="e">
        <f>#REF!</f>
        <v>#REF!</v>
      </c>
      <c r="D287" s="120" t="e">
        <f>#REF!</f>
        <v>#REF!</v>
      </c>
      <c r="E287" s="120" t="e">
        <f>#REF!</f>
        <v>#REF!</v>
      </c>
      <c r="F287" s="158" t="e">
        <f>#REF!</f>
        <v>#REF!</v>
      </c>
      <c r="G287" s="123" t="e">
        <f>#REF!</f>
        <v>#REF!</v>
      </c>
      <c r="H287" s="123" t="s">
        <v>113</v>
      </c>
      <c r="I287" s="123"/>
      <c r="J287" s="117" t="str">
        <f>'YARIŞMA BİLGİLERİ'!$F$21</f>
        <v>12-16 Yaş Kız Erkek</v>
      </c>
      <c r="K287" s="120" t="str">
        <f t="shared" si="7"/>
        <v>İzmir-Görme Engelliler Türkiye Şampiyonası</v>
      </c>
      <c r="L287" s="177" t="e">
        <f>#REF!</f>
        <v>#REF!</v>
      </c>
      <c r="M287" s="121" t="s">
        <v>107</v>
      </c>
    </row>
    <row r="288" spans="1:13" s="113" customFormat="1" ht="26.25" customHeight="1" x14ac:dyDescent="0.2">
      <c r="A288" s="115">
        <v>286</v>
      </c>
      <c r="B288" s="126" t="s">
        <v>113</v>
      </c>
      <c r="C288" s="116" t="e">
        <f>#REF!</f>
        <v>#REF!</v>
      </c>
      <c r="D288" s="120" t="e">
        <f>#REF!</f>
        <v>#REF!</v>
      </c>
      <c r="E288" s="120" t="e">
        <f>#REF!</f>
        <v>#REF!</v>
      </c>
      <c r="F288" s="158" t="e">
        <f>#REF!</f>
        <v>#REF!</v>
      </c>
      <c r="G288" s="123" t="e">
        <f>#REF!</f>
        <v>#REF!</v>
      </c>
      <c r="H288" s="123" t="s">
        <v>113</v>
      </c>
      <c r="I288" s="123"/>
      <c r="J288" s="117" t="str">
        <f>'YARIŞMA BİLGİLERİ'!$F$21</f>
        <v>12-16 Yaş Kız Erkek</v>
      </c>
      <c r="K288" s="120" t="str">
        <f t="shared" si="7"/>
        <v>İzmir-Görme Engelliler Türkiye Şampiyonası</v>
      </c>
      <c r="L288" s="177" t="e">
        <f>#REF!</f>
        <v>#REF!</v>
      </c>
      <c r="M288" s="121" t="s">
        <v>107</v>
      </c>
    </row>
    <row r="289" spans="1:13" s="113" customFormat="1" ht="26.25" customHeight="1" x14ac:dyDescent="0.2">
      <c r="A289" s="115">
        <v>287</v>
      </c>
      <c r="B289" s="126" t="s">
        <v>113</v>
      </c>
      <c r="C289" s="116" t="e">
        <f>#REF!</f>
        <v>#REF!</v>
      </c>
      <c r="D289" s="120" t="e">
        <f>#REF!</f>
        <v>#REF!</v>
      </c>
      <c r="E289" s="120" t="e">
        <f>#REF!</f>
        <v>#REF!</v>
      </c>
      <c r="F289" s="158" t="e">
        <f>#REF!</f>
        <v>#REF!</v>
      </c>
      <c r="G289" s="123" t="e">
        <f>#REF!</f>
        <v>#REF!</v>
      </c>
      <c r="H289" s="123" t="s">
        <v>113</v>
      </c>
      <c r="I289" s="123"/>
      <c r="J289" s="117" t="str">
        <f>'YARIŞMA BİLGİLERİ'!$F$21</f>
        <v>12-16 Yaş Kız Erkek</v>
      </c>
      <c r="K289" s="120" t="str">
        <f t="shared" si="7"/>
        <v>İzmir-Görme Engelliler Türkiye Şampiyonası</v>
      </c>
      <c r="L289" s="177" t="e">
        <f>#REF!</f>
        <v>#REF!</v>
      </c>
      <c r="M289" s="121" t="s">
        <v>107</v>
      </c>
    </row>
    <row r="290" spans="1:13" s="113" customFormat="1" ht="26.25" customHeight="1" x14ac:dyDescent="0.2">
      <c r="A290" s="115">
        <v>288</v>
      </c>
      <c r="B290" s="126" t="s">
        <v>113</v>
      </c>
      <c r="C290" s="116" t="e">
        <f>#REF!</f>
        <v>#REF!</v>
      </c>
      <c r="D290" s="120" t="e">
        <f>#REF!</f>
        <v>#REF!</v>
      </c>
      <c r="E290" s="120" t="e">
        <f>#REF!</f>
        <v>#REF!</v>
      </c>
      <c r="F290" s="158" t="e">
        <f>#REF!</f>
        <v>#REF!</v>
      </c>
      <c r="G290" s="123" t="e">
        <f>#REF!</f>
        <v>#REF!</v>
      </c>
      <c r="H290" s="123" t="s">
        <v>113</v>
      </c>
      <c r="I290" s="123"/>
      <c r="J290" s="117" t="str">
        <f>'YARIŞMA BİLGİLERİ'!$F$21</f>
        <v>12-16 Yaş Kız Erkek</v>
      </c>
      <c r="K290" s="120" t="str">
        <f t="shared" si="7"/>
        <v>İzmir-Görme Engelliler Türkiye Şampiyonası</v>
      </c>
      <c r="L290" s="177" t="e">
        <f>#REF!</f>
        <v>#REF!</v>
      </c>
      <c r="M290" s="121" t="s">
        <v>107</v>
      </c>
    </row>
    <row r="291" spans="1:13" s="113" customFormat="1" ht="26.25" customHeight="1" x14ac:dyDescent="0.2">
      <c r="A291" s="115">
        <v>289</v>
      </c>
      <c r="B291" s="126" t="s">
        <v>113</v>
      </c>
      <c r="C291" s="116" t="e">
        <f>#REF!</f>
        <v>#REF!</v>
      </c>
      <c r="D291" s="120" t="e">
        <f>#REF!</f>
        <v>#REF!</v>
      </c>
      <c r="E291" s="120" t="e">
        <f>#REF!</f>
        <v>#REF!</v>
      </c>
      <c r="F291" s="158" t="e">
        <f>#REF!</f>
        <v>#REF!</v>
      </c>
      <c r="G291" s="123" t="e">
        <f>#REF!</f>
        <v>#REF!</v>
      </c>
      <c r="H291" s="123" t="s">
        <v>113</v>
      </c>
      <c r="I291" s="123"/>
      <c r="J291" s="117" t="str">
        <f>'YARIŞMA BİLGİLERİ'!$F$21</f>
        <v>12-16 Yaş Kız Erkek</v>
      </c>
      <c r="K291" s="120" t="str">
        <f t="shared" si="7"/>
        <v>İzmir-Görme Engelliler Türkiye Şampiyonası</v>
      </c>
      <c r="L291" s="177" t="e">
        <f>#REF!</f>
        <v>#REF!</v>
      </c>
      <c r="M291" s="121" t="s">
        <v>107</v>
      </c>
    </row>
    <row r="292" spans="1:13" s="113" customFormat="1" ht="26.25" customHeight="1" x14ac:dyDescent="0.2">
      <c r="A292" s="115">
        <v>290</v>
      </c>
      <c r="B292" s="126" t="s">
        <v>113</v>
      </c>
      <c r="C292" s="116" t="e">
        <f>#REF!</f>
        <v>#REF!</v>
      </c>
      <c r="D292" s="120" t="e">
        <f>#REF!</f>
        <v>#REF!</v>
      </c>
      <c r="E292" s="120" t="e">
        <f>#REF!</f>
        <v>#REF!</v>
      </c>
      <c r="F292" s="158" t="e">
        <f>#REF!</f>
        <v>#REF!</v>
      </c>
      <c r="G292" s="123" t="e">
        <f>#REF!</f>
        <v>#REF!</v>
      </c>
      <c r="H292" s="123" t="s">
        <v>113</v>
      </c>
      <c r="I292" s="123"/>
      <c r="J292" s="117" t="str">
        <f>'YARIŞMA BİLGİLERİ'!$F$21</f>
        <v>12-16 Yaş Kız Erkek</v>
      </c>
      <c r="K292" s="120" t="str">
        <f t="shared" si="7"/>
        <v>İzmir-Görme Engelliler Türkiye Şampiyonası</v>
      </c>
      <c r="L292" s="177" t="e">
        <f>#REF!</f>
        <v>#REF!</v>
      </c>
      <c r="M292" s="121" t="s">
        <v>107</v>
      </c>
    </row>
    <row r="293" spans="1:13" s="113" customFormat="1" ht="26.25" customHeight="1" x14ac:dyDescent="0.2">
      <c r="A293" s="115">
        <v>291</v>
      </c>
      <c r="B293" s="126" t="s">
        <v>113</v>
      </c>
      <c r="C293" s="116" t="e">
        <f>#REF!</f>
        <v>#REF!</v>
      </c>
      <c r="D293" s="120" t="e">
        <f>#REF!</f>
        <v>#REF!</v>
      </c>
      <c r="E293" s="120" t="e">
        <f>#REF!</f>
        <v>#REF!</v>
      </c>
      <c r="F293" s="158" t="e">
        <f>#REF!</f>
        <v>#REF!</v>
      </c>
      <c r="G293" s="123" t="e">
        <f>#REF!</f>
        <v>#REF!</v>
      </c>
      <c r="H293" s="123" t="s">
        <v>113</v>
      </c>
      <c r="I293" s="123"/>
      <c r="J293" s="117" t="str">
        <f>'YARIŞMA BİLGİLERİ'!$F$21</f>
        <v>12-16 Yaş Kız Erkek</v>
      </c>
      <c r="K293" s="120" t="str">
        <f t="shared" si="7"/>
        <v>İzmir-Görme Engelliler Türkiye Şampiyonası</v>
      </c>
      <c r="L293" s="177" t="e">
        <f>#REF!</f>
        <v>#REF!</v>
      </c>
      <c r="M293" s="121" t="s">
        <v>107</v>
      </c>
    </row>
    <row r="294" spans="1:13" s="113" customFormat="1" ht="26.25" customHeight="1" x14ac:dyDescent="0.2">
      <c r="A294" s="115">
        <v>292</v>
      </c>
      <c r="B294" s="126" t="s">
        <v>113</v>
      </c>
      <c r="C294" s="116" t="e">
        <f>#REF!</f>
        <v>#REF!</v>
      </c>
      <c r="D294" s="120" t="e">
        <f>#REF!</f>
        <v>#REF!</v>
      </c>
      <c r="E294" s="120" t="e">
        <f>#REF!</f>
        <v>#REF!</v>
      </c>
      <c r="F294" s="158" t="e">
        <f>#REF!</f>
        <v>#REF!</v>
      </c>
      <c r="G294" s="123" t="e">
        <f>#REF!</f>
        <v>#REF!</v>
      </c>
      <c r="H294" s="123" t="s">
        <v>113</v>
      </c>
      <c r="I294" s="123"/>
      <c r="J294" s="117" t="str">
        <f>'YARIŞMA BİLGİLERİ'!$F$21</f>
        <v>12-16 Yaş Kız Erkek</v>
      </c>
      <c r="K294" s="120" t="str">
        <f t="shared" si="7"/>
        <v>İzmir-Görme Engelliler Türkiye Şampiyonası</v>
      </c>
      <c r="L294" s="177" t="e">
        <f>#REF!</f>
        <v>#REF!</v>
      </c>
      <c r="M294" s="121" t="s">
        <v>107</v>
      </c>
    </row>
    <row r="295" spans="1:13" s="113" customFormat="1" ht="26.25" customHeight="1" x14ac:dyDescent="0.2">
      <c r="A295" s="115">
        <v>293</v>
      </c>
      <c r="B295" s="126" t="s">
        <v>113</v>
      </c>
      <c r="C295" s="116" t="e">
        <f>#REF!</f>
        <v>#REF!</v>
      </c>
      <c r="D295" s="120" t="e">
        <f>#REF!</f>
        <v>#REF!</v>
      </c>
      <c r="E295" s="120" t="e">
        <f>#REF!</f>
        <v>#REF!</v>
      </c>
      <c r="F295" s="158" t="e">
        <f>#REF!</f>
        <v>#REF!</v>
      </c>
      <c r="G295" s="123" t="e">
        <f>#REF!</f>
        <v>#REF!</v>
      </c>
      <c r="H295" s="123" t="s">
        <v>113</v>
      </c>
      <c r="I295" s="123"/>
      <c r="J295" s="117" t="str">
        <f>'YARIŞMA BİLGİLERİ'!$F$21</f>
        <v>12-16 Yaş Kız Erkek</v>
      </c>
      <c r="K295" s="120" t="str">
        <f t="shared" si="7"/>
        <v>İzmir-Görme Engelliler Türkiye Şampiyonası</v>
      </c>
      <c r="L295" s="177" t="e">
        <f>#REF!</f>
        <v>#REF!</v>
      </c>
      <c r="M295" s="121" t="s">
        <v>107</v>
      </c>
    </row>
    <row r="296" spans="1:13" s="113" customFormat="1" ht="26.25" customHeight="1" x14ac:dyDescent="0.2">
      <c r="A296" s="115">
        <v>294</v>
      </c>
      <c r="B296" s="126" t="s">
        <v>113</v>
      </c>
      <c r="C296" s="116" t="e">
        <f>#REF!</f>
        <v>#REF!</v>
      </c>
      <c r="D296" s="120" t="e">
        <f>#REF!</f>
        <v>#REF!</v>
      </c>
      <c r="E296" s="120" t="e">
        <f>#REF!</f>
        <v>#REF!</v>
      </c>
      <c r="F296" s="158" t="e">
        <f>#REF!</f>
        <v>#REF!</v>
      </c>
      <c r="G296" s="123" t="e">
        <f>#REF!</f>
        <v>#REF!</v>
      </c>
      <c r="H296" s="123" t="s">
        <v>113</v>
      </c>
      <c r="I296" s="123"/>
      <c r="J296" s="117" t="str">
        <f>'YARIŞMA BİLGİLERİ'!$F$21</f>
        <v>12-16 Yaş Kız Erkek</v>
      </c>
      <c r="K296" s="120" t="str">
        <f t="shared" si="7"/>
        <v>İzmir-Görme Engelliler Türkiye Şampiyonası</v>
      </c>
      <c r="L296" s="177" t="e">
        <f>#REF!</f>
        <v>#REF!</v>
      </c>
      <c r="M296" s="121" t="s">
        <v>107</v>
      </c>
    </row>
    <row r="297" spans="1:13" s="113" customFormat="1" ht="26.25" customHeight="1" x14ac:dyDescent="0.2">
      <c r="A297" s="115">
        <v>295</v>
      </c>
      <c r="B297" s="126" t="s">
        <v>113</v>
      </c>
      <c r="C297" s="116" t="e">
        <f>#REF!</f>
        <v>#REF!</v>
      </c>
      <c r="D297" s="120" t="e">
        <f>#REF!</f>
        <v>#REF!</v>
      </c>
      <c r="E297" s="120" t="e">
        <f>#REF!</f>
        <v>#REF!</v>
      </c>
      <c r="F297" s="158" t="e">
        <f>#REF!</f>
        <v>#REF!</v>
      </c>
      <c r="G297" s="123" t="e">
        <f>#REF!</f>
        <v>#REF!</v>
      </c>
      <c r="H297" s="123" t="s">
        <v>113</v>
      </c>
      <c r="I297" s="123"/>
      <c r="J297" s="117" t="str">
        <f>'YARIŞMA BİLGİLERİ'!$F$21</f>
        <v>12-16 Yaş Kız Erkek</v>
      </c>
      <c r="K297" s="120" t="str">
        <f t="shared" si="7"/>
        <v>İzmir-Görme Engelliler Türkiye Şampiyonası</v>
      </c>
      <c r="L297" s="177" t="e">
        <f>#REF!</f>
        <v>#REF!</v>
      </c>
      <c r="M297" s="121" t="s">
        <v>107</v>
      </c>
    </row>
    <row r="298" spans="1:13" s="113" customFormat="1" ht="26.25" customHeight="1" x14ac:dyDescent="0.2">
      <c r="A298" s="115">
        <v>296</v>
      </c>
      <c r="B298" s="126" t="s">
        <v>113</v>
      </c>
      <c r="C298" s="116" t="e">
        <f>#REF!</f>
        <v>#REF!</v>
      </c>
      <c r="D298" s="120" t="e">
        <f>#REF!</f>
        <v>#REF!</v>
      </c>
      <c r="E298" s="120" t="e">
        <f>#REF!</f>
        <v>#REF!</v>
      </c>
      <c r="F298" s="158" t="e">
        <f>#REF!</f>
        <v>#REF!</v>
      </c>
      <c r="G298" s="123" t="e">
        <f>#REF!</f>
        <v>#REF!</v>
      </c>
      <c r="H298" s="123" t="s">
        <v>113</v>
      </c>
      <c r="I298" s="123"/>
      <c r="J298" s="117" t="str">
        <f>'YARIŞMA BİLGİLERİ'!$F$21</f>
        <v>12-16 Yaş Kız Erkek</v>
      </c>
      <c r="K298" s="120" t="str">
        <f t="shared" si="7"/>
        <v>İzmir-Görme Engelliler Türkiye Şampiyonası</v>
      </c>
      <c r="L298" s="177" t="e">
        <f>#REF!</f>
        <v>#REF!</v>
      </c>
      <c r="M298" s="121" t="s">
        <v>107</v>
      </c>
    </row>
    <row r="299" spans="1:13" s="113" customFormat="1" ht="26.25" customHeight="1" x14ac:dyDescent="0.2">
      <c r="A299" s="115">
        <v>297</v>
      </c>
      <c r="B299" s="126" t="s">
        <v>113</v>
      </c>
      <c r="C299" s="116" t="e">
        <f>#REF!</f>
        <v>#REF!</v>
      </c>
      <c r="D299" s="120" t="e">
        <f>#REF!</f>
        <v>#REF!</v>
      </c>
      <c r="E299" s="120" t="e">
        <f>#REF!</f>
        <v>#REF!</v>
      </c>
      <c r="F299" s="158" t="e">
        <f>#REF!</f>
        <v>#REF!</v>
      </c>
      <c r="G299" s="123" t="e">
        <f>#REF!</f>
        <v>#REF!</v>
      </c>
      <c r="H299" s="123" t="s">
        <v>113</v>
      </c>
      <c r="I299" s="123"/>
      <c r="J299" s="117" t="str">
        <f>'YARIŞMA BİLGİLERİ'!$F$21</f>
        <v>12-16 Yaş Kız Erkek</v>
      </c>
      <c r="K299" s="120" t="str">
        <f t="shared" si="7"/>
        <v>İzmir-Görme Engelliler Türkiye Şampiyonası</v>
      </c>
      <c r="L299" s="177" t="e">
        <f>#REF!</f>
        <v>#REF!</v>
      </c>
      <c r="M299" s="121" t="s">
        <v>107</v>
      </c>
    </row>
    <row r="300" spans="1:13" s="113" customFormat="1" ht="26.25" customHeight="1" x14ac:dyDescent="0.2">
      <c r="A300" s="115">
        <v>298</v>
      </c>
      <c r="B300" s="126" t="s">
        <v>113</v>
      </c>
      <c r="C300" s="116" t="e">
        <f>#REF!</f>
        <v>#REF!</v>
      </c>
      <c r="D300" s="120" t="e">
        <f>#REF!</f>
        <v>#REF!</v>
      </c>
      <c r="E300" s="120" t="e">
        <f>#REF!</f>
        <v>#REF!</v>
      </c>
      <c r="F300" s="158" t="e">
        <f>#REF!</f>
        <v>#REF!</v>
      </c>
      <c r="G300" s="123" t="e">
        <f>#REF!</f>
        <v>#REF!</v>
      </c>
      <c r="H300" s="123" t="s">
        <v>113</v>
      </c>
      <c r="I300" s="123"/>
      <c r="J300" s="117" t="str">
        <f>'YARIŞMA BİLGİLERİ'!$F$21</f>
        <v>12-16 Yaş Kız Erkek</v>
      </c>
      <c r="K300" s="120" t="str">
        <f t="shared" si="7"/>
        <v>İzmir-Görme Engelliler Türkiye Şampiyonası</v>
      </c>
      <c r="L300" s="177" t="e">
        <f>#REF!</f>
        <v>#REF!</v>
      </c>
      <c r="M300" s="121" t="s">
        <v>107</v>
      </c>
    </row>
    <row r="301" spans="1:13" s="113" customFormat="1" ht="26.25" customHeight="1" x14ac:dyDescent="0.2">
      <c r="A301" s="115">
        <v>299</v>
      </c>
      <c r="B301" s="126" t="s">
        <v>113</v>
      </c>
      <c r="C301" s="116" t="e">
        <f>#REF!</f>
        <v>#REF!</v>
      </c>
      <c r="D301" s="120" t="e">
        <f>#REF!</f>
        <v>#REF!</v>
      </c>
      <c r="E301" s="120" t="e">
        <f>#REF!</f>
        <v>#REF!</v>
      </c>
      <c r="F301" s="158" t="e">
        <f>#REF!</f>
        <v>#REF!</v>
      </c>
      <c r="G301" s="123" t="e">
        <f>#REF!</f>
        <v>#REF!</v>
      </c>
      <c r="H301" s="123" t="s">
        <v>113</v>
      </c>
      <c r="I301" s="123"/>
      <c r="J301" s="117" t="str">
        <f>'YARIŞMA BİLGİLERİ'!$F$21</f>
        <v>12-16 Yaş Kız Erkek</v>
      </c>
      <c r="K301" s="120" t="str">
        <f t="shared" si="7"/>
        <v>İzmir-Görme Engelliler Türkiye Şampiyonası</v>
      </c>
      <c r="L301" s="177" t="e">
        <f>#REF!</f>
        <v>#REF!</v>
      </c>
      <c r="M301" s="121" t="s">
        <v>107</v>
      </c>
    </row>
    <row r="302" spans="1:13" s="113" customFormat="1" ht="26.25" customHeight="1" x14ac:dyDescent="0.2">
      <c r="A302" s="115">
        <v>300</v>
      </c>
      <c r="B302" s="126" t="s">
        <v>113</v>
      </c>
      <c r="C302" s="116" t="e">
        <f>#REF!</f>
        <v>#REF!</v>
      </c>
      <c r="D302" s="120" t="e">
        <f>#REF!</f>
        <v>#REF!</v>
      </c>
      <c r="E302" s="120" t="e">
        <f>#REF!</f>
        <v>#REF!</v>
      </c>
      <c r="F302" s="158" t="e">
        <f>#REF!</f>
        <v>#REF!</v>
      </c>
      <c r="G302" s="123" t="e">
        <f>#REF!</f>
        <v>#REF!</v>
      </c>
      <c r="H302" s="123" t="s">
        <v>113</v>
      </c>
      <c r="I302" s="123"/>
      <c r="J302" s="117" t="str">
        <f>'YARIŞMA BİLGİLERİ'!$F$21</f>
        <v>12-16 Yaş Kız Erkek</v>
      </c>
      <c r="K302" s="120" t="str">
        <f t="shared" si="7"/>
        <v>İzmir-Görme Engelliler Türkiye Şampiyonası</v>
      </c>
      <c r="L302" s="177" t="e">
        <f>#REF!</f>
        <v>#REF!</v>
      </c>
      <c r="M302" s="121" t="s">
        <v>107</v>
      </c>
    </row>
    <row r="303" spans="1:13" s="113" customFormat="1" ht="26.25" customHeight="1" x14ac:dyDescent="0.2">
      <c r="A303" s="115">
        <v>301</v>
      </c>
      <c r="B303" s="126" t="s">
        <v>113</v>
      </c>
      <c r="C303" s="116" t="e">
        <f>#REF!</f>
        <v>#REF!</v>
      </c>
      <c r="D303" s="120" t="e">
        <f>#REF!</f>
        <v>#REF!</v>
      </c>
      <c r="E303" s="120" t="e">
        <f>#REF!</f>
        <v>#REF!</v>
      </c>
      <c r="F303" s="158" t="e">
        <f>#REF!</f>
        <v>#REF!</v>
      </c>
      <c r="G303" s="123" t="e">
        <f>#REF!</f>
        <v>#REF!</v>
      </c>
      <c r="H303" s="123" t="s">
        <v>113</v>
      </c>
      <c r="I303" s="123"/>
      <c r="J303" s="117" t="str">
        <f>'YARIŞMA BİLGİLERİ'!$F$21</f>
        <v>12-16 Yaş Kız Erkek</v>
      </c>
      <c r="K303" s="120" t="str">
        <f t="shared" si="7"/>
        <v>İzmir-Görme Engelliler Türkiye Şampiyonası</v>
      </c>
      <c r="L303" s="177" t="e">
        <f>#REF!</f>
        <v>#REF!</v>
      </c>
      <c r="M303" s="121" t="s">
        <v>107</v>
      </c>
    </row>
    <row r="304" spans="1:13" s="113" customFormat="1" ht="26.25" customHeight="1" x14ac:dyDescent="0.2">
      <c r="A304" s="115">
        <v>302</v>
      </c>
      <c r="B304" s="126" t="s">
        <v>113</v>
      </c>
      <c r="C304" s="116" t="e">
        <f>#REF!</f>
        <v>#REF!</v>
      </c>
      <c r="D304" s="120" t="e">
        <f>#REF!</f>
        <v>#REF!</v>
      </c>
      <c r="E304" s="120" t="e">
        <f>#REF!</f>
        <v>#REF!</v>
      </c>
      <c r="F304" s="158" t="e">
        <f>#REF!</f>
        <v>#REF!</v>
      </c>
      <c r="G304" s="123" t="e">
        <f>#REF!</f>
        <v>#REF!</v>
      </c>
      <c r="H304" s="123" t="s">
        <v>113</v>
      </c>
      <c r="I304" s="123"/>
      <c r="J304" s="117" t="str">
        <f>'YARIŞMA BİLGİLERİ'!$F$21</f>
        <v>12-16 Yaş Kız Erkek</v>
      </c>
      <c r="K304" s="120" t="str">
        <f t="shared" si="7"/>
        <v>İzmir-Görme Engelliler Türkiye Şampiyonası</v>
      </c>
      <c r="L304" s="177" t="e">
        <f>#REF!</f>
        <v>#REF!</v>
      </c>
      <c r="M304" s="121" t="s">
        <v>107</v>
      </c>
    </row>
    <row r="305" spans="1:13" s="113" customFormat="1" ht="26.25" customHeight="1" x14ac:dyDescent="0.2">
      <c r="A305" s="115">
        <v>303</v>
      </c>
      <c r="B305" s="126" t="s">
        <v>113</v>
      </c>
      <c r="C305" s="116" t="e">
        <f>#REF!</f>
        <v>#REF!</v>
      </c>
      <c r="D305" s="120" t="e">
        <f>#REF!</f>
        <v>#REF!</v>
      </c>
      <c r="E305" s="120" t="e">
        <f>#REF!</f>
        <v>#REF!</v>
      </c>
      <c r="F305" s="158" t="e">
        <f>#REF!</f>
        <v>#REF!</v>
      </c>
      <c r="G305" s="123" t="e">
        <f>#REF!</f>
        <v>#REF!</v>
      </c>
      <c r="H305" s="123" t="s">
        <v>113</v>
      </c>
      <c r="I305" s="123"/>
      <c r="J305" s="117" t="str">
        <f>'YARIŞMA BİLGİLERİ'!$F$21</f>
        <v>12-16 Yaş Kız Erkek</v>
      </c>
      <c r="K305" s="120" t="str">
        <f t="shared" si="7"/>
        <v>İzmir-Görme Engelliler Türkiye Şampiyonası</v>
      </c>
      <c r="L305" s="177" t="e">
        <f>#REF!</f>
        <v>#REF!</v>
      </c>
      <c r="M305" s="121" t="s">
        <v>107</v>
      </c>
    </row>
    <row r="306" spans="1:13" s="113" customFormat="1" ht="26.25" customHeight="1" x14ac:dyDescent="0.2">
      <c r="A306" s="115">
        <v>304</v>
      </c>
      <c r="B306" s="126" t="s">
        <v>126</v>
      </c>
      <c r="C306" s="116" t="e">
        <f>#REF!</f>
        <v>#REF!</v>
      </c>
      <c r="D306" s="120" t="e">
        <f>#REF!</f>
        <v>#REF!</v>
      </c>
      <c r="E306" s="120" t="e">
        <f>#REF!</f>
        <v>#REF!</v>
      </c>
      <c r="F306" s="159" t="e">
        <f>#REF!</f>
        <v>#REF!</v>
      </c>
      <c r="G306" s="123" t="e">
        <f>#REF!</f>
        <v>#REF!</v>
      </c>
      <c r="H306" s="123" t="s">
        <v>127</v>
      </c>
      <c r="I306" s="123"/>
      <c r="J306" s="117" t="str">
        <f>'YARIŞMA BİLGİLERİ'!$F$21</f>
        <v>12-16 Yaş Kız Erkek</v>
      </c>
      <c r="K306" s="120" t="str">
        <f t="shared" si="7"/>
        <v>İzmir-Görme Engelliler Türkiye Şampiyonası</v>
      </c>
      <c r="L306" s="177" t="e">
        <f>#REF!</f>
        <v>#REF!</v>
      </c>
      <c r="M306" s="121" t="s">
        <v>107</v>
      </c>
    </row>
    <row r="307" spans="1:13" s="113" customFormat="1" ht="26.25" customHeight="1" x14ac:dyDescent="0.2">
      <c r="A307" s="115">
        <v>305</v>
      </c>
      <c r="B307" s="126" t="s">
        <v>126</v>
      </c>
      <c r="C307" s="116" t="e">
        <f>#REF!</f>
        <v>#REF!</v>
      </c>
      <c r="D307" s="120" t="e">
        <f>#REF!</f>
        <v>#REF!</v>
      </c>
      <c r="E307" s="120" t="e">
        <f>#REF!</f>
        <v>#REF!</v>
      </c>
      <c r="F307" s="159" t="e">
        <f>#REF!</f>
        <v>#REF!</v>
      </c>
      <c r="G307" s="123" t="e">
        <f>#REF!</f>
        <v>#REF!</v>
      </c>
      <c r="H307" s="123" t="s">
        <v>127</v>
      </c>
      <c r="I307" s="123"/>
      <c r="J307" s="117" t="str">
        <f>'YARIŞMA BİLGİLERİ'!$F$21</f>
        <v>12-16 Yaş Kız Erkek</v>
      </c>
      <c r="K307" s="120" t="str">
        <f t="shared" ref="K307:K337" si="8">CONCATENATE(K$1,"-",A$1)</f>
        <v>İzmir-Görme Engelliler Türkiye Şampiyonası</v>
      </c>
      <c r="L307" s="177" t="e">
        <f>#REF!</f>
        <v>#REF!</v>
      </c>
      <c r="M307" s="121" t="s">
        <v>107</v>
      </c>
    </row>
    <row r="308" spans="1:13" s="113" customFormat="1" ht="26.25" customHeight="1" x14ac:dyDescent="0.2">
      <c r="A308" s="115">
        <v>306</v>
      </c>
      <c r="B308" s="126" t="s">
        <v>126</v>
      </c>
      <c r="C308" s="116" t="e">
        <f>#REF!</f>
        <v>#REF!</v>
      </c>
      <c r="D308" s="120" t="e">
        <f>#REF!</f>
        <v>#REF!</v>
      </c>
      <c r="E308" s="120" t="e">
        <f>#REF!</f>
        <v>#REF!</v>
      </c>
      <c r="F308" s="159" t="e">
        <f>#REF!</f>
        <v>#REF!</v>
      </c>
      <c r="G308" s="123" t="e">
        <f>#REF!</f>
        <v>#REF!</v>
      </c>
      <c r="H308" s="123" t="s">
        <v>127</v>
      </c>
      <c r="I308" s="123"/>
      <c r="J308" s="117" t="str">
        <f>'YARIŞMA BİLGİLERİ'!$F$21</f>
        <v>12-16 Yaş Kız Erkek</v>
      </c>
      <c r="K308" s="120" t="str">
        <f t="shared" si="8"/>
        <v>İzmir-Görme Engelliler Türkiye Şampiyonası</v>
      </c>
      <c r="L308" s="177" t="e">
        <f>#REF!</f>
        <v>#REF!</v>
      </c>
      <c r="M308" s="121" t="s">
        <v>107</v>
      </c>
    </row>
    <row r="309" spans="1:13" s="113" customFormat="1" ht="26.25" customHeight="1" x14ac:dyDescent="0.2">
      <c r="A309" s="115">
        <v>307</v>
      </c>
      <c r="B309" s="126" t="s">
        <v>126</v>
      </c>
      <c r="C309" s="116" t="e">
        <f>#REF!</f>
        <v>#REF!</v>
      </c>
      <c r="D309" s="120" t="e">
        <f>#REF!</f>
        <v>#REF!</v>
      </c>
      <c r="E309" s="120" t="e">
        <f>#REF!</f>
        <v>#REF!</v>
      </c>
      <c r="F309" s="159" t="e">
        <f>#REF!</f>
        <v>#REF!</v>
      </c>
      <c r="G309" s="123" t="e">
        <f>#REF!</f>
        <v>#REF!</v>
      </c>
      <c r="H309" s="123" t="s">
        <v>127</v>
      </c>
      <c r="I309" s="123"/>
      <c r="J309" s="117" t="str">
        <f>'YARIŞMA BİLGİLERİ'!$F$21</f>
        <v>12-16 Yaş Kız Erkek</v>
      </c>
      <c r="K309" s="120" t="str">
        <f t="shared" si="8"/>
        <v>İzmir-Görme Engelliler Türkiye Şampiyonası</v>
      </c>
      <c r="L309" s="177" t="e">
        <f>#REF!</f>
        <v>#REF!</v>
      </c>
      <c r="M309" s="121" t="s">
        <v>107</v>
      </c>
    </row>
    <row r="310" spans="1:13" s="113" customFormat="1" ht="26.25" customHeight="1" x14ac:dyDescent="0.2">
      <c r="A310" s="115">
        <v>308</v>
      </c>
      <c r="B310" s="126" t="s">
        <v>126</v>
      </c>
      <c r="C310" s="116" t="e">
        <f>#REF!</f>
        <v>#REF!</v>
      </c>
      <c r="D310" s="120" t="e">
        <f>#REF!</f>
        <v>#REF!</v>
      </c>
      <c r="E310" s="120" t="e">
        <f>#REF!</f>
        <v>#REF!</v>
      </c>
      <c r="F310" s="159" t="e">
        <f>#REF!</f>
        <v>#REF!</v>
      </c>
      <c r="G310" s="123" t="e">
        <f>#REF!</f>
        <v>#REF!</v>
      </c>
      <c r="H310" s="123" t="s">
        <v>127</v>
      </c>
      <c r="I310" s="123"/>
      <c r="J310" s="117" t="str">
        <f>'YARIŞMA BİLGİLERİ'!$F$21</f>
        <v>12-16 Yaş Kız Erkek</v>
      </c>
      <c r="K310" s="120" t="str">
        <f t="shared" si="8"/>
        <v>İzmir-Görme Engelliler Türkiye Şampiyonası</v>
      </c>
      <c r="L310" s="177" t="e">
        <f>#REF!</f>
        <v>#REF!</v>
      </c>
      <c r="M310" s="121" t="s">
        <v>107</v>
      </c>
    </row>
    <row r="311" spans="1:13" s="113" customFormat="1" ht="26.25" customHeight="1" x14ac:dyDescent="0.2">
      <c r="A311" s="115">
        <v>309</v>
      </c>
      <c r="B311" s="126" t="s">
        <v>126</v>
      </c>
      <c r="C311" s="116" t="e">
        <f>#REF!</f>
        <v>#REF!</v>
      </c>
      <c r="D311" s="120" t="e">
        <f>#REF!</f>
        <v>#REF!</v>
      </c>
      <c r="E311" s="120" t="e">
        <f>#REF!</f>
        <v>#REF!</v>
      </c>
      <c r="F311" s="159" t="e">
        <f>#REF!</f>
        <v>#REF!</v>
      </c>
      <c r="G311" s="123" t="e">
        <f>#REF!</f>
        <v>#REF!</v>
      </c>
      <c r="H311" s="123" t="s">
        <v>127</v>
      </c>
      <c r="I311" s="123"/>
      <c r="J311" s="117" t="str">
        <f>'YARIŞMA BİLGİLERİ'!$F$21</f>
        <v>12-16 Yaş Kız Erkek</v>
      </c>
      <c r="K311" s="120" t="str">
        <f t="shared" si="8"/>
        <v>İzmir-Görme Engelliler Türkiye Şampiyonası</v>
      </c>
      <c r="L311" s="177" t="e">
        <f>#REF!</f>
        <v>#REF!</v>
      </c>
      <c r="M311" s="121" t="s">
        <v>107</v>
      </c>
    </row>
    <row r="312" spans="1:13" s="113" customFormat="1" ht="26.25" customHeight="1" x14ac:dyDescent="0.2">
      <c r="A312" s="115">
        <v>310</v>
      </c>
      <c r="B312" s="126" t="s">
        <v>126</v>
      </c>
      <c r="C312" s="116" t="e">
        <f>#REF!</f>
        <v>#REF!</v>
      </c>
      <c r="D312" s="120" t="e">
        <f>#REF!</f>
        <v>#REF!</v>
      </c>
      <c r="E312" s="120" t="e">
        <f>#REF!</f>
        <v>#REF!</v>
      </c>
      <c r="F312" s="159" t="e">
        <f>#REF!</f>
        <v>#REF!</v>
      </c>
      <c r="G312" s="123" t="e">
        <f>#REF!</f>
        <v>#REF!</v>
      </c>
      <c r="H312" s="123" t="s">
        <v>127</v>
      </c>
      <c r="I312" s="123"/>
      <c r="J312" s="117" t="str">
        <f>'YARIŞMA BİLGİLERİ'!$F$21</f>
        <v>12-16 Yaş Kız Erkek</v>
      </c>
      <c r="K312" s="120" t="str">
        <f t="shared" si="8"/>
        <v>İzmir-Görme Engelliler Türkiye Şampiyonası</v>
      </c>
      <c r="L312" s="177" t="e">
        <f>#REF!</f>
        <v>#REF!</v>
      </c>
      <c r="M312" s="121" t="s">
        <v>107</v>
      </c>
    </row>
    <row r="313" spans="1:13" s="113" customFormat="1" ht="26.25" customHeight="1" x14ac:dyDescent="0.2">
      <c r="A313" s="115">
        <v>311</v>
      </c>
      <c r="B313" s="126" t="s">
        <v>126</v>
      </c>
      <c r="C313" s="116" t="e">
        <f>#REF!</f>
        <v>#REF!</v>
      </c>
      <c r="D313" s="120" t="e">
        <f>#REF!</f>
        <v>#REF!</v>
      </c>
      <c r="E313" s="120" t="e">
        <f>#REF!</f>
        <v>#REF!</v>
      </c>
      <c r="F313" s="159" t="e">
        <f>#REF!</f>
        <v>#REF!</v>
      </c>
      <c r="G313" s="123" t="e">
        <f>#REF!</f>
        <v>#REF!</v>
      </c>
      <c r="H313" s="123" t="s">
        <v>127</v>
      </c>
      <c r="I313" s="123"/>
      <c r="J313" s="117" t="str">
        <f>'YARIŞMA BİLGİLERİ'!$F$21</f>
        <v>12-16 Yaş Kız Erkek</v>
      </c>
      <c r="K313" s="120" t="str">
        <f t="shared" si="8"/>
        <v>İzmir-Görme Engelliler Türkiye Şampiyonası</v>
      </c>
      <c r="L313" s="177" t="e">
        <f>#REF!</f>
        <v>#REF!</v>
      </c>
      <c r="M313" s="121" t="s">
        <v>107</v>
      </c>
    </row>
    <row r="314" spans="1:13" s="113" customFormat="1" ht="26.25" customHeight="1" x14ac:dyDescent="0.2">
      <c r="A314" s="115">
        <v>312</v>
      </c>
      <c r="B314" s="126" t="s">
        <v>126</v>
      </c>
      <c r="C314" s="116" t="e">
        <f>#REF!</f>
        <v>#REF!</v>
      </c>
      <c r="D314" s="120" t="e">
        <f>#REF!</f>
        <v>#REF!</v>
      </c>
      <c r="E314" s="120" t="e">
        <f>#REF!</f>
        <v>#REF!</v>
      </c>
      <c r="F314" s="159" t="e">
        <f>#REF!</f>
        <v>#REF!</v>
      </c>
      <c r="G314" s="123" t="e">
        <f>#REF!</f>
        <v>#REF!</v>
      </c>
      <c r="H314" s="123" t="s">
        <v>127</v>
      </c>
      <c r="I314" s="123"/>
      <c r="J314" s="117" t="str">
        <f>'YARIŞMA BİLGİLERİ'!$F$21</f>
        <v>12-16 Yaş Kız Erkek</v>
      </c>
      <c r="K314" s="120" t="str">
        <f t="shared" si="8"/>
        <v>İzmir-Görme Engelliler Türkiye Şampiyonası</v>
      </c>
      <c r="L314" s="177" t="e">
        <f>#REF!</f>
        <v>#REF!</v>
      </c>
      <c r="M314" s="121" t="s">
        <v>107</v>
      </c>
    </row>
    <row r="315" spans="1:13" s="113" customFormat="1" ht="26.25" customHeight="1" x14ac:dyDescent="0.2">
      <c r="A315" s="115">
        <v>313</v>
      </c>
      <c r="B315" s="126" t="s">
        <v>126</v>
      </c>
      <c r="C315" s="116" t="e">
        <f>#REF!</f>
        <v>#REF!</v>
      </c>
      <c r="D315" s="120" t="e">
        <f>#REF!</f>
        <v>#REF!</v>
      </c>
      <c r="E315" s="120" t="e">
        <f>#REF!</f>
        <v>#REF!</v>
      </c>
      <c r="F315" s="159" t="e">
        <f>#REF!</f>
        <v>#REF!</v>
      </c>
      <c r="G315" s="123" t="e">
        <f>#REF!</f>
        <v>#REF!</v>
      </c>
      <c r="H315" s="123" t="s">
        <v>127</v>
      </c>
      <c r="I315" s="123"/>
      <c r="J315" s="117" t="str">
        <f>'YARIŞMA BİLGİLERİ'!$F$21</f>
        <v>12-16 Yaş Kız Erkek</v>
      </c>
      <c r="K315" s="120" t="str">
        <f t="shared" si="8"/>
        <v>İzmir-Görme Engelliler Türkiye Şampiyonası</v>
      </c>
      <c r="L315" s="177" t="e">
        <f>#REF!</f>
        <v>#REF!</v>
      </c>
      <c r="M315" s="121" t="s">
        <v>107</v>
      </c>
    </row>
    <row r="316" spans="1:13" s="113" customFormat="1" ht="26.25" customHeight="1" x14ac:dyDescent="0.2">
      <c r="A316" s="115">
        <v>314</v>
      </c>
      <c r="B316" s="126" t="s">
        <v>126</v>
      </c>
      <c r="C316" s="116" t="e">
        <f>#REF!</f>
        <v>#REF!</v>
      </c>
      <c r="D316" s="120" t="e">
        <f>#REF!</f>
        <v>#REF!</v>
      </c>
      <c r="E316" s="120" t="e">
        <f>#REF!</f>
        <v>#REF!</v>
      </c>
      <c r="F316" s="159" t="e">
        <f>#REF!</f>
        <v>#REF!</v>
      </c>
      <c r="G316" s="123" t="e">
        <f>#REF!</f>
        <v>#REF!</v>
      </c>
      <c r="H316" s="123" t="s">
        <v>127</v>
      </c>
      <c r="I316" s="123"/>
      <c r="J316" s="117" t="str">
        <f>'YARIŞMA BİLGİLERİ'!$F$21</f>
        <v>12-16 Yaş Kız Erkek</v>
      </c>
      <c r="K316" s="120" t="str">
        <f t="shared" si="8"/>
        <v>İzmir-Görme Engelliler Türkiye Şampiyonası</v>
      </c>
      <c r="L316" s="177" t="e">
        <f>#REF!</f>
        <v>#REF!</v>
      </c>
      <c r="M316" s="121" t="s">
        <v>107</v>
      </c>
    </row>
    <row r="317" spans="1:13" s="113" customFormat="1" ht="26.25" customHeight="1" x14ac:dyDescent="0.2">
      <c r="A317" s="115">
        <v>315</v>
      </c>
      <c r="B317" s="126" t="s">
        <v>126</v>
      </c>
      <c r="C317" s="116" t="e">
        <f>#REF!</f>
        <v>#REF!</v>
      </c>
      <c r="D317" s="120" t="e">
        <f>#REF!</f>
        <v>#REF!</v>
      </c>
      <c r="E317" s="120" t="e">
        <f>#REF!</f>
        <v>#REF!</v>
      </c>
      <c r="F317" s="159" t="e">
        <f>#REF!</f>
        <v>#REF!</v>
      </c>
      <c r="G317" s="123" t="e">
        <f>#REF!</f>
        <v>#REF!</v>
      </c>
      <c r="H317" s="123" t="s">
        <v>127</v>
      </c>
      <c r="I317" s="123"/>
      <c r="J317" s="117" t="str">
        <f>'YARIŞMA BİLGİLERİ'!$F$21</f>
        <v>12-16 Yaş Kız Erkek</v>
      </c>
      <c r="K317" s="120" t="str">
        <f t="shared" si="8"/>
        <v>İzmir-Görme Engelliler Türkiye Şampiyonası</v>
      </c>
      <c r="L317" s="177" t="e">
        <f>#REF!</f>
        <v>#REF!</v>
      </c>
      <c r="M317" s="121" t="s">
        <v>107</v>
      </c>
    </row>
    <row r="318" spans="1:13" s="113" customFormat="1" ht="26.25" customHeight="1" x14ac:dyDescent="0.2">
      <c r="A318" s="115">
        <v>316</v>
      </c>
      <c r="B318" s="126" t="s">
        <v>126</v>
      </c>
      <c r="C318" s="116" t="e">
        <f>#REF!</f>
        <v>#REF!</v>
      </c>
      <c r="D318" s="120" t="e">
        <f>#REF!</f>
        <v>#REF!</v>
      </c>
      <c r="E318" s="120" t="e">
        <f>#REF!</f>
        <v>#REF!</v>
      </c>
      <c r="F318" s="159" t="e">
        <f>#REF!</f>
        <v>#REF!</v>
      </c>
      <c r="G318" s="123" t="e">
        <f>#REF!</f>
        <v>#REF!</v>
      </c>
      <c r="H318" s="123" t="s">
        <v>127</v>
      </c>
      <c r="I318" s="123"/>
      <c r="J318" s="117" t="str">
        <f>'YARIŞMA BİLGİLERİ'!$F$21</f>
        <v>12-16 Yaş Kız Erkek</v>
      </c>
      <c r="K318" s="120" t="str">
        <f t="shared" si="8"/>
        <v>İzmir-Görme Engelliler Türkiye Şampiyonası</v>
      </c>
      <c r="L318" s="177" t="e">
        <f>#REF!</f>
        <v>#REF!</v>
      </c>
      <c r="M318" s="121" t="s">
        <v>107</v>
      </c>
    </row>
    <row r="319" spans="1:13" s="113" customFormat="1" ht="26.25" customHeight="1" x14ac:dyDescent="0.2">
      <c r="A319" s="115">
        <v>317</v>
      </c>
      <c r="B319" s="126" t="s">
        <v>126</v>
      </c>
      <c r="C319" s="116" t="e">
        <f>#REF!</f>
        <v>#REF!</v>
      </c>
      <c r="D319" s="120" t="e">
        <f>#REF!</f>
        <v>#REF!</v>
      </c>
      <c r="E319" s="120" t="e">
        <f>#REF!</f>
        <v>#REF!</v>
      </c>
      <c r="F319" s="159" t="e">
        <f>#REF!</f>
        <v>#REF!</v>
      </c>
      <c r="G319" s="123" t="e">
        <f>#REF!</f>
        <v>#REF!</v>
      </c>
      <c r="H319" s="123" t="s">
        <v>127</v>
      </c>
      <c r="I319" s="123"/>
      <c r="J319" s="117" t="str">
        <f>'YARIŞMA BİLGİLERİ'!$F$21</f>
        <v>12-16 Yaş Kız Erkek</v>
      </c>
      <c r="K319" s="120" t="str">
        <f t="shared" si="8"/>
        <v>İzmir-Görme Engelliler Türkiye Şampiyonası</v>
      </c>
      <c r="L319" s="177" t="e">
        <f>#REF!</f>
        <v>#REF!</v>
      </c>
      <c r="M319" s="121" t="s">
        <v>107</v>
      </c>
    </row>
    <row r="320" spans="1:13" s="113" customFormat="1" ht="26.25" customHeight="1" x14ac:dyDescent="0.2">
      <c r="A320" s="115">
        <v>318</v>
      </c>
      <c r="B320" s="126" t="s">
        <v>126</v>
      </c>
      <c r="C320" s="116" t="e">
        <f>#REF!</f>
        <v>#REF!</v>
      </c>
      <c r="D320" s="120" t="e">
        <f>#REF!</f>
        <v>#REF!</v>
      </c>
      <c r="E320" s="120" t="e">
        <f>#REF!</f>
        <v>#REF!</v>
      </c>
      <c r="F320" s="159" t="e">
        <f>#REF!</f>
        <v>#REF!</v>
      </c>
      <c r="G320" s="123" t="e">
        <f>#REF!</f>
        <v>#REF!</v>
      </c>
      <c r="H320" s="123" t="s">
        <v>127</v>
      </c>
      <c r="I320" s="123"/>
      <c r="J320" s="117" t="str">
        <f>'YARIŞMA BİLGİLERİ'!$F$21</f>
        <v>12-16 Yaş Kız Erkek</v>
      </c>
      <c r="K320" s="120" t="str">
        <f t="shared" si="8"/>
        <v>İzmir-Görme Engelliler Türkiye Şampiyonası</v>
      </c>
      <c r="L320" s="177" t="e">
        <f>#REF!</f>
        <v>#REF!</v>
      </c>
      <c r="M320" s="121" t="s">
        <v>107</v>
      </c>
    </row>
    <row r="321" spans="1:13" s="113" customFormat="1" ht="26.25" customHeight="1" x14ac:dyDescent="0.2">
      <c r="A321" s="115">
        <v>319</v>
      </c>
      <c r="B321" s="126" t="s">
        <v>126</v>
      </c>
      <c r="C321" s="116" t="e">
        <f>#REF!</f>
        <v>#REF!</v>
      </c>
      <c r="D321" s="120" t="e">
        <f>#REF!</f>
        <v>#REF!</v>
      </c>
      <c r="E321" s="120" t="e">
        <f>#REF!</f>
        <v>#REF!</v>
      </c>
      <c r="F321" s="159" t="e">
        <f>#REF!</f>
        <v>#REF!</v>
      </c>
      <c r="G321" s="123" t="e">
        <f>#REF!</f>
        <v>#REF!</v>
      </c>
      <c r="H321" s="123" t="s">
        <v>127</v>
      </c>
      <c r="I321" s="123"/>
      <c r="J321" s="117" t="str">
        <f>'YARIŞMA BİLGİLERİ'!$F$21</f>
        <v>12-16 Yaş Kız Erkek</v>
      </c>
      <c r="K321" s="120" t="str">
        <f t="shared" si="8"/>
        <v>İzmir-Görme Engelliler Türkiye Şampiyonası</v>
      </c>
      <c r="L321" s="177" t="e">
        <f>#REF!</f>
        <v>#REF!</v>
      </c>
      <c r="M321" s="121" t="s">
        <v>107</v>
      </c>
    </row>
    <row r="322" spans="1:13" s="113" customFormat="1" ht="26.25" customHeight="1" x14ac:dyDescent="0.2">
      <c r="A322" s="115">
        <v>320</v>
      </c>
      <c r="B322" s="126" t="s">
        <v>126</v>
      </c>
      <c r="C322" s="116" t="e">
        <f>#REF!</f>
        <v>#REF!</v>
      </c>
      <c r="D322" s="120" t="e">
        <f>#REF!</f>
        <v>#REF!</v>
      </c>
      <c r="E322" s="120" t="e">
        <f>#REF!</f>
        <v>#REF!</v>
      </c>
      <c r="F322" s="159" t="e">
        <f>#REF!</f>
        <v>#REF!</v>
      </c>
      <c r="G322" s="123" t="e">
        <f>#REF!</f>
        <v>#REF!</v>
      </c>
      <c r="H322" s="123" t="s">
        <v>127</v>
      </c>
      <c r="I322" s="123"/>
      <c r="J322" s="117" t="str">
        <f>'YARIŞMA BİLGİLERİ'!$F$21</f>
        <v>12-16 Yaş Kız Erkek</v>
      </c>
      <c r="K322" s="120" t="str">
        <f t="shared" si="8"/>
        <v>İzmir-Görme Engelliler Türkiye Şampiyonası</v>
      </c>
      <c r="L322" s="177" t="e">
        <f>#REF!</f>
        <v>#REF!</v>
      </c>
      <c r="M322" s="121" t="s">
        <v>107</v>
      </c>
    </row>
    <row r="323" spans="1:13" s="113" customFormat="1" ht="26.25" customHeight="1" x14ac:dyDescent="0.2">
      <c r="A323" s="115">
        <v>321</v>
      </c>
      <c r="B323" s="126" t="s">
        <v>126</v>
      </c>
      <c r="C323" s="116" t="e">
        <f>#REF!</f>
        <v>#REF!</v>
      </c>
      <c r="D323" s="120" t="e">
        <f>#REF!</f>
        <v>#REF!</v>
      </c>
      <c r="E323" s="120" t="e">
        <f>#REF!</f>
        <v>#REF!</v>
      </c>
      <c r="F323" s="159" t="e">
        <f>#REF!</f>
        <v>#REF!</v>
      </c>
      <c r="G323" s="123" t="e">
        <f>#REF!</f>
        <v>#REF!</v>
      </c>
      <c r="H323" s="123" t="s">
        <v>127</v>
      </c>
      <c r="I323" s="123"/>
      <c r="J323" s="117" t="str">
        <f>'YARIŞMA BİLGİLERİ'!$F$21</f>
        <v>12-16 Yaş Kız Erkek</v>
      </c>
      <c r="K323" s="120" t="str">
        <f t="shared" si="8"/>
        <v>İzmir-Görme Engelliler Türkiye Şampiyonası</v>
      </c>
      <c r="L323" s="177" t="e">
        <f>#REF!</f>
        <v>#REF!</v>
      </c>
      <c r="M323" s="121" t="s">
        <v>107</v>
      </c>
    </row>
    <row r="324" spans="1:13" s="113" customFormat="1" ht="26.25" customHeight="1" x14ac:dyDescent="0.2">
      <c r="A324" s="115">
        <v>322</v>
      </c>
      <c r="B324" s="126" t="s">
        <v>126</v>
      </c>
      <c r="C324" s="116" t="e">
        <f>#REF!</f>
        <v>#REF!</v>
      </c>
      <c r="D324" s="120" t="e">
        <f>#REF!</f>
        <v>#REF!</v>
      </c>
      <c r="E324" s="120" t="e">
        <f>#REF!</f>
        <v>#REF!</v>
      </c>
      <c r="F324" s="159" t="e">
        <f>#REF!</f>
        <v>#REF!</v>
      </c>
      <c r="G324" s="123" t="e">
        <f>#REF!</f>
        <v>#REF!</v>
      </c>
      <c r="H324" s="123" t="s">
        <v>127</v>
      </c>
      <c r="I324" s="123"/>
      <c r="J324" s="117" t="str">
        <f>'YARIŞMA BİLGİLERİ'!$F$21</f>
        <v>12-16 Yaş Kız Erkek</v>
      </c>
      <c r="K324" s="120" t="str">
        <f t="shared" si="8"/>
        <v>İzmir-Görme Engelliler Türkiye Şampiyonası</v>
      </c>
      <c r="L324" s="177" t="e">
        <f>#REF!</f>
        <v>#REF!</v>
      </c>
      <c r="M324" s="121" t="s">
        <v>107</v>
      </c>
    </row>
    <row r="325" spans="1:13" s="113" customFormat="1" ht="26.25" customHeight="1" x14ac:dyDescent="0.2">
      <c r="A325" s="115">
        <v>323</v>
      </c>
      <c r="B325" s="126" t="s">
        <v>126</v>
      </c>
      <c r="C325" s="116" t="e">
        <f>#REF!</f>
        <v>#REF!</v>
      </c>
      <c r="D325" s="120" t="e">
        <f>#REF!</f>
        <v>#REF!</v>
      </c>
      <c r="E325" s="120" t="e">
        <f>#REF!</f>
        <v>#REF!</v>
      </c>
      <c r="F325" s="159" t="e">
        <f>#REF!</f>
        <v>#REF!</v>
      </c>
      <c r="G325" s="123" t="e">
        <f>#REF!</f>
        <v>#REF!</v>
      </c>
      <c r="H325" s="123" t="s">
        <v>127</v>
      </c>
      <c r="I325" s="123"/>
      <c r="J325" s="117" t="str">
        <f>'YARIŞMA BİLGİLERİ'!$F$21</f>
        <v>12-16 Yaş Kız Erkek</v>
      </c>
      <c r="K325" s="120" t="str">
        <f t="shared" si="8"/>
        <v>İzmir-Görme Engelliler Türkiye Şampiyonası</v>
      </c>
      <c r="L325" s="177" t="e">
        <f>#REF!</f>
        <v>#REF!</v>
      </c>
      <c r="M325" s="121" t="s">
        <v>107</v>
      </c>
    </row>
    <row r="326" spans="1:13" s="113" customFormat="1" ht="26.25" customHeight="1" x14ac:dyDescent="0.2">
      <c r="A326" s="115">
        <v>324</v>
      </c>
      <c r="B326" s="126" t="s">
        <v>126</v>
      </c>
      <c r="C326" s="116" t="e">
        <f>#REF!</f>
        <v>#REF!</v>
      </c>
      <c r="D326" s="120" t="e">
        <f>#REF!</f>
        <v>#REF!</v>
      </c>
      <c r="E326" s="120" t="e">
        <f>#REF!</f>
        <v>#REF!</v>
      </c>
      <c r="F326" s="159" t="e">
        <f>#REF!</f>
        <v>#REF!</v>
      </c>
      <c r="G326" s="123" t="e">
        <f>#REF!</f>
        <v>#REF!</v>
      </c>
      <c r="H326" s="123" t="s">
        <v>127</v>
      </c>
      <c r="I326" s="123"/>
      <c r="J326" s="117" t="str">
        <f>'YARIŞMA BİLGİLERİ'!$F$21</f>
        <v>12-16 Yaş Kız Erkek</v>
      </c>
      <c r="K326" s="120" t="str">
        <f t="shared" si="8"/>
        <v>İzmir-Görme Engelliler Türkiye Şampiyonası</v>
      </c>
      <c r="L326" s="177" t="e">
        <f>#REF!</f>
        <v>#REF!</v>
      </c>
      <c r="M326" s="121" t="s">
        <v>107</v>
      </c>
    </row>
    <row r="327" spans="1:13" s="113" customFormat="1" ht="26.25" customHeight="1" x14ac:dyDescent="0.2">
      <c r="A327" s="115">
        <v>325</v>
      </c>
      <c r="B327" s="126" t="s">
        <v>126</v>
      </c>
      <c r="C327" s="116" t="e">
        <f>#REF!</f>
        <v>#REF!</v>
      </c>
      <c r="D327" s="120" t="e">
        <f>#REF!</f>
        <v>#REF!</v>
      </c>
      <c r="E327" s="120" t="e">
        <f>#REF!</f>
        <v>#REF!</v>
      </c>
      <c r="F327" s="159" t="e">
        <f>#REF!</f>
        <v>#REF!</v>
      </c>
      <c r="G327" s="123" t="e">
        <f>#REF!</f>
        <v>#REF!</v>
      </c>
      <c r="H327" s="123" t="s">
        <v>127</v>
      </c>
      <c r="I327" s="123"/>
      <c r="J327" s="117" t="str">
        <f>'YARIŞMA BİLGİLERİ'!$F$21</f>
        <v>12-16 Yaş Kız Erkek</v>
      </c>
      <c r="K327" s="120" t="str">
        <f t="shared" si="8"/>
        <v>İzmir-Görme Engelliler Türkiye Şampiyonası</v>
      </c>
      <c r="L327" s="177" t="e">
        <f>#REF!</f>
        <v>#REF!</v>
      </c>
      <c r="M327" s="121" t="s">
        <v>107</v>
      </c>
    </row>
    <row r="328" spans="1:13" s="113" customFormat="1" ht="26.25" customHeight="1" x14ac:dyDescent="0.2">
      <c r="A328" s="115">
        <v>326</v>
      </c>
      <c r="B328" s="126" t="s">
        <v>126</v>
      </c>
      <c r="C328" s="116" t="e">
        <f>#REF!</f>
        <v>#REF!</v>
      </c>
      <c r="D328" s="120" t="e">
        <f>#REF!</f>
        <v>#REF!</v>
      </c>
      <c r="E328" s="120" t="e">
        <f>#REF!</f>
        <v>#REF!</v>
      </c>
      <c r="F328" s="159" t="e">
        <f>#REF!</f>
        <v>#REF!</v>
      </c>
      <c r="G328" s="123" t="e">
        <f>#REF!</f>
        <v>#REF!</v>
      </c>
      <c r="H328" s="123" t="s">
        <v>127</v>
      </c>
      <c r="I328" s="123"/>
      <c r="J328" s="117" t="str">
        <f>'YARIŞMA BİLGİLERİ'!$F$21</f>
        <v>12-16 Yaş Kız Erkek</v>
      </c>
      <c r="K328" s="120" t="str">
        <f t="shared" si="8"/>
        <v>İzmir-Görme Engelliler Türkiye Şampiyonası</v>
      </c>
      <c r="L328" s="177" t="e">
        <f>#REF!</f>
        <v>#REF!</v>
      </c>
      <c r="M328" s="121" t="s">
        <v>107</v>
      </c>
    </row>
    <row r="329" spans="1:13" s="113" customFormat="1" ht="26.25" customHeight="1" x14ac:dyDescent="0.2">
      <c r="A329" s="115">
        <v>327</v>
      </c>
      <c r="B329" s="126" t="s">
        <v>126</v>
      </c>
      <c r="C329" s="116" t="e">
        <f>#REF!</f>
        <v>#REF!</v>
      </c>
      <c r="D329" s="120" t="e">
        <f>#REF!</f>
        <v>#REF!</v>
      </c>
      <c r="E329" s="120" t="e">
        <f>#REF!</f>
        <v>#REF!</v>
      </c>
      <c r="F329" s="159" t="e">
        <f>#REF!</f>
        <v>#REF!</v>
      </c>
      <c r="G329" s="123" t="e">
        <f>#REF!</f>
        <v>#REF!</v>
      </c>
      <c r="H329" s="123" t="s">
        <v>127</v>
      </c>
      <c r="I329" s="123"/>
      <c r="J329" s="117" t="str">
        <f>'YARIŞMA BİLGİLERİ'!$F$21</f>
        <v>12-16 Yaş Kız Erkek</v>
      </c>
      <c r="K329" s="120" t="str">
        <f t="shared" si="8"/>
        <v>İzmir-Görme Engelliler Türkiye Şampiyonası</v>
      </c>
      <c r="L329" s="177" t="e">
        <f>#REF!</f>
        <v>#REF!</v>
      </c>
      <c r="M329" s="121" t="s">
        <v>107</v>
      </c>
    </row>
    <row r="330" spans="1:13" s="113" customFormat="1" ht="26.25" customHeight="1" x14ac:dyDescent="0.2">
      <c r="A330" s="115">
        <v>328</v>
      </c>
      <c r="B330" s="126" t="s">
        <v>126</v>
      </c>
      <c r="C330" s="116" t="e">
        <f>#REF!</f>
        <v>#REF!</v>
      </c>
      <c r="D330" s="120" t="e">
        <f>#REF!</f>
        <v>#REF!</v>
      </c>
      <c r="E330" s="120" t="e">
        <f>#REF!</f>
        <v>#REF!</v>
      </c>
      <c r="F330" s="159" t="e">
        <f>#REF!</f>
        <v>#REF!</v>
      </c>
      <c r="G330" s="123" t="e">
        <f>#REF!</f>
        <v>#REF!</v>
      </c>
      <c r="H330" s="123" t="s">
        <v>127</v>
      </c>
      <c r="I330" s="123"/>
      <c r="J330" s="117" t="str">
        <f>'YARIŞMA BİLGİLERİ'!$F$21</f>
        <v>12-16 Yaş Kız Erkek</v>
      </c>
      <c r="K330" s="120" t="str">
        <f t="shared" si="8"/>
        <v>İzmir-Görme Engelliler Türkiye Şampiyonası</v>
      </c>
      <c r="L330" s="177" t="e">
        <f>#REF!</f>
        <v>#REF!</v>
      </c>
      <c r="M330" s="121" t="s">
        <v>107</v>
      </c>
    </row>
    <row r="331" spans="1:13" s="113" customFormat="1" ht="26.25" customHeight="1" x14ac:dyDescent="0.2">
      <c r="A331" s="115">
        <v>329</v>
      </c>
      <c r="B331" s="126" t="s">
        <v>126</v>
      </c>
      <c r="C331" s="116" t="e">
        <f>#REF!</f>
        <v>#REF!</v>
      </c>
      <c r="D331" s="120" t="e">
        <f>#REF!</f>
        <v>#REF!</v>
      </c>
      <c r="E331" s="120" t="e">
        <f>#REF!</f>
        <v>#REF!</v>
      </c>
      <c r="F331" s="159" t="e">
        <f>#REF!</f>
        <v>#REF!</v>
      </c>
      <c r="G331" s="123" t="e">
        <f>#REF!</f>
        <v>#REF!</v>
      </c>
      <c r="H331" s="123" t="s">
        <v>127</v>
      </c>
      <c r="I331" s="123"/>
      <c r="J331" s="117" t="str">
        <f>'YARIŞMA BİLGİLERİ'!$F$21</f>
        <v>12-16 Yaş Kız Erkek</v>
      </c>
      <c r="K331" s="120" t="str">
        <f t="shared" si="8"/>
        <v>İzmir-Görme Engelliler Türkiye Şampiyonası</v>
      </c>
      <c r="L331" s="177" t="e">
        <f>#REF!</f>
        <v>#REF!</v>
      </c>
      <c r="M331" s="121" t="s">
        <v>107</v>
      </c>
    </row>
    <row r="332" spans="1:13" s="113" customFormat="1" ht="26.25" customHeight="1" x14ac:dyDescent="0.2">
      <c r="A332" s="115">
        <v>330</v>
      </c>
      <c r="B332" s="126" t="s">
        <v>126</v>
      </c>
      <c r="C332" s="116" t="e">
        <f>#REF!</f>
        <v>#REF!</v>
      </c>
      <c r="D332" s="120" t="e">
        <f>#REF!</f>
        <v>#REF!</v>
      </c>
      <c r="E332" s="120" t="e">
        <f>#REF!</f>
        <v>#REF!</v>
      </c>
      <c r="F332" s="159" t="e">
        <f>#REF!</f>
        <v>#REF!</v>
      </c>
      <c r="G332" s="123" t="e">
        <f>#REF!</f>
        <v>#REF!</v>
      </c>
      <c r="H332" s="123" t="s">
        <v>127</v>
      </c>
      <c r="I332" s="123"/>
      <c r="J332" s="117" t="str">
        <f>'YARIŞMA BİLGİLERİ'!$F$21</f>
        <v>12-16 Yaş Kız Erkek</v>
      </c>
      <c r="K332" s="120" t="str">
        <f t="shared" si="8"/>
        <v>İzmir-Görme Engelliler Türkiye Şampiyonası</v>
      </c>
      <c r="L332" s="177" t="e">
        <f>#REF!</f>
        <v>#REF!</v>
      </c>
      <c r="M332" s="121" t="s">
        <v>107</v>
      </c>
    </row>
    <row r="333" spans="1:13" s="113" customFormat="1" ht="26.25" customHeight="1" x14ac:dyDescent="0.2">
      <c r="A333" s="115">
        <v>331</v>
      </c>
      <c r="B333" s="126" t="s">
        <v>126</v>
      </c>
      <c r="C333" s="116" t="e">
        <f>#REF!</f>
        <v>#REF!</v>
      </c>
      <c r="D333" s="120" t="e">
        <f>#REF!</f>
        <v>#REF!</v>
      </c>
      <c r="E333" s="120" t="e">
        <f>#REF!</f>
        <v>#REF!</v>
      </c>
      <c r="F333" s="159" t="e">
        <f>#REF!</f>
        <v>#REF!</v>
      </c>
      <c r="G333" s="123" t="e">
        <f>#REF!</f>
        <v>#REF!</v>
      </c>
      <c r="H333" s="123" t="s">
        <v>127</v>
      </c>
      <c r="I333" s="123"/>
      <c r="J333" s="117" t="str">
        <f>'YARIŞMA BİLGİLERİ'!$F$21</f>
        <v>12-16 Yaş Kız Erkek</v>
      </c>
      <c r="K333" s="120" t="str">
        <f t="shared" si="8"/>
        <v>İzmir-Görme Engelliler Türkiye Şampiyonası</v>
      </c>
      <c r="L333" s="177" t="e">
        <f>#REF!</f>
        <v>#REF!</v>
      </c>
      <c r="M333" s="121" t="s">
        <v>107</v>
      </c>
    </row>
    <row r="334" spans="1:13" s="113" customFormat="1" ht="26.25" customHeight="1" x14ac:dyDescent="0.2">
      <c r="A334" s="115">
        <v>332</v>
      </c>
      <c r="B334" s="126" t="s">
        <v>126</v>
      </c>
      <c r="C334" s="116" t="e">
        <f>#REF!</f>
        <v>#REF!</v>
      </c>
      <c r="D334" s="120" t="e">
        <f>#REF!</f>
        <v>#REF!</v>
      </c>
      <c r="E334" s="120" t="e">
        <f>#REF!</f>
        <v>#REF!</v>
      </c>
      <c r="F334" s="159" t="e">
        <f>#REF!</f>
        <v>#REF!</v>
      </c>
      <c r="G334" s="123" t="e">
        <f>#REF!</f>
        <v>#REF!</v>
      </c>
      <c r="H334" s="123" t="s">
        <v>127</v>
      </c>
      <c r="I334" s="123"/>
      <c r="J334" s="117" t="str">
        <f>'YARIŞMA BİLGİLERİ'!$F$21</f>
        <v>12-16 Yaş Kız Erkek</v>
      </c>
      <c r="K334" s="120" t="str">
        <f t="shared" si="8"/>
        <v>İzmir-Görme Engelliler Türkiye Şampiyonası</v>
      </c>
      <c r="L334" s="177" t="e">
        <f>#REF!</f>
        <v>#REF!</v>
      </c>
      <c r="M334" s="121" t="s">
        <v>107</v>
      </c>
    </row>
    <row r="335" spans="1:13" s="113" customFormat="1" ht="26.25" customHeight="1" x14ac:dyDescent="0.2">
      <c r="A335" s="115">
        <v>333</v>
      </c>
      <c r="B335" s="126" t="s">
        <v>126</v>
      </c>
      <c r="C335" s="116" t="e">
        <f>#REF!</f>
        <v>#REF!</v>
      </c>
      <c r="D335" s="120" t="e">
        <f>#REF!</f>
        <v>#REF!</v>
      </c>
      <c r="E335" s="120" t="e">
        <f>#REF!</f>
        <v>#REF!</v>
      </c>
      <c r="F335" s="159" t="e">
        <f>#REF!</f>
        <v>#REF!</v>
      </c>
      <c r="G335" s="123" t="e">
        <f>#REF!</f>
        <v>#REF!</v>
      </c>
      <c r="H335" s="123" t="s">
        <v>127</v>
      </c>
      <c r="I335" s="123"/>
      <c r="J335" s="117" t="str">
        <f>'YARIŞMA BİLGİLERİ'!$F$21</f>
        <v>12-16 Yaş Kız Erkek</v>
      </c>
      <c r="K335" s="120" t="str">
        <f t="shared" si="8"/>
        <v>İzmir-Görme Engelliler Türkiye Şampiyonası</v>
      </c>
      <c r="L335" s="177" t="e">
        <f>#REF!</f>
        <v>#REF!</v>
      </c>
      <c r="M335" s="121" t="s">
        <v>107</v>
      </c>
    </row>
    <row r="336" spans="1:13" s="113" customFormat="1" ht="26.25" customHeight="1" x14ac:dyDescent="0.2">
      <c r="A336" s="115">
        <v>334</v>
      </c>
      <c r="B336" s="126" t="s">
        <v>126</v>
      </c>
      <c r="C336" s="116" t="e">
        <f>#REF!</f>
        <v>#REF!</v>
      </c>
      <c r="D336" s="120" t="e">
        <f>#REF!</f>
        <v>#REF!</v>
      </c>
      <c r="E336" s="120" t="e">
        <f>#REF!</f>
        <v>#REF!</v>
      </c>
      <c r="F336" s="159" t="e">
        <f>#REF!</f>
        <v>#REF!</v>
      </c>
      <c r="G336" s="123" t="e">
        <f>#REF!</f>
        <v>#REF!</v>
      </c>
      <c r="H336" s="123" t="s">
        <v>127</v>
      </c>
      <c r="I336" s="123"/>
      <c r="J336" s="117" t="str">
        <f>'YARIŞMA BİLGİLERİ'!$F$21</f>
        <v>12-16 Yaş Kız Erkek</v>
      </c>
      <c r="K336" s="120" t="str">
        <f t="shared" si="8"/>
        <v>İzmir-Görme Engelliler Türkiye Şampiyonası</v>
      </c>
      <c r="L336" s="177" t="e">
        <f>#REF!</f>
        <v>#REF!</v>
      </c>
      <c r="M336" s="121" t="s">
        <v>107</v>
      </c>
    </row>
    <row r="337" spans="1:13" s="113" customFormat="1" ht="26.25" customHeight="1" x14ac:dyDescent="0.2">
      <c r="A337" s="115">
        <v>335</v>
      </c>
      <c r="B337" s="126" t="s">
        <v>126</v>
      </c>
      <c r="C337" s="116" t="e">
        <f>#REF!</f>
        <v>#REF!</v>
      </c>
      <c r="D337" s="120" t="e">
        <f>#REF!</f>
        <v>#REF!</v>
      </c>
      <c r="E337" s="120" t="e">
        <f>#REF!</f>
        <v>#REF!</v>
      </c>
      <c r="F337" s="159" t="e">
        <f>#REF!</f>
        <v>#REF!</v>
      </c>
      <c r="G337" s="123" t="e">
        <f>#REF!</f>
        <v>#REF!</v>
      </c>
      <c r="H337" s="123" t="s">
        <v>127</v>
      </c>
      <c r="I337" s="123"/>
      <c r="J337" s="117" t="str">
        <f>'YARIŞMA BİLGİLERİ'!$F$21</f>
        <v>12-16 Yaş Kız Erkek</v>
      </c>
      <c r="K337" s="120" t="str">
        <f t="shared" si="8"/>
        <v>İzmir-Görme Engelliler Türkiye Şampiyonası</v>
      </c>
      <c r="L337" s="177" t="e">
        <f>#REF!</f>
        <v>#REF!</v>
      </c>
      <c r="M337" s="121" t="s">
        <v>107</v>
      </c>
    </row>
    <row r="338" spans="1:13" s="113" customFormat="1" ht="26.25" customHeight="1" x14ac:dyDescent="0.2">
      <c r="A338" s="115">
        <v>336</v>
      </c>
      <c r="B338" s="126" t="s">
        <v>126</v>
      </c>
      <c r="C338" s="116" t="e">
        <f>#REF!</f>
        <v>#REF!</v>
      </c>
      <c r="D338" s="120" t="e">
        <f>#REF!</f>
        <v>#REF!</v>
      </c>
      <c r="E338" s="120" t="e">
        <f>#REF!</f>
        <v>#REF!</v>
      </c>
      <c r="F338" s="159" t="e">
        <f>#REF!</f>
        <v>#REF!</v>
      </c>
      <c r="G338" s="123" t="e">
        <f>#REF!</f>
        <v>#REF!</v>
      </c>
      <c r="H338" s="123" t="s">
        <v>127</v>
      </c>
      <c r="I338" s="123"/>
      <c r="J338" s="117" t="str">
        <f>'YARIŞMA BİLGİLERİ'!$F$21</f>
        <v>12-16 Yaş Kız Erkek</v>
      </c>
      <c r="K338" s="120" t="str">
        <f t="shared" ref="K338:K354" si="9">CONCATENATE(K$1,"-",A$1)</f>
        <v>İzmir-Görme Engelliler Türkiye Şampiyonası</v>
      </c>
      <c r="L338" s="177" t="e">
        <f>#REF!</f>
        <v>#REF!</v>
      </c>
      <c r="M338" s="121" t="s">
        <v>107</v>
      </c>
    </row>
    <row r="339" spans="1:13" s="113" customFormat="1" ht="26.25" customHeight="1" x14ac:dyDescent="0.2">
      <c r="A339" s="115">
        <v>337</v>
      </c>
      <c r="B339" s="126" t="s">
        <v>126</v>
      </c>
      <c r="C339" s="116" t="e">
        <f>#REF!</f>
        <v>#REF!</v>
      </c>
      <c r="D339" s="120" t="e">
        <f>#REF!</f>
        <v>#REF!</v>
      </c>
      <c r="E339" s="120" t="e">
        <f>#REF!</f>
        <v>#REF!</v>
      </c>
      <c r="F339" s="159" t="e">
        <f>#REF!</f>
        <v>#REF!</v>
      </c>
      <c r="G339" s="123" t="e">
        <f>#REF!</f>
        <v>#REF!</v>
      </c>
      <c r="H339" s="123" t="s">
        <v>127</v>
      </c>
      <c r="I339" s="123"/>
      <c r="J339" s="117" t="str">
        <f>'YARIŞMA BİLGİLERİ'!$F$21</f>
        <v>12-16 Yaş Kız Erkek</v>
      </c>
      <c r="K339" s="120" t="str">
        <f t="shared" si="9"/>
        <v>İzmir-Görme Engelliler Türkiye Şampiyonası</v>
      </c>
      <c r="L339" s="177" t="e">
        <f>#REF!</f>
        <v>#REF!</v>
      </c>
      <c r="M339" s="121" t="s">
        <v>107</v>
      </c>
    </row>
    <row r="340" spans="1:13" s="113" customFormat="1" ht="26.25" customHeight="1" x14ac:dyDescent="0.2">
      <c r="A340" s="115">
        <v>338</v>
      </c>
      <c r="B340" s="126" t="s">
        <v>126</v>
      </c>
      <c r="C340" s="116" t="e">
        <f>#REF!</f>
        <v>#REF!</v>
      </c>
      <c r="D340" s="120" t="e">
        <f>#REF!</f>
        <v>#REF!</v>
      </c>
      <c r="E340" s="120" t="e">
        <f>#REF!</f>
        <v>#REF!</v>
      </c>
      <c r="F340" s="159" t="e">
        <f>#REF!</f>
        <v>#REF!</v>
      </c>
      <c r="G340" s="123" t="e">
        <f>#REF!</f>
        <v>#REF!</v>
      </c>
      <c r="H340" s="123" t="s">
        <v>127</v>
      </c>
      <c r="I340" s="123"/>
      <c r="J340" s="117" t="str">
        <f>'YARIŞMA BİLGİLERİ'!$F$21</f>
        <v>12-16 Yaş Kız Erkek</v>
      </c>
      <c r="K340" s="120" t="str">
        <f t="shared" si="9"/>
        <v>İzmir-Görme Engelliler Türkiye Şampiyonası</v>
      </c>
      <c r="L340" s="177" t="e">
        <f>#REF!</f>
        <v>#REF!</v>
      </c>
      <c r="M340" s="121" t="s">
        <v>107</v>
      </c>
    </row>
    <row r="341" spans="1:13" s="113" customFormat="1" ht="26.25" customHeight="1" x14ac:dyDescent="0.2">
      <c r="A341" s="115">
        <v>339</v>
      </c>
      <c r="B341" s="126" t="s">
        <v>126</v>
      </c>
      <c r="C341" s="116" t="e">
        <f>#REF!</f>
        <v>#REF!</v>
      </c>
      <c r="D341" s="120" t="e">
        <f>#REF!</f>
        <v>#REF!</v>
      </c>
      <c r="E341" s="120" t="e">
        <f>#REF!</f>
        <v>#REF!</v>
      </c>
      <c r="F341" s="159" t="e">
        <f>#REF!</f>
        <v>#REF!</v>
      </c>
      <c r="G341" s="123" t="e">
        <f>#REF!</f>
        <v>#REF!</v>
      </c>
      <c r="H341" s="123" t="s">
        <v>127</v>
      </c>
      <c r="I341" s="123"/>
      <c r="J341" s="117" t="str">
        <f>'YARIŞMA BİLGİLERİ'!$F$21</f>
        <v>12-16 Yaş Kız Erkek</v>
      </c>
      <c r="K341" s="120" t="str">
        <f t="shared" si="9"/>
        <v>İzmir-Görme Engelliler Türkiye Şampiyonası</v>
      </c>
      <c r="L341" s="177" t="e">
        <f>#REF!</f>
        <v>#REF!</v>
      </c>
      <c r="M341" s="121" t="s">
        <v>107</v>
      </c>
    </row>
    <row r="342" spans="1:13" s="113" customFormat="1" ht="26.25" customHeight="1" x14ac:dyDescent="0.2">
      <c r="A342" s="115">
        <v>340</v>
      </c>
      <c r="B342" s="126" t="s">
        <v>126</v>
      </c>
      <c r="C342" s="116" t="e">
        <f>#REF!</f>
        <v>#REF!</v>
      </c>
      <c r="D342" s="120" t="e">
        <f>#REF!</f>
        <v>#REF!</v>
      </c>
      <c r="E342" s="120" t="e">
        <f>#REF!</f>
        <v>#REF!</v>
      </c>
      <c r="F342" s="159" t="e">
        <f>#REF!</f>
        <v>#REF!</v>
      </c>
      <c r="G342" s="123" t="e">
        <f>#REF!</f>
        <v>#REF!</v>
      </c>
      <c r="H342" s="123" t="s">
        <v>127</v>
      </c>
      <c r="I342" s="123"/>
      <c r="J342" s="117" t="str">
        <f>'YARIŞMA BİLGİLERİ'!$F$21</f>
        <v>12-16 Yaş Kız Erkek</v>
      </c>
      <c r="K342" s="120" t="str">
        <f t="shared" si="9"/>
        <v>İzmir-Görme Engelliler Türkiye Şampiyonası</v>
      </c>
      <c r="L342" s="177" t="e">
        <f>#REF!</f>
        <v>#REF!</v>
      </c>
      <c r="M342" s="121" t="s">
        <v>107</v>
      </c>
    </row>
    <row r="343" spans="1:13" s="113" customFormat="1" ht="26.25" customHeight="1" x14ac:dyDescent="0.2">
      <c r="A343" s="115">
        <v>341</v>
      </c>
      <c r="B343" s="126" t="s">
        <v>126</v>
      </c>
      <c r="C343" s="116" t="e">
        <f>#REF!</f>
        <v>#REF!</v>
      </c>
      <c r="D343" s="120" t="e">
        <f>#REF!</f>
        <v>#REF!</v>
      </c>
      <c r="E343" s="120" t="e">
        <f>#REF!</f>
        <v>#REF!</v>
      </c>
      <c r="F343" s="159" t="e">
        <f>#REF!</f>
        <v>#REF!</v>
      </c>
      <c r="G343" s="123" t="e">
        <f>#REF!</f>
        <v>#REF!</v>
      </c>
      <c r="H343" s="123" t="s">
        <v>127</v>
      </c>
      <c r="I343" s="123"/>
      <c r="J343" s="117" t="str">
        <f>'YARIŞMA BİLGİLERİ'!$F$21</f>
        <v>12-16 Yaş Kız Erkek</v>
      </c>
      <c r="K343" s="120" t="str">
        <f t="shared" si="9"/>
        <v>İzmir-Görme Engelliler Türkiye Şampiyonası</v>
      </c>
      <c r="L343" s="177" t="e">
        <f>#REF!</f>
        <v>#REF!</v>
      </c>
      <c r="M343" s="121" t="s">
        <v>107</v>
      </c>
    </row>
    <row r="344" spans="1:13" s="113" customFormat="1" ht="26.25" customHeight="1" x14ac:dyDescent="0.2">
      <c r="A344" s="115">
        <v>342</v>
      </c>
      <c r="B344" s="126" t="s">
        <v>126</v>
      </c>
      <c r="C344" s="116" t="e">
        <f>#REF!</f>
        <v>#REF!</v>
      </c>
      <c r="D344" s="120" t="e">
        <f>#REF!</f>
        <v>#REF!</v>
      </c>
      <c r="E344" s="120" t="e">
        <f>#REF!</f>
        <v>#REF!</v>
      </c>
      <c r="F344" s="159" t="e">
        <f>#REF!</f>
        <v>#REF!</v>
      </c>
      <c r="G344" s="123" t="e">
        <f>#REF!</f>
        <v>#REF!</v>
      </c>
      <c r="H344" s="123" t="s">
        <v>127</v>
      </c>
      <c r="I344" s="123"/>
      <c r="J344" s="117" t="str">
        <f>'YARIŞMA BİLGİLERİ'!$F$21</f>
        <v>12-16 Yaş Kız Erkek</v>
      </c>
      <c r="K344" s="120" t="str">
        <f t="shared" si="9"/>
        <v>İzmir-Görme Engelliler Türkiye Şampiyonası</v>
      </c>
      <c r="L344" s="177" t="e">
        <f>#REF!</f>
        <v>#REF!</v>
      </c>
      <c r="M344" s="121" t="s">
        <v>107</v>
      </c>
    </row>
    <row r="345" spans="1:13" s="113" customFormat="1" ht="26.25" customHeight="1" x14ac:dyDescent="0.2">
      <c r="A345" s="115">
        <v>343</v>
      </c>
      <c r="B345" s="126" t="s">
        <v>126</v>
      </c>
      <c r="C345" s="116" t="e">
        <f>#REF!</f>
        <v>#REF!</v>
      </c>
      <c r="D345" s="120" t="e">
        <f>#REF!</f>
        <v>#REF!</v>
      </c>
      <c r="E345" s="120" t="e">
        <f>#REF!</f>
        <v>#REF!</v>
      </c>
      <c r="F345" s="159" t="e">
        <f>#REF!</f>
        <v>#REF!</v>
      </c>
      <c r="G345" s="123" t="e">
        <f>#REF!</f>
        <v>#REF!</v>
      </c>
      <c r="H345" s="123" t="s">
        <v>127</v>
      </c>
      <c r="I345" s="123"/>
      <c r="J345" s="117" t="str">
        <f>'YARIŞMA BİLGİLERİ'!$F$21</f>
        <v>12-16 Yaş Kız Erkek</v>
      </c>
      <c r="K345" s="120" t="str">
        <f t="shared" si="9"/>
        <v>İzmir-Görme Engelliler Türkiye Şampiyonası</v>
      </c>
      <c r="L345" s="177" t="e">
        <f>#REF!</f>
        <v>#REF!</v>
      </c>
      <c r="M345" s="121" t="s">
        <v>107</v>
      </c>
    </row>
    <row r="346" spans="1:13" s="113" customFormat="1" ht="26.25" customHeight="1" x14ac:dyDescent="0.2">
      <c r="A346" s="115">
        <v>344</v>
      </c>
      <c r="B346" s="126" t="s">
        <v>126</v>
      </c>
      <c r="C346" s="116" t="e">
        <f>#REF!</f>
        <v>#REF!</v>
      </c>
      <c r="D346" s="120" t="e">
        <f>#REF!</f>
        <v>#REF!</v>
      </c>
      <c r="E346" s="120" t="e">
        <f>#REF!</f>
        <v>#REF!</v>
      </c>
      <c r="F346" s="159" t="e">
        <f>#REF!</f>
        <v>#REF!</v>
      </c>
      <c r="G346" s="123" t="e">
        <f>#REF!</f>
        <v>#REF!</v>
      </c>
      <c r="H346" s="123" t="s">
        <v>127</v>
      </c>
      <c r="I346" s="123"/>
      <c r="J346" s="117" t="str">
        <f>'YARIŞMA BİLGİLERİ'!$F$21</f>
        <v>12-16 Yaş Kız Erkek</v>
      </c>
      <c r="K346" s="120" t="str">
        <f t="shared" si="9"/>
        <v>İzmir-Görme Engelliler Türkiye Şampiyonası</v>
      </c>
      <c r="L346" s="177" t="e">
        <f>#REF!</f>
        <v>#REF!</v>
      </c>
      <c r="M346" s="121" t="s">
        <v>107</v>
      </c>
    </row>
    <row r="347" spans="1:13" s="113" customFormat="1" ht="26.25" customHeight="1" x14ac:dyDescent="0.2">
      <c r="A347" s="115">
        <v>345</v>
      </c>
      <c r="B347" s="126" t="s">
        <v>126</v>
      </c>
      <c r="C347" s="116" t="e">
        <f>#REF!</f>
        <v>#REF!</v>
      </c>
      <c r="D347" s="120" t="e">
        <f>#REF!</f>
        <v>#REF!</v>
      </c>
      <c r="E347" s="120" t="e">
        <f>#REF!</f>
        <v>#REF!</v>
      </c>
      <c r="F347" s="159" t="e">
        <f>#REF!</f>
        <v>#REF!</v>
      </c>
      <c r="G347" s="123" t="e">
        <f>#REF!</f>
        <v>#REF!</v>
      </c>
      <c r="H347" s="123" t="s">
        <v>127</v>
      </c>
      <c r="I347" s="123"/>
      <c r="J347" s="117" t="str">
        <f>'YARIŞMA BİLGİLERİ'!$F$21</f>
        <v>12-16 Yaş Kız Erkek</v>
      </c>
      <c r="K347" s="120" t="str">
        <f t="shared" si="9"/>
        <v>İzmir-Görme Engelliler Türkiye Şampiyonası</v>
      </c>
      <c r="L347" s="177" t="e">
        <f>#REF!</f>
        <v>#REF!</v>
      </c>
      <c r="M347" s="121" t="s">
        <v>107</v>
      </c>
    </row>
    <row r="348" spans="1:13" s="113" customFormat="1" ht="26.25" customHeight="1" x14ac:dyDescent="0.2">
      <c r="A348" s="115">
        <v>346</v>
      </c>
      <c r="B348" s="126" t="s">
        <v>126</v>
      </c>
      <c r="C348" s="116" t="e">
        <f>#REF!</f>
        <v>#REF!</v>
      </c>
      <c r="D348" s="120" t="e">
        <f>#REF!</f>
        <v>#REF!</v>
      </c>
      <c r="E348" s="120" t="e">
        <f>#REF!</f>
        <v>#REF!</v>
      </c>
      <c r="F348" s="159" t="e">
        <f>#REF!</f>
        <v>#REF!</v>
      </c>
      <c r="G348" s="123" t="e">
        <f>#REF!</f>
        <v>#REF!</v>
      </c>
      <c r="H348" s="123" t="s">
        <v>127</v>
      </c>
      <c r="I348" s="123"/>
      <c r="J348" s="117" t="str">
        <f>'YARIŞMA BİLGİLERİ'!$F$21</f>
        <v>12-16 Yaş Kız Erkek</v>
      </c>
      <c r="K348" s="120" t="str">
        <f t="shared" si="9"/>
        <v>İzmir-Görme Engelliler Türkiye Şampiyonası</v>
      </c>
      <c r="L348" s="177" t="e">
        <f>#REF!</f>
        <v>#REF!</v>
      </c>
      <c r="M348" s="121" t="s">
        <v>107</v>
      </c>
    </row>
    <row r="349" spans="1:13" s="113" customFormat="1" ht="26.25" customHeight="1" x14ac:dyDescent="0.2">
      <c r="A349" s="115">
        <v>347</v>
      </c>
      <c r="B349" s="126" t="s">
        <v>126</v>
      </c>
      <c r="C349" s="116" t="e">
        <f>#REF!</f>
        <v>#REF!</v>
      </c>
      <c r="D349" s="120" t="e">
        <f>#REF!</f>
        <v>#REF!</v>
      </c>
      <c r="E349" s="120" t="e">
        <f>#REF!</f>
        <v>#REF!</v>
      </c>
      <c r="F349" s="159" t="e">
        <f>#REF!</f>
        <v>#REF!</v>
      </c>
      <c r="G349" s="123" t="e">
        <f>#REF!</f>
        <v>#REF!</v>
      </c>
      <c r="H349" s="123" t="s">
        <v>127</v>
      </c>
      <c r="I349" s="123"/>
      <c r="J349" s="117" t="str">
        <f>'YARIŞMA BİLGİLERİ'!$F$21</f>
        <v>12-16 Yaş Kız Erkek</v>
      </c>
      <c r="K349" s="120" t="str">
        <f t="shared" si="9"/>
        <v>İzmir-Görme Engelliler Türkiye Şampiyonası</v>
      </c>
      <c r="L349" s="177" t="e">
        <f>#REF!</f>
        <v>#REF!</v>
      </c>
      <c r="M349" s="121" t="s">
        <v>107</v>
      </c>
    </row>
    <row r="350" spans="1:13" s="113" customFormat="1" ht="26.25" customHeight="1" x14ac:dyDescent="0.2">
      <c r="A350" s="115">
        <v>348</v>
      </c>
      <c r="B350" s="126" t="s">
        <v>126</v>
      </c>
      <c r="C350" s="116" t="e">
        <f>#REF!</f>
        <v>#REF!</v>
      </c>
      <c r="D350" s="120" t="e">
        <f>#REF!</f>
        <v>#REF!</v>
      </c>
      <c r="E350" s="120" t="e">
        <f>#REF!</f>
        <v>#REF!</v>
      </c>
      <c r="F350" s="159" t="e">
        <f>#REF!</f>
        <v>#REF!</v>
      </c>
      <c r="G350" s="123" t="e">
        <f>#REF!</f>
        <v>#REF!</v>
      </c>
      <c r="H350" s="123" t="s">
        <v>127</v>
      </c>
      <c r="I350" s="123"/>
      <c r="J350" s="117" t="str">
        <f>'YARIŞMA BİLGİLERİ'!$F$21</f>
        <v>12-16 Yaş Kız Erkek</v>
      </c>
      <c r="K350" s="120" t="str">
        <f t="shared" si="9"/>
        <v>İzmir-Görme Engelliler Türkiye Şampiyonası</v>
      </c>
      <c r="L350" s="177" t="e">
        <f>#REF!</f>
        <v>#REF!</v>
      </c>
      <c r="M350" s="121" t="s">
        <v>107</v>
      </c>
    </row>
    <row r="351" spans="1:13" s="113" customFormat="1" ht="26.25" customHeight="1" x14ac:dyDescent="0.2">
      <c r="A351" s="115">
        <v>349</v>
      </c>
      <c r="B351" s="126" t="s">
        <v>126</v>
      </c>
      <c r="C351" s="116" t="e">
        <f>#REF!</f>
        <v>#REF!</v>
      </c>
      <c r="D351" s="120" t="e">
        <f>#REF!</f>
        <v>#REF!</v>
      </c>
      <c r="E351" s="120" t="e">
        <f>#REF!</f>
        <v>#REF!</v>
      </c>
      <c r="F351" s="159" t="e">
        <f>#REF!</f>
        <v>#REF!</v>
      </c>
      <c r="G351" s="123" t="e">
        <f>#REF!</f>
        <v>#REF!</v>
      </c>
      <c r="H351" s="123" t="s">
        <v>127</v>
      </c>
      <c r="I351" s="123"/>
      <c r="J351" s="117" t="str">
        <f>'YARIŞMA BİLGİLERİ'!$F$21</f>
        <v>12-16 Yaş Kız Erkek</v>
      </c>
      <c r="K351" s="120" t="str">
        <f t="shared" si="9"/>
        <v>İzmir-Görme Engelliler Türkiye Şampiyonası</v>
      </c>
      <c r="L351" s="177" t="e">
        <f>#REF!</f>
        <v>#REF!</v>
      </c>
      <c r="M351" s="121" t="s">
        <v>107</v>
      </c>
    </row>
    <row r="352" spans="1:13" s="113" customFormat="1" ht="26.25" customHeight="1" x14ac:dyDescent="0.2">
      <c r="A352" s="115">
        <v>350</v>
      </c>
      <c r="B352" s="126" t="s">
        <v>126</v>
      </c>
      <c r="C352" s="116" t="e">
        <f>#REF!</f>
        <v>#REF!</v>
      </c>
      <c r="D352" s="120" t="e">
        <f>#REF!</f>
        <v>#REF!</v>
      </c>
      <c r="E352" s="120" t="e">
        <f>#REF!</f>
        <v>#REF!</v>
      </c>
      <c r="F352" s="159" t="e">
        <f>#REF!</f>
        <v>#REF!</v>
      </c>
      <c r="G352" s="123" t="e">
        <f>#REF!</f>
        <v>#REF!</v>
      </c>
      <c r="H352" s="123" t="s">
        <v>127</v>
      </c>
      <c r="I352" s="123"/>
      <c r="J352" s="117" t="str">
        <f>'YARIŞMA BİLGİLERİ'!$F$21</f>
        <v>12-16 Yaş Kız Erkek</v>
      </c>
      <c r="K352" s="120" t="str">
        <f t="shared" si="9"/>
        <v>İzmir-Görme Engelliler Türkiye Şampiyonası</v>
      </c>
      <c r="L352" s="177" t="e">
        <f>#REF!</f>
        <v>#REF!</v>
      </c>
      <c r="M352" s="121" t="s">
        <v>107</v>
      </c>
    </row>
    <row r="353" spans="1:13" s="113" customFormat="1" ht="26.25" customHeight="1" x14ac:dyDescent="0.2">
      <c r="A353" s="115">
        <v>351</v>
      </c>
      <c r="B353" s="126" t="s">
        <v>126</v>
      </c>
      <c r="C353" s="116" t="e">
        <f>#REF!</f>
        <v>#REF!</v>
      </c>
      <c r="D353" s="120" t="e">
        <f>#REF!</f>
        <v>#REF!</v>
      </c>
      <c r="E353" s="120" t="e">
        <f>#REF!</f>
        <v>#REF!</v>
      </c>
      <c r="F353" s="159" t="e">
        <f>#REF!</f>
        <v>#REF!</v>
      </c>
      <c r="G353" s="123" t="e">
        <f>#REF!</f>
        <v>#REF!</v>
      </c>
      <c r="H353" s="123" t="s">
        <v>127</v>
      </c>
      <c r="I353" s="123"/>
      <c r="J353" s="117" t="str">
        <f>'YARIŞMA BİLGİLERİ'!$F$21</f>
        <v>12-16 Yaş Kız Erkek</v>
      </c>
      <c r="K353" s="120" t="str">
        <f t="shared" si="9"/>
        <v>İzmir-Görme Engelliler Türkiye Şampiyonası</v>
      </c>
      <c r="L353" s="177" t="e">
        <f>#REF!</f>
        <v>#REF!</v>
      </c>
      <c r="M353" s="121" t="s">
        <v>107</v>
      </c>
    </row>
    <row r="354" spans="1:13" s="113" customFormat="1" ht="26.25" customHeight="1" x14ac:dyDescent="0.2">
      <c r="A354" s="115">
        <v>352</v>
      </c>
      <c r="B354" s="126" t="s">
        <v>126</v>
      </c>
      <c r="C354" s="116" t="e">
        <f>#REF!</f>
        <v>#REF!</v>
      </c>
      <c r="D354" s="120" t="e">
        <f>#REF!</f>
        <v>#REF!</v>
      </c>
      <c r="E354" s="120" t="e">
        <f>#REF!</f>
        <v>#REF!</v>
      </c>
      <c r="F354" s="159" t="e">
        <f>#REF!</f>
        <v>#REF!</v>
      </c>
      <c r="G354" s="123" t="e">
        <f>#REF!</f>
        <v>#REF!</v>
      </c>
      <c r="H354" s="123" t="s">
        <v>127</v>
      </c>
      <c r="I354" s="123"/>
      <c r="J354" s="117" t="str">
        <f>'YARIŞMA BİLGİLERİ'!$F$21</f>
        <v>12-16 Yaş Kız Erkek</v>
      </c>
      <c r="K354" s="120" t="str">
        <f t="shared" si="9"/>
        <v>İzmir-Görme Engelliler Türkiye Şampiyonası</v>
      </c>
      <c r="L354" s="177" t="e">
        <f>#REF!</f>
        <v>#REF!</v>
      </c>
      <c r="M354" s="121" t="s">
        <v>107</v>
      </c>
    </row>
    <row r="355" spans="1:13" s="113" customFormat="1" ht="26.25" customHeight="1" x14ac:dyDescent="0.2">
      <c r="A355" s="115">
        <v>353</v>
      </c>
      <c r="B355" s="126" t="s">
        <v>126</v>
      </c>
      <c r="C355" s="116" t="e">
        <f>#REF!</f>
        <v>#REF!</v>
      </c>
      <c r="D355" s="120" t="e">
        <f>#REF!</f>
        <v>#REF!</v>
      </c>
      <c r="E355" s="120" t="e">
        <f>#REF!</f>
        <v>#REF!</v>
      </c>
      <c r="F355" s="159" t="e">
        <f>#REF!</f>
        <v>#REF!</v>
      </c>
      <c r="G355" s="123" t="e">
        <f>#REF!</f>
        <v>#REF!</v>
      </c>
      <c r="H355" s="123" t="s">
        <v>127</v>
      </c>
      <c r="I355" s="123"/>
      <c r="J355" s="117" t="str">
        <f>'YARIŞMA BİLGİLERİ'!$F$21</f>
        <v>12-16 Yaş Kız Erkek</v>
      </c>
      <c r="K355" s="120" t="str">
        <f>CONCATENATE(K$1,"-",A$1)</f>
        <v>İzmir-Görme Engelliler Türkiye Şampiyonası</v>
      </c>
      <c r="L355" s="177" t="e">
        <f>#REF!</f>
        <v>#REF!</v>
      </c>
      <c r="M355" s="121" t="s">
        <v>107</v>
      </c>
    </row>
    <row r="356" spans="1:13" s="113" customFormat="1" ht="26.25" customHeight="1" x14ac:dyDescent="0.2">
      <c r="A356" s="115">
        <v>354</v>
      </c>
      <c r="B356" s="126" t="s">
        <v>126</v>
      </c>
      <c r="C356" s="116" t="e">
        <f>#REF!</f>
        <v>#REF!</v>
      </c>
      <c r="D356" s="120" t="e">
        <f>#REF!</f>
        <v>#REF!</v>
      </c>
      <c r="E356" s="120" t="e">
        <f>#REF!</f>
        <v>#REF!</v>
      </c>
      <c r="F356" s="159" t="e">
        <f>#REF!</f>
        <v>#REF!</v>
      </c>
      <c r="G356" s="123" t="e">
        <f>#REF!</f>
        <v>#REF!</v>
      </c>
      <c r="H356" s="123" t="s">
        <v>127</v>
      </c>
      <c r="I356" s="123"/>
      <c r="J356" s="117" t="str">
        <f>'YARIŞMA BİLGİLERİ'!$F$21</f>
        <v>12-16 Yaş Kız Erkek</v>
      </c>
      <c r="K356" s="120" t="str">
        <f>CONCATENATE(K$1,"-",A$1)</f>
        <v>İzmir-Görme Engelliler Türkiye Şampiyonası</v>
      </c>
      <c r="L356" s="177" t="e">
        <f>#REF!</f>
        <v>#REF!</v>
      </c>
      <c r="M356" s="121" t="s">
        <v>107</v>
      </c>
    </row>
    <row r="357" spans="1:13" s="113" customFormat="1" ht="26.25" customHeight="1" x14ac:dyDescent="0.2">
      <c r="A357" s="115">
        <v>355</v>
      </c>
      <c r="B357" s="126" t="s">
        <v>126</v>
      </c>
      <c r="C357" s="116" t="e">
        <f>#REF!</f>
        <v>#REF!</v>
      </c>
      <c r="D357" s="120" t="e">
        <f>#REF!</f>
        <v>#REF!</v>
      </c>
      <c r="E357" s="120" t="e">
        <f>#REF!</f>
        <v>#REF!</v>
      </c>
      <c r="F357" s="159" t="e">
        <f>#REF!</f>
        <v>#REF!</v>
      </c>
      <c r="G357" s="123" t="e">
        <f>#REF!</f>
        <v>#REF!</v>
      </c>
      <c r="H357" s="123" t="s">
        <v>127</v>
      </c>
      <c r="I357" s="123"/>
      <c r="J357" s="117" t="str">
        <f>'YARIŞMA BİLGİLERİ'!$F$21</f>
        <v>12-16 Yaş Kız Erkek</v>
      </c>
      <c r="K357" s="120" t="str">
        <f>CONCATENATE(K$1,"-",A$1)</f>
        <v>İzmir-Görme Engelliler Türkiye Şampiyonası</v>
      </c>
      <c r="L357" s="177" t="e">
        <f>#REF!</f>
        <v>#REF!</v>
      </c>
      <c r="M357" s="121" t="s">
        <v>107</v>
      </c>
    </row>
    <row r="358" spans="1:13" s="113" customFormat="1" ht="26.25" customHeight="1" x14ac:dyDescent="0.2">
      <c r="A358" s="115">
        <v>356</v>
      </c>
      <c r="B358" s="126" t="s">
        <v>126</v>
      </c>
      <c r="C358" s="116" t="e">
        <f>#REF!</f>
        <v>#REF!</v>
      </c>
      <c r="D358" s="120" t="e">
        <f>#REF!</f>
        <v>#REF!</v>
      </c>
      <c r="E358" s="120" t="e">
        <f>#REF!</f>
        <v>#REF!</v>
      </c>
      <c r="F358" s="159" t="e">
        <f>#REF!</f>
        <v>#REF!</v>
      </c>
      <c r="G358" s="123" t="e">
        <f>#REF!</f>
        <v>#REF!</v>
      </c>
      <c r="H358" s="123" t="s">
        <v>127</v>
      </c>
      <c r="I358" s="123"/>
      <c r="J358" s="117" t="str">
        <f>'YARIŞMA BİLGİLERİ'!$F$21</f>
        <v>12-16 Yaş Kız Erkek</v>
      </c>
      <c r="K358" s="120" t="str">
        <f>CONCATENATE(K$1,"-",A$1)</f>
        <v>İzmir-Görme Engelliler Türkiye Şampiyonası</v>
      </c>
      <c r="L358" s="177" t="e">
        <f>#REF!</f>
        <v>#REF!</v>
      </c>
      <c r="M358" s="121" t="s">
        <v>107</v>
      </c>
    </row>
    <row r="359" spans="1:13" s="113" customFormat="1" ht="26.25" customHeight="1" x14ac:dyDescent="0.2">
      <c r="A359" s="115">
        <v>357</v>
      </c>
      <c r="B359" s="126" t="s">
        <v>126</v>
      </c>
      <c r="C359" s="116" t="e">
        <f>#REF!</f>
        <v>#REF!</v>
      </c>
      <c r="D359" s="120" t="e">
        <f>#REF!</f>
        <v>#REF!</v>
      </c>
      <c r="E359" s="120" t="e">
        <f>#REF!</f>
        <v>#REF!</v>
      </c>
      <c r="F359" s="159" t="e">
        <f>#REF!</f>
        <v>#REF!</v>
      </c>
      <c r="G359" s="123" t="e">
        <f>#REF!</f>
        <v>#REF!</v>
      </c>
      <c r="H359" s="123" t="s">
        <v>127</v>
      </c>
      <c r="I359" s="123"/>
      <c r="J359" s="117" t="str">
        <f>'YARIŞMA BİLGİLERİ'!$F$21</f>
        <v>12-16 Yaş Kız Erkek</v>
      </c>
      <c r="K359" s="120" t="str">
        <f>CONCATENATE(K$1,"-",A$1)</f>
        <v>İzmir-Görme Engelliler Türkiye Şampiyonası</v>
      </c>
      <c r="L359" s="177" t="e">
        <f>#REF!</f>
        <v>#REF!</v>
      </c>
      <c r="M359" s="121" t="s">
        <v>107</v>
      </c>
    </row>
    <row r="360" spans="1:13" s="113" customFormat="1" ht="26.25" customHeight="1" x14ac:dyDescent="0.2">
      <c r="A360" s="115">
        <v>358</v>
      </c>
      <c r="B360" s="126" t="s">
        <v>115</v>
      </c>
      <c r="C360" s="116" t="e">
        <f>#REF!</f>
        <v>#REF!</v>
      </c>
      <c r="D360" s="120" t="e">
        <f>#REF!</f>
        <v>#REF!</v>
      </c>
      <c r="E360" s="120" t="e">
        <f>#REF!</f>
        <v>#REF!</v>
      </c>
      <c r="F360" s="122" t="e">
        <f>#REF!</f>
        <v>#REF!</v>
      </c>
      <c r="G360" s="123" t="e">
        <f>#REF!</f>
        <v>#REF!</v>
      </c>
      <c r="H360" s="123" t="s">
        <v>114</v>
      </c>
      <c r="I360" s="123"/>
      <c r="J360" s="117" t="str">
        <f>'YARIŞMA BİLGİLERİ'!$F$21</f>
        <v>12-16 Yaş Kız Erkek</v>
      </c>
      <c r="K360" s="120" t="str">
        <f t="shared" si="7"/>
        <v>İzmir-Görme Engelliler Türkiye Şampiyonası</v>
      </c>
      <c r="L360" s="177" t="e">
        <f>#REF!</f>
        <v>#REF!</v>
      </c>
      <c r="M360" s="121" t="s">
        <v>107</v>
      </c>
    </row>
    <row r="361" spans="1:13" s="113" customFormat="1" ht="26.25" customHeight="1" x14ac:dyDescent="0.2">
      <c r="A361" s="115">
        <v>359</v>
      </c>
      <c r="B361" s="126" t="s">
        <v>115</v>
      </c>
      <c r="C361" s="116" t="e">
        <f>#REF!</f>
        <v>#REF!</v>
      </c>
      <c r="D361" s="120" t="e">
        <f>#REF!</f>
        <v>#REF!</v>
      </c>
      <c r="E361" s="120" t="e">
        <f>#REF!</f>
        <v>#REF!</v>
      </c>
      <c r="F361" s="122" t="e">
        <f>#REF!</f>
        <v>#REF!</v>
      </c>
      <c r="G361" s="123" t="e">
        <f>#REF!</f>
        <v>#REF!</v>
      </c>
      <c r="H361" s="123" t="s">
        <v>114</v>
      </c>
      <c r="I361" s="123"/>
      <c r="J361" s="117" t="str">
        <f>'YARIŞMA BİLGİLERİ'!$F$21</f>
        <v>12-16 Yaş Kız Erkek</v>
      </c>
      <c r="K361" s="120" t="str">
        <f t="shared" si="7"/>
        <v>İzmir-Görme Engelliler Türkiye Şampiyonası</v>
      </c>
      <c r="L361" s="177" t="e">
        <f>#REF!</f>
        <v>#REF!</v>
      </c>
      <c r="M361" s="121" t="s">
        <v>107</v>
      </c>
    </row>
    <row r="362" spans="1:13" s="113" customFormat="1" ht="26.25" customHeight="1" x14ac:dyDescent="0.2">
      <c r="A362" s="115">
        <v>360</v>
      </c>
      <c r="B362" s="126" t="s">
        <v>115</v>
      </c>
      <c r="C362" s="116" t="e">
        <f>#REF!</f>
        <v>#REF!</v>
      </c>
      <c r="D362" s="120" t="e">
        <f>#REF!</f>
        <v>#REF!</v>
      </c>
      <c r="E362" s="120" t="e">
        <f>#REF!</f>
        <v>#REF!</v>
      </c>
      <c r="F362" s="122" t="e">
        <f>#REF!</f>
        <v>#REF!</v>
      </c>
      <c r="G362" s="123" t="e">
        <f>#REF!</f>
        <v>#REF!</v>
      </c>
      <c r="H362" s="123" t="s">
        <v>114</v>
      </c>
      <c r="I362" s="123"/>
      <c r="J362" s="117" t="str">
        <f>'YARIŞMA BİLGİLERİ'!$F$21</f>
        <v>12-16 Yaş Kız Erkek</v>
      </c>
      <c r="K362" s="120" t="str">
        <f t="shared" si="7"/>
        <v>İzmir-Görme Engelliler Türkiye Şampiyonası</v>
      </c>
      <c r="L362" s="177" t="e">
        <f>#REF!</f>
        <v>#REF!</v>
      </c>
      <c r="M362" s="121" t="s">
        <v>107</v>
      </c>
    </row>
    <row r="363" spans="1:13" s="113" customFormat="1" ht="26.25" customHeight="1" x14ac:dyDescent="0.2">
      <c r="A363" s="115">
        <v>361</v>
      </c>
      <c r="B363" s="126" t="s">
        <v>115</v>
      </c>
      <c r="C363" s="116" t="e">
        <f>#REF!</f>
        <v>#REF!</v>
      </c>
      <c r="D363" s="120" t="e">
        <f>#REF!</f>
        <v>#REF!</v>
      </c>
      <c r="E363" s="120" t="e">
        <f>#REF!</f>
        <v>#REF!</v>
      </c>
      <c r="F363" s="122" t="e">
        <f>#REF!</f>
        <v>#REF!</v>
      </c>
      <c r="G363" s="123" t="e">
        <f>#REF!</f>
        <v>#REF!</v>
      </c>
      <c r="H363" s="123" t="s">
        <v>114</v>
      </c>
      <c r="I363" s="123"/>
      <c r="J363" s="117" t="str">
        <f>'YARIŞMA BİLGİLERİ'!$F$21</f>
        <v>12-16 Yaş Kız Erkek</v>
      </c>
      <c r="K363" s="120" t="str">
        <f t="shared" si="7"/>
        <v>İzmir-Görme Engelliler Türkiye Şampiyonası</v>
      </c>
      <c r="L363" s="177" t="e">
        <f>#REF!</f>
        <v>#REF!</v>
      </c>
      <c r="M363" s="121" t="s">
        <v>107</v>
      </c>
    </row>
    <row r="364" spans="1:13" s="113" customFormat="1" ht="26.25" customHeight="1" x14ac:dyDescent="0.2">
      <c r="A364" s="115">
        <v>362</v>
      </c>
      <c r="B364" s="126" t="s">
        <v>115</v>
      </c>
      <c r="C364" s="116" t="e">
        <f>#REF!</f>
        <v>#REF!</v>
      </c>
      <c r="D364" s="120" t="e">
        <f>#REF!</f>
        <v>#REF!</v>
      </c>
      <c r="E364" s="120" t="e">
        <f>#REF!</f>
        <v>#REF!</v>
      </c>
      <c r="F364" s="122" t="e">
        <f>#REF!</f>
        <v>#REF!</v>
      </c>
      <c r="G364" s="123" t="e">
        <f>#REF!</f>
        <v>#REF!</v>
      </c>
      <c r="H364" s="123" t="s">
        <v>114</v>
      </c>
      <c r="I364" s="123"/>
      <c r="J364" s="117" t="str">
        <f>'YARIŞMA BİLGİLERİ'!$F$21</f>
        <v>12-16 Yaş Kız Erkek</v>
      </c>
      <c r="K364" s="120" t="str">
        <f t="shared" si="7"/>
        <v>İzmir-Görme Engelliler Türkiye Şampiyonası</v>
      </c>
      <c r="L364" s="177" t="e">
        <f>#REF!</f>
        <v>#REF!</v>
      </c>
      <c r="M364" s="121" t="s">
        <v>107</v>
      </c>
    </row>
    <row r="365" spans="1:13" s="113" customFormat="1" ht="26.25" customHeight="1" x14ac:dyDescent="0.2">
      <c r="A365" s="115">
        <v>363</v>
      </c>
      <c r="B365" s="126" t="s">
        <v>115</v>
      </c>
      <c r="C365" s="116" t="e">
        <f>#REF!</f>
        <v>#REF!</v>
      </c>
      <c r="D365" s="120" t="e">
        <f>#REF!</f>
        <v>#REF!</v>
      </c>
      <c r="E365" s="120" t="e">
        <f>#REF!</f>
        <v>#REF!</v>
      </c>
      <c r="F365" s="122" t="e">
        <f>#REF!</f>
        <v>#REF!</v>
      </c>
      <c r="G365" s="123" t="e">
        <f>#REF!</f>
        <v>#REF!</v>
      </c>
      <c r="H365" s="123" t="s">
        <v>114</v>
      </c>
      <c r="I365" s="123"/>
      <c r="J365" s="117" t="str">
        <f>'YARIŞMA BİLGİLERİ'!$F$21</f>
        <v>12-16 Yaş Kız Erkek</v>
      </c>
      <c r="K365" s="120" t="str">
        <f t="shared" si="7"/>
        <v>İzmir-Görme Engelliler Türkiye Şampiyonası</v>
      </c>
      <c r="L365" s="177" t="e">
        <f>#REF!</f>
        <v>#REF!</v>
      </c>
      <c r="M365" s="121" t="s">
        <v>107</v>
      </c>
    </row>
    <row r="366" spans="1:13" s="113" customFormat="1" ht="26.25" customHeight="1" x14ac:dyDescent="0.2">
      <c r="A366" s="115">
        <v>364</v>
      </c>
      <c r="B366" s="126" t="s">
        <v>115</v>
      </c>
      <c r="C366" s="116" t="e">
        <f>#REF!</f>
        <v>#REF!</v>
      </c>
      <c r="D366" s="120" t="e">
        <f>#REF!</f>
        <v>#REF!</v>
      </c>
      <c r="E366" s="120" t="e">
        <f>#REF!</f>
        <v>#REF!</v>
      </c>
      <c r="F366" s="122" t="e">
        <f>#REF!</f>
        <v>#REF!</v>
      </c>
      <c r="G366" s="123" t="e">
        <f>#REF!</f>
        <v>#REF!</v>
      </c>
      <c r="H366" s="123" t="s">
        <v>114</v>
      </c>
      <c r="I366" s="123"/>
      <c r="J366" s="117" t="str">
        <f>'YARIŞMA BİLGİLERİ'!$F$21</f>
        <v>12-16 Yaş Kız Erkek</v>
      </c>
      <c r="K366" s="120" t="str">
        <f t="shared" si="7"/>
        <v>İzmir-Görme Engelliler Türkiye Şampiyonası</v>
      </c>
      <c r="L366" s="177" t="e">
        <f>#REF!</f>
        <v>#REF!</v>
      </c>
      <c r="M366" s="121" t="s">
        <v>107</v>
      </c>
    </row>
    <row r="367" spans="1:13" s="113" customFormat="1" ht="26.25" customHeight="1" x14ac:dyDescent="0.2">
      <c r="A367" s="115">
        <v>365</v>
      </c>
      <c r="B367" s="126" t="s">
        <v>115</v>
      </c>
      <c r="C367" s="116" t="e">
        <f>#REF!</f>
        <v>#REF!</v>
      </c>
      <c r="D367" s="120" t="e">
        <f>#REF!</f>
        <v>#REF!</v>
      </c>
      <c r="E367" s="120" t="e">
        <f>#REF!</f>
        <v>#REF!</v>
      </c>
      <c r="F367" s="122" t="e">
        <f>#REF!</f>
        <v>#REF!</v>
      </c>
      <c r="G367" s="123" t="e">
        <f>#REF!</f>
        <v>#REF!</v>
      </c>
      <c r="H367" s="123" t="s">
        <v>114</v>
      </c>
      <c r="I367" s="123"/>
      <c r="J367" s="117" t="str">
        <f>'YARIŞMA BİLGİLERİ'!$F$21</f>
        <v>12-16 Yaş Kız Erkek</v>
      </c>
      <c r="K367" s="120" t="str">
        <f t="shared" si="7"/>
        <v>İzmir-Görme Engelliler Türkiye Şampiyonası</v>
      </c>
      <c r="L367" s="177" t="e">
        <f>#REF!</f>
        <v>#REF!</v>
      </c>
      <c r="M367" s="121" t="s">
        <v>107</v>
      </c>
    </row>
    <row r="368" spans="1:13" s="113" customFormat="1" ht="26.25" customHeight="1" x14ac:dyDescent="0.2">
      <c r="A368" s="115">
        <v>366</v>
      </c>
      <c r="B368" s="126" t="s">
        <v>115</v>
      </c>
      <c r="C368" s="116" t="e">
        <f>#REF!</f>
        <v>#REF!</v>
      </c>
      <c r="D368" s="120" t="e">
        <f>#REF!</f>
        <v>#REF!</v>
      </c>
      <c r="E368" s="120" t="e">
        <f>#REF!</f>
        <v>#REF!</v>
      </c>
      <c r="F368" s="122" t="e">
        <f>#REF!</f>
        <v>#REF!</v>
      </c>
      <c r="G368" s="123" t="e">
        <f>#REF!</f>
        <v>#REF!</v>
      </c>
      <c r="H368" s="123" t="s">
        <v>114</v>
      </c>
      <c r="I368" s="123"/>
      <c r="J368" s="117" t="str">
        <f>'YARIŞMA BİLGİLERİ'!$F$21</f>
        <v>12-16 Yaş Kız Erkek</v>
      </c>
      <c r="K368" s="120" t="str">
        <f t="shared" si="7"/>
        <v>İzmir-Görme Engelliler Türkiye Şampiyonası</v>
      </c>
      <c r="L368" s="177" t="e">
        <f>#REF!</f>
        <v>#REF!</v>
      </c>
      <c r="M368" s="121" t="s">
        <v>107</v>
      </c>
    </row>
    <row r="369" spans="1:13" s="113" customFormat="1" ht="26.25" customHeight="1" x14ac:dyDescent="0.2">
      <c r="A369" s="115">
        <v>367</v>
      </c>
      <c r="B369" s="126" t="s">
        <v>115</v>
      </c>
      <c r="C369" s="116" t="e">
        <f>#REF!</f>
        <v>#REF!</v>
      </c>
      <c r="D369" s="120" t="e">
        <f>#REF!</f>
        <v>#REF!</v>
      </c>
      <c r="E369" s="120" t="e">
        <f>#REF!</f>
        <v>#REF!</v>
      </c>
      <c r="F369" s="122" t="e">
        <f>#REF!</f>
        <v>#REF!</v>
      </c>
      <c r="G369" s="123" t="e">
        <f>#REF!</f>
        <v>#REF!</v>
      </c>
      <c r="H369" s="123" t="s">
        <v>114</v>
      </c>
      <c r="I369" s="123"/>
      <c r="J369" s="117" t="str">
        <f>'YARIŞMA BİLGİLERİ'!$F$21</f>
        <v>12-16 Yaş Kız Erkek</v>
      </c>
      <c r="K369" s="120" t="str">
        <f t="shared" si="7"/>
        <v>İzmir-Görme Engelliler Türkiye Şampiyonası</v>
      </c>
      <c r="L369" s="177" t="e">
        <f>#REF!</f>
        <v>#REF!</v>
      </c>
      <c r="M369" s="121" t="s">
        <v>107</v>
      </c>
    </row>
    <row r="370" spans="1:13" s="113" customFormat="1" ht="26.25" customHeight="1" x14ac:dyDescent="0.2">
      <c r="A370" s="115">
        <v>368</v>
      </c>
      <c r="B370" s="126" t="s">
        <v>115</v>
      </c>
      <c r="C370" s="116" t="e">
        <f>#REF!</f>
        <v>#REF!</v>
      </c>
      <c r="D370" s="120" t="e">
        <f>#REF!</f>
        <v>#REF!</v>
      </c>
      <c r="E370" s="120" t="e">
        <f>#REF!</f>
        <v>#REF!</v>
      </c>
      <c r="F370" s="122" t="e">
        <f>#REF!</f>
        <v>#REF!</v>
      </c>
      <c r="G370" s="123" t="e">
        <f>#REF!</f>
        <v>#REF!</v>
      </c>
      <c r="H370" s="123" t="s">
        <v>114</v>
      </c>
      <c r="I370" s="123"/>
      <c r="J370" s="117" t="str">
        <f>'YARIŞMA BİLGİLERİ'!$F$21</f>
        <v>12-16 Yaş Kız Erkek</v>
      </c>
      <c r="K370" s="120" t="str">
        <f t="shared" si="7"/>
        <v>İzmir-Görme Engelliler Türkiye Şampiyonası</v>
      </c>
      <c r="L370" s="177" t="e">
        <f>#REF!</f>
        <v>#REF!</v>
      </c>
      <c r="M370" s="121" t="s">
        <v>107</v>
      </c>
    </row>
    <row r="371" spans="1:13" s="113" customFormat="1" ht="26.25" customHeight="1" x14ac:dyDescent="0.2">
      <c r="A371" s="115">
        <v>369</v>
      </c>
      <c r="B371" s="126" t="s">
        <v>115</v>
      </c>
      <c r="C371" s="116" t="e">
        <f>#REF!</f>
        <v>#REF!</v>
      </c>
      <c r="D371" s="120" t="e">
        <f>#REF!</f>
        <v>#REF!</v>
      </c>
      <c r="E371" s="120" t="e">
        <f>#REF!</f>
        <v>#REF!</v>
      </c>
      <c r="F371" s="122" t="e">
        <f>#REF!</f>
        <v>#REF!</v>
      </c>
      <c r="G371" s="123" t="e">
        <f>#REF!</f>
        <v>#REF!</v>
      </c>
      <c r="H371" s="123" t="s">
        <v>114</v>
      </c>
      <c r="I371" s="123"/>
      <c r="J371" s="117" t="str">
        <f>'YARIŞMA BİLGİLERİ'!$F$21</f>
        <v>12-16 Yaş Kız Erkek</v>
      </c>
      <c r="K371" s="120" t="str">
        <f t="shared" si="7"/>
        <v>İzmir-Görme Engelliler Türkiye Şampiyonası</v>
      </c>
      <c r="L371" s="177" t="e">
        <f>#REF!</f>
        <v>#REF!</v>
      </c>
      <c r="M371" s="121" t="s">
        <v>107</v>
      </c>
    </row>
    <row r="372" spans="1:13" s="113" customFormat="1" ht="26.25" customHeight="1" x14ac:dyDescent="0.2">
      <c r="A372" s="115">
        <v>370</v>
      </c>
      <c r="B372" s="126" t="s">
        <v>115</v>
      </c>
      <c r="C372" s="116" t="e">
        <f>#REF!</f>
        <v>#REF!</v>
      </c>
      <c r="D372" s="120" t="e">
        <f>#REF!</f>
        <v>#REF!</v>
      </c>
      <c r="E372" s="120" t="e">
        <f>#REF!</f>
        <v>#REF!</v>
      </c>
      <c r="F372" s="122" t="e">
        <f>#REF!</f>
        <v>#REF!</v>
      </c>
      <c r="G372" s="123" t="e">
        <f>#REF!</f>
        <v>#REF!</v>
      </c>
      <c r="H372" s="123" t="s">
        <v>114</v>
      </c>
      <c r="I372" s="123"/>
      <c r="J372" s="117" t="str">
        <f>'YARIŞMA BİLGİLERİ'!$F$21</f>
        <v>12-16 Yaş Kız Erkek</v>
      </c>
      <c r="K372" s="120" t="str">
        <f t="shared" ref="K372:K435" si="10">CONCATENATE(K$1,"-",A$1)</f>
        <v>İzmir-Görme Engelliler Türkiye Şampiyonası</v>
      </c>
      <c r="L372" s="177" t="e">
        <f>#REF!</f>
        <v>#REF!</v>
      </c>
      <c r="M372" s="121" t="s">
        <v>107</v>
      </c>
    </row>
    <row r="373" spans="1:13" s="113" customFormat="1" ht="26.25" customHeight="1" x14ac:dyDescent="0.2">
      <c r="A373" s="115">
        <v>371</v>
      </c>
      <c r="B373" s="126" t="s">
        <v>115</v>
      </c>
      <c r="C373" s="116" t="e">
        <f>#REF!</f>
        <v>#REF!</v>
      </c>
      <c r="D373" s="120" t="e">
        <f>#REF!</f>
        <v>#REF!</v>
      </c>
      <c r="E373" s="120" t="e">
        <f>#REF!</f>
        <v>#REF!</v>
      </c>
      <c r="F373" s="122" t="e">
        <f>#REF!</f>
        <v>#REF!</v>
      </c>
      <c r="G373" s="123" t="e">
        <f>#REF!</f>
        <v>#REF!</v>
      </c>
      <c r="H373" s="123" t="s">
        <v>114</v>
      </c>
      <c r="I373" s="123"/>
      <c r="J373" s="117" t="str">
        <f>'YARIŞMA BİLGİLERİ'!$F$21</f>
        <v>12-16 Yaş Kız Erkek</v>
      </c>
      <c r="K373" s="120" t="str">
        <f t="shared" si="10"/>
        <v>İzmir-Görme Engelliler Türkiye Şampiyonası</v>
      </c>
      <c r="L373" s="177" t="e">
        <f>#REF!</f>
        <v>#REF!</v>
      </c>
      <c r="M373" s="121" t="s">
        <v>107</v>
      </c>
    </row>
    <row r="374" spans="1:13" s="113" customFormat="1" ht="26.25" customHeight="1" x14ac:dyDescent="0.2">
      <c r="A374" s="115">
        <v>372</v>
      </c>
      <c r="B374" s="126" t="s">
        <v>115</v>
      </c>
      <c r="C374" s="116" t="e">
        <f>#REF!</f>
        <v>#REF!</v>
      </c>
      <c r="D374" s="120" t="e">
        <f>#REF!</f>
        <v>#REF!</v>
      </c>
      <c r="E374" s="120" t="e">
        <f>#REF!</f>
        <v>#REF!</v>
      </c>
      <c r="F374" s="122" t="e">
        <f>#REF!</f>
        <v>#REF!</v>
      </c>
      <c r="G374" s="123" t="e">
        <f>#REF!</f>
        <v>#REF!</v>
      </c>
      <c r="H374" s="123" t="s">
        <v>114</v>
      </c>
      <c r="I374" s="123"/>
      <c r="J374" s="117" t="str">
        <f>'YARIŞMA BİLGİLERİ'!$F$21</f>
        <v>12-16 Yaş Kız Erkek</v>
      </c>
      <c r="K374" s="120" t="str">
        <f t="shared" si="10"/>
        <v>İzmir-Görme Engelliler Türkiye Şampiyonası</v>
      </c>
      <c r="L374" s="177" t="e">
        <f>#REF!</f>
        <v>#REF!</v>
      </c>
      <c r="M374" s="121" t="s">
        <v>107</v>
      </c>
    </row>
    <row r="375" spans="1:13" s="113" customFormat="1" ht="26.25" customHeight="1" x14ac:dyDescent="0.2">
      <c r="A375" s="115">
        <v>373</v>
      </c>
      <c r="B375" s="126" t="s">
        <v>115</v>
      </c>
      <c r="C375" s="116" t="e">
        <f>#REF!</f>
        <v>#REF!</v>
      </c>
      <c r="D375" s="120" t="e">
        <f>#REF!</f>
        <v>#REF!</v>
      </c>
      <c r="E375" s="120" t="e">
        <f>#REF!</f>
        <v>#REF!</v>
      </c>
      <c r="F375" s="122" t="e">
        <f>#REF!</f>
        <v>#REF!</v>
      </c>
      <c r="G375" s="123" t="e">
        <f>#REF!</f>
        <v>#REF!</v>
      </c>
      <c r="H375" s="123" t="s">
        <v>114</v>
      </c>
      <c r="I375" s="123"/>
      <c r="J375" s="117" t="str">
        <f>'YARIŞMA BİLGİLERİ'!$F$21</f>
        <v>12-16 Yaş Kız Erkek</v>
      </c>
      <c r="K375" s="120" t="str">
        <f t="shared" si="10"/>
        <v>İzmir-Görme Engelliler Türkiye Şampiyonası</v>
      </c>
      <c r="L375" s="177" t="e">
        <f>#REF!</f>
        <v>#REF!</v>
      </c>
      <c r="M375" s="121" t="s">
        <v>107</v>
      </c>
    </row>
    <row r="376" spans="1:13" s="113" customFormat="1" ht="26.25" customHeight="1" x14ac:dyDescent="0.2">
      <c r="A376" s="115">
        <v>374</v>
      </c>
      <c r="B376" s="126" t="s">
        <v>115</v>
      </c>
      <c r="C376" s="116" t="e">
        <f>#REF!</f>
        <v>#REF!</v>
      </c>
      <c r="D376" s="120" t="e">
        <f>#REF!</f>
        <v>#REF!</v>
      </c>
      <c r="E376" s="120" t="e">
        <f>#REF!</f>
        <v>#REF!</v>
      </c>
      <c r="F376" s="122" t="e">
        <f>#REF!</f>
        <v>#REF!</v>
      </c>
      <c r="G376" s="123" t="e">
        <f>#REF!</f>
        <v>#REF!</v>
      </c>
      <c r="H376" s="123" t="s">
        <v>114</v>
      </c>
      <c r="I376" s="123"/>
      <c r="J376" s="117" t="str">
        <f>'YARIŞMA BİLGİLERİ'!$F$21</f>
        <v>12-16 Yaş Kız Erkek</v>
      </c>
      <c r="K376" s="120" t="str">
        <f t="shared" si="10"/>
        <v>İzmir-Görme Engelliler Türkiye Şampiyonası</v>
      </c>
      <c r="L376" s="177" t="e">
        <f>#REF!</f>
        <v>#REF!</v>
      </c>
      <c r="M376" s="121" t="s">
        <v>107</v>
      </c>
    </row>
    <row r="377" spans="1:13" s="113" customFormat="1" ht="26.25" customHeight="1" x14ac:dyDescent="0.2">
      <c r="A377" s="115">
        <v>375</v>
      </c>
      <c r="B377" s="126" t="s">
        <v>115</v>
      </c>
      <c r="C377" s="116" t="e">
        <f>#REF!</f>
        <v>#REF!</v>
      </c>
      <c r="D377" s="120" t="e">
        <f>#REF!</f>
        <v>#REF!</v>
      </c>
      <c r="E377" s="120" t="e">
        <f>#REF!</f>
        <v>#REF!</v>
      </c>
      <c r="F377" s="122" t="e">
        <f>#REF!</f>
        <v>#REF!</v>
      </c>
      <c r="G377" s="123" t="e">
        <f>#REF!</f>
        <v>#REF!</v>
      </c>
      <c r="H377" s="123" t="s">
        <v>114</v>
      </c>
      <c r="I377" s="123"/>
      <c r="J377" s="117" t="str">
        <f>'YARIŞMA BİLGİLERİ'!$F$21</f>
        <v>12-16 Yaş Kız Erkek</v>
      </c>
      <c r="K377" s="120" t="str">
        <f t="shared" si="10"/>
        <v>İzmir-Görme Engelliler Türkiye Şampiyonası</v>
      </c>
      <c r="L377" s="177" t="e">
        <f>#REF!</f>
        <v>#REF!</v>
      </c>
      <c r="M377" s="121" t="s">
        <v>107</v>
      </c>
    </row>
    <row r="378" spans="1:13" s="113" customFormat="1" ht="26.25" customHeight="1" x14ac:dyDescent="0.2">
      <c r="A378" s="115">
        <v>376</v>
      </c>
      <c r="B378" s="126" t="s">
        <v>115</v>
      </c>
      <c r="C378" s="116" t="e">
        <f>#REF!</f>
        <v>#REF!</v>
      </c>
      <c r="D378" s="120" t="e">
        <f>#REF!</f>
        <v>#REF!</v>
      </c>
      <c r="E378" s="120" t="e">
        <f>#REF!</f>
        <v>#REF!</v>
      </c>
      <c r="F378" s="122" t="e">
        <f>#REF!</f>
        <v>#REF!</v>
      </c>
      <c r="G378" s="123" t="e">
        <f>#REF!</f>
        <v>#REF!</v>
      </c>
      <c r="H378" s="123" t="s">
        <v>114</v>
      </c>
      <c r="I378" s="123"/>
      <c r="J378" s="117" t="str">
        <f>'YARIŞMA BİLGİLERİ'!$F$21</f>
        <v>12-16 Yaş Kız Erkek</v>
      </c>
      <c r="K378" s="120" t="str">
        <f t="shared" si="10"/>
        <v>İzmir-Görme Engelliler Türkiye Şampiyonası</v>
      </c>
      <c r="L378" s="177" t="e">
        <f>#REF!</f>
        <v>#REF!</v>
      </c>
      <c r="M378" s="121" t="s">
        <v>107</v>
      </c>
    </row>
    <row r="379" spans="1:13" s="113" customFormat="1" ht="26.25" customHeight="1" x14ac:dyDescent="0.2">
      <c r="A379" s="115">
        <v>377</v>
      </c>
      <c r="B379" s="126" t="s">
        <v>115</v>
      </c>
      <c r="C379" s="116" t="e">
        <f>#REF!</f>
        <v>#REF!</v>
      </c>
      <c r="D379" s="120" t="e">
        <f>#REF!</f>
        <v>#REF!</v>
      </c>
      <c r="E379" s="120" t="e">
        <f>#REF!</f>
        <v>#REF!</v>
      </c>
      <c r="F379" s="122" t="e">
        <f>#REF!</f>
        <v>#REF!</v>
      </c>
      <c r="G379" s="123" t="e">
        <f>#REF!</f>
        <v>#REF!</v>
      </c>
      <c r="H379" s="123" t="s">
        <v>114</v>
      </c>
      <c r="I379" s="123"/>
      <c r="J379" s="117" t="str">
        <f>'YARIŞMA BİLGİLERİ'!$F$21</f>
        <v>12-16 Yaş Kız Erkek</v>
      </c>
      <c r="K379" s="120" t="str">
        <f t="shared" si="10"/>
        <v>İzmir-Görme Engelliler Türkiye Şampiyonası</v>
      </c>
      <c r="L379" s="177" t="e">
        <f>#REF!</f>
        <v>#REF!</v>
      </c>
      <c r="M379" s="121" t="s">
        <v>107</v>
      </c>
    </row>
    <row r="380" spans="1:13" s="113" customFormat="1" ht="26.25" customHeight="1" x14ac:dyDescent="0.2">
      <c r="A380" s="115">
        <v>378</v>
      </c>
      <c r="B380" s="126" t="s">
        <v>115</v>
      </c>
      <c r="C380" s="116" t="e">
        <f>#REF!</f>
        <v>#REF!</v>
      </c>
      <c r="D380" s="120" t="e">
        <f>#REF!</f>
        <v>#REF!</v>
      </c>
      <c r="E380" s="120" t="e">
        <f>#REF!</f>
        <v>#REF!</v>
      </c>
      <c r="F380" s="122" t="e">
        <f>#REF!</f>
        <v>#REF!</v>
      </c>
      <c r="G380" s="123" t="e">
        <f>#REF!</f>
        <v>#REF!</v>
      </c>
      <c r="H380" s="123" t="s">
        <v>114</v>
      </c>
      <c r="I380" s="123"/>
      <c r="J380" s="117" t="str">
        <f>'YARIŞMA BİLGİLERİ'!$F$21</f>
        <v>12-16 Yaş Kız Erkek</v>
      </c>
      <c r="K380" s="120" t="str">
        <f t="shared" si="10"/>
        <v>İzmir-Görme Engelliler Türkiye Şampiyonası</v>
      </c>
      <c r="L380" s="177" t="e">
        <f>#REF!</f>
        <v>#REF!</v>
      </c>
      <c r="M380" s="121" t="s">
        <v>107</v>
      </c>
    </row>
    <row r="381" spans="1:13" s="113" customFormat="1" ht="26.25" customHeight="1" x14ac:dyDescent="0.2">
      <c r="A381" s="115">
        <v>379</v>
      </c>
      <c r="B381" s="126" t="s">
        <v>115</v>
      </c>
      <c r="C381" s="116" t="e">
        <f>#REF!</f>
        <v>#REF!</v>
      </c>
      <c r="D381" s="120" t="e">
        <f>#REF!</f>
        <v>#REF!</v>
      </c>
      <c r="E381" s="120" t="e">
        <f>#REF!</f>
        <v>#REF!</v>
      </c>
      <c r="F381" s="122" t="e">
        <f>#REF!</f>
        <v>#REF!</v>
      </c>
      <c r="G381" s="123" t="e">
        <f>#REF!</f>
        <v>#REF!</v>
      </c>
      <c r="H381" s="123" t="s">
        <v>114</v>
      </c>
      <c r="I381" s="123"/>
      <c r="J381" s="117" t="str">
        <f>'YARIŞMA BİLGİLERİ'!$F$21</f>
        <v>12-16 Yaş Kız Erkek</v>
      </c>
      <c r="K381" s="120" t="str">
        <f t="shared" si="10"/>
        <v>İzmir-Görme Engelliler Türkiye Şampiyonası</v>
      </c>
      <c r="L381" s="177" t="e">
        <f>#REF!</f>
        <v>#REF!</v>
      </c>
      <c r="M381" s="121" t="s">
        <v>107</v>
      </c>
    </row>
    <row r="382" spans="1:13" s="113" customFormat="1" ht="26.25" customHeight="1" x14ac:dyDescent="0.2">
      <c r="A382" s="115">
        <v>380</v>
      </c>
      <c r="B382" s="126" t="s">
        <v>115</v>
      </c>
      <c r="C382" s="116" t="e">
        <f>#REF!</f>
        <v>#REF!</v>
      </c>
      <c r="D382" s="120" t="e">
        <f>#REF!</f>
        <v>#REF!</v>
      </c>
      <c r="E382" s="120" t="e">
        <f>#REF!</f>
        <v>#REF!</v>
      </c>
      <c r="F382" s="122" t="e">
        <f>#REF!</f>
        <v>#REF!</v>
      </c>
      <c r="G382" s="123" t="e">
        <f>#REF!</f>
        <v>#REF!</v>
      </c>
      <c r="H382" s="123" t="s">
        <v>114</v>
      </c>
      <c r="I382" s="123"/>
      <c r="J382" s="117" t="str">
        <f>'YARIŞMA BİLGİLERİ'!$F$21</f>
        <v>12-16 Yaş Kız Erkek</v>
      </c>
      <c r="K382" s="120" t="str">
        <f t="shared" si="10"/>
        <v>İzmir-Görme Engelliler Türkiye Şampiyonası</v>
      </c>
      <c r="L382" s="177" t="e">
        <f>#REF!</f>
        <v>#REF!</v>
      </c>
      <c r="M382" s="121" t="s">
        <v>107</v>
      </c>
    </row>
    <row r="383" spans="1:13" s="113" customFormat="1" ht="26.25" customHeight="1" x14ac:dyDescent="0.2">
      <c r="A383" s="115">
        <v>381</v>
      </c>
      <c r="B383" s="126" t="s">
        <v>115</v>
      </c>
      <c r="C383" s="116" t="e">
        <f>#REF!</f>
        <v>#REF!</v>
      </c>
      <c r="D383" s="120" t="e">
        <f>#REF!</f>
        <v>#REF!</v>
      </c>
      <c r="E383" s="120" t="e">
        <f>#REF!</f>
        <v>#REF!</v>
      </c>
      <c r="F383" s="122" t="e">
        <f>#REF!</f>
        <v>#REF!</v>
      </c>
      <c r="G383" s="123" t="e">
        <f>#REF!</f>
        <v>#REF!</v>
      </c>
      <c r="H383" s="123" t="s">
        <v>114</v>
      </c>
      <c r="I383" s="123"/>
      <c r="J383" s="117" t="str">
        <f>'YARIŞMA BİLGİLERİ'!$F$21</f>
        <v>12-16 Yaş Kız Erkek</v>
      </c>
      <c r="K383" s="120" t="str">
        <f t="shared" si="10"/>
        <v>İzmir-Görme Engelliler Türkiye Şampiyonası</v>
      </c>
      <c r="L383" s="177" t="e">
        <f>#REF!</f>
        <v>#REF!</v>
      </c>
      <c r="M383" s="121" t="s">
        <v>107</v>
      </c>
    </row>
    <row r="384" spans="1:13" s="113" customFormat="1" ht="26.25" customHeight="1" x14ac:dyDescent="0.2">
      <c r="A384" s="115">
        <v>382</v>
      </c>
      <c r="B384" s="126" t="s">
        <v>115</v>
      </c>
      <c r="C384" s="116" t="e">
        <f>#REF!</f>
        <v>#REF!</v>
      </c>
      <c r="D384" s="120" t="e">
        <f>#REF!</f>
        <v>#REF!</v>
      </c>
      <c r="E384" s="120" t="e">
        <f>#REF!</f>
        <v>#REF!</v>
      </c>
      <c r="F384" s="122" t="e">
        <f>#REF!</f>
        <v>#REF!</v>
      </c>
      <c r="G384" s="123" t="e">
        <f>#REF!</f>
        <v>#REF!</v>
      </c>
      <c r="H384" s="123" t="s">
        <v>114</v>
      </c>
      <c r="I384" s="123"/>
      <c r="J384" s="117" t="str">
        <f>'YARIŞMA BİLGİLERİ'!$F$21</f>
        <v>12-16 Yaş Kız Erkek</v>
      </c>
      <c r="K384" s="120" t="str">
        <f t="shared" si="10"/>
        <v>İzmir-Görme Engelliler Türkiye Şampiyonası</v>
      </c>
      <c r="L384" s="177" t="e">
        <f>#REF!</f>
        <v>#REF!</v>
      </c>
      <c r="M384" s="121" t="s">
        <v>107</v>
      </c>
    </row>
    <row r="385" spans="1:13" s="113" customFormat="1" ht="26.25" customHeight="1" x14ac:dyDescent="0.2">
      <c r="A385" s="115">
        <v>383</v>
      </c>
      <c r="B385" s="126" t="s">
        <v>115</v>
      </c>
      <c r="C385" s="116" t="e">
        <f>#REF!</f>
        <v>#REF!</v>
      </c>
      <c r="D385" s="120" t="e">
        <f>#REF!</f>
        <v>#REF!</v>
      </c>
      <c r="E385" s="120" t="e">
        <f>#REF!</f>
        <v>#REF!</v>
      </c>
      <c r="F385" s="122" t="e">
        <f>#REF!</f>
        <v>#REF!</v>
      </c>
      <c r="G385" s="123" t="e">
        <f>#REF!</f>
        <v>#REF!</v>
      </c>
      <c r="H385" s="123" t="s">
        <v>114</v>
      </c>
      <c r="I385" s="123"/>
      <c r="J385" s="117" t="str">
        <f>'YARIŞMA BİLGİLERİ'!$F$21</f>
        <v>12-16 Yaş Kız Erkek</v>
      </c>
      <c r="K385" s="120" t="str">
        <f t="shared" si="10"/>
        <v>İzmir-Görme Engelliler Türkiye Şampiyonası</v>
      </c>
      <c r="L385" s="177" t="e">
        <f>#REF!</f>
        <v>#REF!</v>
      </c>
      <c r="M385" s="121" t="s">
        <v>107</v>
      </c>
    </row>
    <row r="386" spans="1:13" s="113" customFormat="1" ht="26.25" customHeight="1" x14ac:dyDescent="0.2">
      <c r="A386" s="115">
        <v>384</v>
      </c>
      <c r="B386" s="126" t="s">
        <v>115</v>
      </c>
      <c r="C386" s="116" t="e">
        <f>#REF!</f>
        <v>#REF!</v>
      </c>
      <c r="D386" s="120" t="e">
        <f>#REF!</f>
        <v>#REF!</v>
      </c>
      <c r="E386" s="120" t="e">
        <f>#REF!</f>
        <v>#REF!</v>
      </c>
      <c r="F386" s="122" t="e">
        <f>#REF!</f>
        <v>#REF!</v>
      </c>
      <c r="G386" s="123" t="e">
        <f>#REF!</f>
        <v>#REF!</v>
      </c>
      <c r="H386" s="123" t="s">
        <v>114</v>
      </c>
      <c r="I386" s="123"/>
      <c r="J386" s="117" t="str">
        <f>'YARIŞMA BİLGİLERİ'!$F$21</f>
        <v>12-16 Yaş Kız Erkek</v>
      </c>
      <c r="K386" s="120" t="str">
        <f t="shared" si="10"/>
        <v>İzmir-Görme Engelliler Türkiye Şampiyonası</v>
      </c>
      <c r="L386" s="177" t="e">
        <f>#REF!</f>
        <v>#REF!</v>
      </c>
      <c r="M386" s="121" t="s">
        <v>107</v>
      </c>
    </row>
    <row r="387" spans="1:13" s="113" customFormat="1" ht="26.25" customHeight="1" x14ac:dyDescent="0.2">
      <c r="A387" s="115">
        <v>385</v>
      </c>
      <c r="B387" s="126" t="s">
        <v>115</v>
      </c>
      <c r="C387" s="116" t="e">
        <f>#REF!</f>
        <v>#REF!</v>
      </c>
      <c r="D387" s="120" t="e">
        <f>#REF!</f>
        <v>#REF!</v>
      </c>
      <c r="E387" s="120" t="e">
        <f>#REF!</f>
        <v>#REF!</v>
      </c>
      <c r="F387" s="122" t="e">
        <f>#REF!</f>
        <v>#REF!</v>
      </c>
      <c r="G387" s="123" t="e">
        <f>#REF!</f>
        <v>#REF!</v>
      </c>
      <c r="H387" s="123" t="s">
        <v>114</v>
      </c>
      <c r="I387" s="123"/>
      <c r="J387" s="117" t="str">
        <f>'YARIŞMA BİLGİLERİ'!$F$21</f>
        <v>12-16 Yaş Kız Erkek</v>
      </c>
      <c r="K387" s="120" t="str">
        <f t="shared" si="10"/>
        <v>İzmir-Görme Engelliler Türkiye Şampiyonası</v>
      </c>
      <c r="L387" s="177" t="e">
        <f>#REF!</f>
        <v>#REF!</v>
      </c>
      <c r="M387" s="121" t="s">
        <v>107</v>
      </c>
    </row>
    <row r="388" spans="1:13" s="113" customFormat="1" ht="26.25" customHeight="1" x14ac:dyDescent="0.2">
      <c r="A388" s="115">
        <v>386</v>
      </c>
      <c r="B388" s="126" t="s">
        <v>115</v>
      </c>
      <c r="C388" s="116" t="e">
        <f>#REF!</f>
        <v>#REF!</v>
      </c>
      <c r="D388" s="120" t="e">
        <f>#REF!</f>
        <v>#REF!</v>
      </c>
      <c r="E388" s="120" t="e">
        <f>#REF!</f>
        <v>#REF!</v>
      </c>
      <c r="F388" s="122" t="e">
        <f>#REF!</f>
        <v>#REF!</v>
      </c>
      <c r="G388" s="123" t="e">
        <f>#REF!</f>
        <v>#REF!</v>
      </c>
      <c r="H388" s="123" t="s">
        <v>114</v>
      </c>
      <c r="I388" s="123"/>
      <c r="J388" s="117" t="str">
        <f>'YARIŞMA BİLGİLERİ'!$F$21</f>
        <v>12-16 Yaş Kız Erkek</v>
      </c>
      <c r="K388" s="120" t="str">
        <f t="shared" si="10"/>
        <v>İzmir-Görme Engelliler Türkiye Şampiyonası</v>
      </c>
      <c r="L388" s="177" t="e">
        <f>#REF!</f>
        <v>#REF!</v>
      </c>
      <c r="M388" s="121" t="s">
        <v>107</v>
      </c>
    </row>
    <row r="389" spans="1:13" s="113" customFormat="1" ht="26.25" customHeight="1" x14ac:dyDescent="0.2">
      <c r="A389" s="115">
        <v>387</v>
      </c>
      <c r="B389" s="126" t="s">
        <v>115</v>
      </c>
      <c r="C389" s="116" t="e">
        <f>#REF!</f>
        <v>#REF!</v>
      </c>
      <c r="D389" s="120" t="e">
        <f>#REF!</f>
        <v>#REF!</v>
      </c>
      <c r="E389" s="120" t="e">
        <f>#REF!</f>
        <v>#REF!</v>
      </c>
      <c r="F389" s="122" t="e">
        <f>#REF!</f>
        <v>#REF!</v>
      </c>
      <c r="G389" s="123" t="e">
        <f>#REF!</f>
        <v>#REF!</v>
      </c>
      <c r="H389" s="123" t="s">
        <v>114</v>
      </c>
      <c r="I389" s="123"/>
      <c r="J389" s="117" t="str">
        <f>'YARIŞMA BİLGİLERİ'!$F$21</f>
        <v>12-16 Yaş Kız Erkek</v>
      </c>
      <c r="K389" s="120" t="str">
        <f t="shared" si="10"/>
        <v>İzmir-Görme Engelliler Türkiye Şampiyonası</v>
      </c>
      <c r="L389" s="177" t="e">
        <f>#REF!</f>
        <v>#REF!</v>
      </c>
      <c r="M389" s="121" t="s">
        <v>107</v>
      </c>
    </row>
    <row r="390" spans="1:13" s="113" customFormat="1" ht="26.25" customHeight="1" x14ac:dyDescent="0.2">
      <c r="A390" s="115">
        <v>388</v>
      </c>
      <c r="B390" s="126" t="s">
        <v>115</v>
      </c>
      <c r="C390" s="116" t="e">
        <f>#REF!</f>
        <v>#REF!</v>
      </c>
      <c r="D390" s="120" t="e">
        <f>#REF!</f>
        <v>#REF!</v>
      </c>
      <c r="E390" s="120" t="e">
        <f>#REF!</f>
        <v>#REF!</v>
      </c>
      <c r="F390" s="122" t="e">
        <f>#REF!</f>
        <v>#REF!</v>
      </c>
      <c r="G390" s="123" t="e">
        <f>#REF!</f>
        <v>#REF!</v>
      </c>
      <c r="H390" s="123" t="s">
        <v>114</v>
      </c>
      <c r="I390" s="123"/>
      <c r="J390" s="117" t="str">
        <f>'YARIŞMA BİLGİLERİ'!$F$21</f>
        <v>12-16 Yaş Kız Erkek</v>
      </c>
      <c r="K390" s="120" t="str">
        <f t="shared" si="10"/>
        <v>İzmir-Görme Engelliler Türkiye Şampiyonası</v>
      </c>
      <c r="L390" s="177" t="e">
        <f>#REF!</f>
        <v>#REF!</v>
      </c>
      <c r="M390" s="121" t="s">
        <v>107</v>
      </c>
    </row>
    <row r="391" spans="1:13" s="113" customFormat="1" ht="26.25" customHeight="1" x14ac:dyDescent="0.2">
      <c r="A391" s="115">
        <v>389</v>
      </c>
      <c r="B391" s="126" t="s">
        <v>115</v>
      </c>
      <c r="C391" s="116" t="e">
        <f>#REF!</f>
        <v>#REF!</v>
      </c>
      <c r="D391" s="120" t="e">
        <f>#REF!</f>
        <v>#REF!</v>
      </c>
      <c r="E391" s="120" t="e">
        <f>#REF!</f>
        <v>#REF!</v>
      </c>
      <c r="F391" s="122" t="e">
        <f>#REF!</f>
        <v>#REF!</v>
      </c>
      <c r="G391" s="123" t="e">
        <f>#REF!</f>
        <v>#REF!</v>
      </c>
      <c r="H391" s="123" t="s">
        <v>114</v>
      </c>
      <c r="I391" s="123"/>
      <c r="J391" s="117" t="str">
        <f>'YARIŞMA BİLGİLERİ'!$F$21</f>
        <v>12-16 Yaş Kız Erkek</v>
      </c>
      <c r="K391" s="120" t="str">
        <f t="shared" si="10"/>
        <v>İzmir-Görme Engelliler Türkiye Şampiyonası</v>
      </c>
      <c r="L391" s="177" t="e">
        <f>#REF!</f>
        <v>#REF!</v>
      </c>
      <c r="M391" s="121" t="s">
        <v>107</v>
      </c>
    </row>
    <row r="392" spans="1:13" s="113" customFormat="1" ht="26.25" customHeight="1" x14ac:dyDescent="0.2">
      <c r="A392" s="115">
        <v>390</v>
      </c>
      <c r="B392" s="126" t="s">
        <v>115</v>
      </c>
      <c r="C392" s="116" t="e">
        <f>#REF!</f>
        <v>#REF!</v>
      </c>
      <c r="D392" s="120" t="e">
        <f>#REF!</f>
        <v>#REF!</v>
      </c>
      <c r="E392" s="120" t="e">
        <f>#REF!</f>
        <v>#REF!</v>
      </c>
      <c r="F392" s="122" t="e">
        <f>#REF!</f>
        <v>#REF!</v>
      </c>
      <c r="G392" s="123" t="e">
        <f>#REF!</f>
        <v>#REF!</v>
      </c>
      <c r="H392" s="123" t="s">
        <v>114</v>
      </c>
      <c r="I392" s="123"/>
      <c r="J392" s="117" t="str">
        <f>'YARIŞMA BİLGİLERİ'!$F$21</f>
        <v>12-16 Yaş Kız Erkek</v>
      </c>
      <c r="K392" s="120" t="str">
        <f t="shared" si="10"/>
        <v>İzmir-Görme Engelliler Türkiye Şampiyonası</v>
      </c>
      <c r="L392" s="177" t="e">
        <f>#REF!</f>
        <v>#REF!</v>
      </c>
      <c r="M392" s="121" t="s">
        <v>107</v>
      </c>
    </row>
    <row r="393" spans="1:13" s="113" customFormat="1" ht="26.25" customHeight="1" x14ac:dyDescent="0.2">
      <c r="A393" s="115">
        <v>391</v>
      </c>
      <c r="B393" s="126" t="s">
        <v>115</v>
      </c>
      <c r="C393" s="116" t="e">
        <f>#REF!</f>
        <v>#REF!</v>
      </c>
      <c r="D393" s="120" t="e">
        <f>#REF!</f>
        <v>#REF!</v>
      </c>
      <c r="E393" s="120" t="e">
        <f>#REF!</f>
        <v>#REF!</v>
      </c>
      <c r="F393" s="122" t="e">
        <f>#REF!</f>
        <v>#REF!</v>
      </c>
      <c r="G393" s="123" t="e">
        <f>#REF!</f>
        <v>#REF!</v>
      </c>
      <c r="H393" s="123" t="s">
        <v>114</v>
      </c>
      <c r="I393" s="123"/>
      <c r="J393" s="117" t="str">
        <f>'YARIŞMA BİLGİLERİ'!$F$21</f>
        <v>12-16 Yaş Kız Erkek</v>
      </c>
      <c r="K393" s="120" t="str">
        <f t="shared" si="10"/>
        <v>İzmir-Görme Engelliler Türkiye Şampiyonası</v>
      </c>
      <c r="L393" s="177" t="e">
        <f>#REF!</f>
        <v>#REF!</v>
      </c>
      <c r="M393" s="121" t="s">
        <v>107</v>
      </c>
    </row>
    <row r="394" spans="1:13" s="113" customFormat="1" ht="26.25" customHeight="1" x14ac:dyDescent="0.2">
      <c r="A394" s="115">
        <v>392</v>
      </c>
      <c r="B394" s="126" t="s">
        <v>115</v>
      </c>
      <c r="C394" s="116" t="e">
        <f>#REF!</f>
        <v>#REF!</v>
      </c>
      <c r="D394" s="120" t="e">
        <f>#REF!</f>
        <v>#REF!</v>
      </c>
      <c r="E394" s="120" t="e">
        <f>#REF!</f>
        <v>#REF!</v>
      </c>
      <c r="F394" s="122" t="e">
        <f>#REF!</f>
        <v>#REF!</v>
      </c>
      <c r="G394" s="123" t="e">
        <f>#REF!</f>
        <v>#REF!</v>
      </c>
      <c r="H394" s="123" t="s">
        <v>114</v>
      </c>
      <c r="I394" s="123"/>
      <c r="J394" s="117" t="str">
        <f>'YARIŞMA BİLGİLERİ'!$F$21</f>
        <v>12-16 Yaş Kız Erkek</v>
      </c>
      <c r="K394" s="120" t="str">
        <f t="shared" si="10"/>
        <v>İzmir-Görme Engelliler Türkiye Şampiyonası</v>
      </c>
      <c r="L394" s="177" t="e">
        <f>#REF!</f>
        <v>#REF!</v>
      </c>
      <c r="M394" s="121" t="s">
        <v>107</v>
      </c>
    </row>
    <row r="395" spans="1:13" s="113" customFormat="1" ht="26.25" customHeight="1" x14ac:dyDescent="0.2">
      <c r="A395" s="115">
        <v>393</v>
      </c>
      <c r="B395" s="126" t="s">
        <v>115</v>
      </c>
      <c r="C395" s="116" t="e">
        <f>#REF!</f>
        <v>#REF!</v>
      </c>
      <c r="D395" s="120" t="e">
        <f>#REF!</f>
        <v>#REF!</v>
      </c>
      <c r="E395" s="120" t="e">
        <f>#REF!</f>
        <v>#REF!</v>
      </c>
      <c r="F395" s="122" t="e">
        <f>#REF!</f>
        <v>#REF!</v>
      </c>
      <c r="G395" s="123" t="e">
        <f>#REF!</f>
        <v>#REF!</v>
      </c>
      <c r="H395" s="123" t="s">
        <v>114</v>
      </c>
      <c r="I395" s="123"/>
      <c r="J395" s="117" t="str">
        <f>'YARIŞMA BİLGİLERİ'!$F$21</f>
        <v>12-16 Yaş Kız Erkek</v>
      </c>
      <c r="K395" s="120" t="str">
        <f t="shared" si="10"/>
        <v>İzmir-Görme Engelliler Türkiye Şampiyonası</v>
      </c>
      <c r="L395" s="177" t="e">
        <f>#REF!</f>
        <v>#REF!</v>
      </c>
      <c r="M395" s="121" t="s">
        <v>107</v>
      </c>
    </row>
    <row r="396" spans="1:13" s="113" customFormat="1" ht="26.25" customHeight="1" x14ac:dyDescent="0.2">
      <c r="A396" s="115">
        <v>394</v>
      </c>
      <c r="B396" s="126" t="s">
        <v>115</v>
      </c>
      <c r="C396" s="116" t="e">
        <f>#REF!</f>
        <v>#REF!</v>
      </c>
      <c r="D396" s="120" t="e">
        <f>#REF!</f>
        <v>#REF!</v>
      </c>
      <c r="E396" s="120" t="e">
        <f>#REF!</f>
        <v>#REF!</v>
      </c>
      <c r="F396" s="122" t="e">
        <f>#REF!</f>
        <v>#REF!</v>
      </c>
      <c r="G396" s="123" t="e">
        <f>#REF!</f>
        <v>#REF!</v>
      </c>
      <c r="H396" s="123" t="s">
        <v>114</v>
      </c>
      <c r="I396" s="123"/>
      <c r="J396" s="117" t="str">
        <f>'YARIŞMA BİLGİLERİ'!$F$21</f>
        <v>12-16 Yaş Kız Erkek</v>
      </c>
      <c r="K396" s="120" t="str">
        <f t="shared" si="10"/>
        <v>İzmir-Görme Engelliler Türkiye Şampiyonası</v>
      </c>
      <c r="L396" s="177" t="e">
        <f>#REF!</f>
        <v>#REF!</v>
      </c>
      <c r="M396" s="121" t="s">
        <v>107</v>
      </c>
    </row>
    <row r="397" spans="1:13" s="113" customFormat="1" ht="26.25" customHeight="1" x14ac:dyDescent="0.2">
      <c r="A397" s="115">
        <v>395</v>
      </c>
      <c r="B397" s="126" t="s">
        <v>115</v>
      </c>
      <c r="C397" s="116" t="e">
        <f>#REF!</f>
        <v>#REF!</v>
      </c>
      <c r="D397" s="120" t="e">
        <f>#REF!</f>
        <v>#REF!</v>
      </c>
      <c r="E397" s="120" t="e">
        <f>#REF!</f>
        <v>#REF!</v>
      </c>
      <c r="F397" s="122" t="e">
        <f>#REF!</f>
        <v>#REF!</v>
      </c>
      <c r="G397" s="123" t="e">
        <f>#REF!</f>
        <v>#REF!</v>
      </c>
      <c r="H397" s="123" t="s">
        <v>114</v>
      </c>
      <c r="I397" s="123"/>
      <c r="J397" s="117" t="str">
        <f>'YARIŞMA BİLGİLERİ'!$F$21</f>
        <v>12-16 Yaş Kız Erkek</v>
      </c>
      <c r="K397" s="120" t="str">
        <f t="shared" si="10"/>
        <v>İzmir-Görme Engelliler Türkiye Şampiyonası</v>
      </c>
      <c r="L397" s="177" t="e">
        <f>#REF!</f>
        <v>#REF!</v>
      </c>
      <c r="M397" s="121" t="s">
        <v>107</v>
      </c>
    </row>
    <row r="398" spans="1:13" s="113" customFormat="1" ht="26.25" customHeight="1" x14ac:dyDescent="0.2">
      <c r="A398" s="115">
        <v>396</v>
      </c>
      <c r="B398" s="126" t="s">
        <v>115</v>
      </c>
      <c r="C398" s="116" t="e">
        <f>#REF!</f>
        <v>#REF!</v>
      </c>
      <c r="D398" s="120" t="e">
        <f>#REF!</f>
        <v>#REF!</v>
      </c>
      <c r="E398" s="120" t="e">
        <f>#REF!</f>
        <v>#REF!</v>
      </c>
      <c r="F398" s="122" t="e">
        <f>#REF!</f>
        <v>#REF!</v>
      </c>
      <c r="G398" s="123" t="e">
        <f>#REF!</f>
        <v>#REF!</v>
      </c>
      <c r="H398" s="123" t="s">
        <v>114</v>
      </c>
      <c r="I398" s="123"/>
      <c r="J398" s="117" t="str">
        <f>'YARIŞMA BİLGİLERİ'!$F$21</f>
        <v>12-16 Yaş Kız Erkek</v>
      </c>
      <c r="K398" s="120" t="str">
        <f t="shared" si="10"/>
        <v>İzmir-Görme Engelliler Türkiye Şampiyonası</v>
      </c>
      <c r="L398" s="177" t="e">
        <f>#REF!</f>
        <v>#REF!</v>
      </c>
      <c r="M398" s="121" t="s">
        <v>107</v>
      </c>
    </row>
    <row r="399" spans="1:13" s="113" customFormat="1" ht="26.25" customHeight="1" x14ac:dyDescent="0.2">
      <c r="A399" s="115">
        <v>397</v>
      </c>
      <c r="B399" s="126" t="s">
        <v>115</v>
      </c>
      <c r="C399" s="116" t="e">
        <f>#REF!</f>
        <v>#REF!</v>
      </c>
      <c r="D399" s="120" t="e">
        <f>#REF!</f>
        <v>#REF!</v>
      </c>
      <c r="E399" s="120" t="e">
        <f>#REF!</f>
        <v>#REF!</v>
      </c>
      <c r="F399" s="122" t="e">
        <f>#REF!</f>
        <v>#REF!</v>
      </c>
      <c r="G399" s="123" t="e">
        <f>#REF!</f>
        <v>#REF!</v>
      </c>
      <c r="H399" s="123" t="s">
        <v>114</v>
      </c>
      <c r="I399" s="123"/>
      <c r="J399" s="117" t="str">
        <f>'YARIŞMA BİLGİLERİ'!$F$21</f>
        <v>12-16 Yaş Kız Erkek</v>
      </c>
      <c r="K399" s="120" t="str">
        <f t="shared" si="10"/>
        <v>İzmir-Görme Engelliler Türkiye Şampiyonası</v>
      </c>
      <c r="L399" s="177" t="e">
        <f>#REF!</f>
        <v>#REF!</v>
      </c>
      <c r="M399" s="121" t="s">
        <v>107</v>
      </c>
    </row>
    <row r="400" spans="1:13" s="113" customFormat="1" ht="26.25" customHeight="1" x14ac:dyDescent="0.2">
      <c r="A400" s="115">
        <v>398</v>
      </c>
      <c r="B400" s="126" t="s">
        <v>115</v>
      </c>
      <c r="C400" s="116" t="e">
        <f>#REF!</f>
        <v>#REF!</v>
      </c>
      <c r="D400" s="120" t="e">
        <f>#REF!</f>
        <v>#REF!</v>
      </c>
      <c r="E400" s="120" t="e">
        <f>#REF!</f>
        <v>#REF!</v>
      </c>
      <c r="F400" s="122" t="e">
        <f>#REF!</f>
        <v>#REF!</v>
      </c>
      <c r="G400" s="123" t="e">
        <f>#REF!</f>
        <v>#REF!</v>
      </c>
      <c r="H400" s="123" t="s">
        <v>114</v>
      </c>
      <c r="I400" s="123"/>
      <c r="J400" s="117" t="str">
        <f>'YARIŞMA BİLGİLERİ'!$F$21</f>
        <v>12-16 Yaş Kız Erkek</v>
      </c>
      <c r="K400" s="120" t="str">
        <f t="shared" si="10"/>
        <v>İzmir-Görme Engelliler Türkiye Şampiyonası</v>
      </c>
      <c r="L400" s="177" t="e">
        <f>#REF!</f>
        <v>#REF!</v>
      </c>
      <c r="M400" s="121" t="s">
        <v>107</v>
      </c>
    </row>
    <row r="401" spans="1:13" s="113" customFormat="1" ht="26.25" customHeight="1" x14ac:dyDescent="0.2">
      <c r="A401" s="115">
        <v>399</v>
      </c>
      <c r="B401" s="126" t="s">
        <v>115</v>
      </c>
      <c r="C401" s="116" t="e">
        <f>#REF!</f>
        <v>#REF!</v>
      </c>
      <c r="D401" s="120" t="e">
        <f>#REF!</f>
        <v>#REF!</v>
      </c>
      <c r="E401" s="120" t="e">
        <f>#REF!</f>
        <v>#REF!</v>
      </c>
      <c r="F401" s="122" t="e">
        <f>#REF!</f>
        <v>#REF!</v>
      </c>
      <c r="G401" s="123" t="e">
        <f>#REF!</f>
        <v>#REF!</v>
      </c>
      <c r="H401" s="123" t="s">
        <v>114</v>
      </c>
      <c r="I401" s="123"/>
      <c r="J401" s="117" t="str">
        <f>'YARIŞMA BİLGİLERİ'!$F$21</f>
        <v>12-16 Yaş Kız Erkek</v>
      </c>
      <c r="K401" s="120" t="str">
        <f t="shared" si="10"/>
        <v>İzmir-Görme Engelliler Türkiye Şampiyonası</v>
      </c>
      <c r="L401" s="177" t="e">
        <f>#REF!</f>
        <v>#REF!</v>
      </c>
      <c r="M401" s="121" t="s">
        <v>107</v>
      </c>
    </row>
    <row r="402" spans="1:13" s="113" customFormat="1" ht="26.25" customHeight="1" x14ac:dyDescent="0.2">
      <c r="A402" s="115">
        <v>400</v>
      </c>
      <c r="B402" s="126" t="s">
        <v>115</v>
      </c>
      <c r="C402" s="116" t="e">
        <f>#REF!</f>
        <v>#REF!</v>
      </c>
      <c r="D402" s="120" t="e">
        <f>#REF!</f>
        <v>#REF!</v>
      </c>
      <c r="E402" s="120" t="e">
        <f>#REF!</f>
        <v>#REF!</v>
      </c>
      <c r="F402" s="122" t="e">
        <f>#REF!</f>
        <v>#REF!</v>
      </c>
      <c r="G402" s="123" t="e">
        <f>#REF!</f>
        <v>#REF!</v>
      </c>
      <c r="H402" s="123" t="s">
        <v>114</v>
      </c>
      <c r="I402" s="123"/>
      <c r="J402" s="117" t="str">
        <f>'YARIŞMA BİLGİLERİ'!$F$21</f>
        <v>12-16 Yaş Kız Erkek</v>
      </c>
      <c r="K402" s="120" t="str">
        <f t="shared" si="10"/>
        <v>İzmir-Görme Engelliler Türkiye Şampiyonası</v>
      </c>
      <c r="L402" s="177" t="e">
        <f>#REF!</f>
        <v>#REF!</v>
      </c>
      <c r="M402" s="121" t="s">
        <v>107</v>
      </c>
    </row>
    <row r="403" spans="1:13" s="113" customFormat="1" ht="26.25" customHeight="1" x14ac:dyDescent="0.2">
      <c r="A403" s="115">
        <v>401</v>
      </c>
      <c r="B403" s="126" t="s">
        <v>115</v>
      </c>
      <c r="C403" s="116" t="e">
        <f>#REF!</f>
        <v>#REF!</v>
      </c>
      <c r="D403" s="120" t="e">
        <f>#REF!</f>
        <v>#REF!</v>
      </c>
      <c r="E403" s="120" t="e">
        <f>#REF!</f>
        <v>#REF!</v>
      </c>
      <c r="F403" s="122" t="e">
        <f>#REF!</f>
        <v>#REF!</v>
      </c>
      <c r="G403" s="123" t="e">
        <f>#REF!</f>
        <v>#REF!</v>
      </c>
      <c r="H403" s="123" t="s">
        <v>114</v>
      </c>
      <c r="I403" s="123"/>
      <c r="J403" s="117" t="str">
        <f>'YARIŞMA BİLGİLERİ'!$F$21</f>
        <v>12-16 Yaş Kız Erkek</v>
      </c>
      <c r="K403" s="120" t="str">
        <f t="shared" si="10"/>
        <v>İzmir-Görme Engelliler Türkiye Şampiyonası</v>
      </c>
      <c r="L403" s="177" t="e">
        <f>#REF!</f>
        <v>#REF!</v>
      </c>
      <c r="M403" s="121" t="s">
        <v>107</v>
      </c>
    </row>
    <row r="404" spans="1:13" s="113" customFormat="1" ht="26.25" customHeight="1" x14ac:dyDescent="0.2">
      <c r="A404" s="115">
        <v>402</v>
      </c>
      <c r="B404" s="126" t="s">
        <v>115</v>
      </c>
      <c r="C404" s="116" t="e">
        <f>#REF!</f>
        <v>#REF!</v>
      </c>
      <c r="D404" s="120" t="e">
        <f>#REF!</f>
        <v>#REF!</v>
      </c>
      <c r="E404" s="120" t="e">
        <f>#REF!</f>
        <v>#REF!</v>
      </c>
      <c r="F404" s="122" t="e">
        <f>#REF!</f>
        <v>#REF!</v>
      </c>
      <c r="G404" s="123" t="e">
        <f>#REF!</f>
        <v>#REF!</v>
      </c>
      <c r="H404" s="123" t="s">
        <v>114</v>
      </c>
      <c r="I404" s="123"/>
      <c r="J404" s="117" t="str">
        <f>'YARIŞMA BİLGİLERİ'!$F$21</f>
        <v>12-16 Yaş Kız Erkek</v>
      </c>
      <c r="K404" s="120" t="str">
        <f t="shared" si="10"/>
        <v>İzmir-Görme Engelliler Türkiye Şampiyonası</v>
      </c>
      <c r="L404" s="177" t="e">
        <f>#REF!</f>
        <v>#REF!</v>
      </c>
      <c r="M404" s="121" t="s">
        <v>107</v>
      </c>
    </row>
    <row r="405" spans="1:13" s="113" customFormat="1" ht="26.25" customHeight="1" x14ac:dyDescent="0.2">
      <c r="A405" s="115">
        <v>403</v>
      </c>
      <c r="B405" s="126" t="s">
        <v>115</v>
      </c>
      <c r="C405" s="116" t="e">
        <f>#REF!</f>
        <v>#REF!</v>
      </c>
      <c r="D405" s="120" t="e">
        <f>#REF!</f>
        <v>#REF!</v>
      </c>
      <c r="E405" s="120" t="e">
        <f>#REF!</f>
        <v>#REF!</v>
      </c>
      <c r="F405" s="122" t="e">
        <f>#REF!</f>
        <v>#REF!</v>
      </c>
      <c r="G405" s="123" t="e">
        <f>#REF!</f>
        <v>#REF!</v>
      </c>
      <c r="H405" s="123" t="s">
        <v>114</v>
      </c>
      <c r="I405" s="123"/>
      <c r="J405" s="117" t="str">
        <f>'YARIŞMA BİLGİLERİ'!$F$21</f>
        <v>12-16 Yaş Kız Erkek</v>
      </c>
      <c r="K405" s="120" t="str">
        <f t="shared" si="10"/>
        <v>İzmir-Görme Engelliler Türkiye Şampiyonası</v>
      </c>
      <c r="L405" s="177" t="e">
        <f>#REF!</f>
        <v>#REF!</v>
      </c>
      <c r="M405" s="121" t="s">
        <v>107</v>
      </c>
    </row>
    <row r="406" spans="1:13" s="113" customFormat="1" ht="26.25" customHeight="1" x14ac:dyDescent="0.2">
      <c r="A406" s="115">
        <v>404</v>
      </c>
      <c r="B406" s="126" t="s">
        <v>115</v>
      </c>
      <c r="C406" s="116" t="e">
        <f>#REF!</f>
        <v>#REF!</v>
      </c>
      <c r="D406" s="120" t="e">
        <f>#REF!</f>
        <v>#REF!</v>
      </c>
      <c r="E406" s="120" t="e">
        <f>#REF!</f>
        <v>#REF!</v>
      </c>
      <c r="F406" s="122" t="e">
        <f>#REF!</f>
        <v>#REF!</v>
      </c>
      <c r="G406" s="123" t="e">
        <f>#REF!</f>
        <v>#REF!</v>
      </c>
      <c r="H406" s="123" t="s">
        <v>114</v>
      </c>
      <c r="I406" s="123"/>
      <c r="J406" s="117" t="str">
        <f>'YARIŞMA BİLGİLERİ'!$F$21</f>
        <v>12-16 Yaş Kız Erkek</v>
      </c>
      <c r="K406" s="120" t="str">
        <f t="shared" si="10"/>
        <v>İzmir-Görme Engelliler Türkiye Şampiyonası</v>
      </c>
      <c r="L406" s="177" t="e">
        <f>#REF!</f>
        <v>#REF!</v>
      </c>
      <c r="M406" s="121" t="s">
        <v>107</v>
      </c>
    </row>
    <row r="407" spans="1:13" s="113" customFormat="1" ht="26.25" customHeight="1" x14ac:dyDescent="0.2">
      <c r="A407" s="115">
        <v>405</v>
      </c>
      <c r="B407" s="126" t="s">
        <v>115</v>
      </c>
      <c r="C407" s="116" t="e">
        <f>#REF!</f>
        <v>#REF!</v>
      </c>
      <c r="D407" s="120" t="e">
        <f>#REF!</f>
        <v>#REF!</v>
      </c>
      <c r="E407" s="120" t="e">
        <f>#REF!</f>
        <v>#REF!</v>
      </c>
      <c r="F407" s="122" t="e">
        <f>#REF!</f>
        <v>#REF!</v>
      </c>
      <c r="G407" s="123" t="e">
        <f>#REF!</f>
        <v>#REF!</v>
      </c>
      <c r="H407" s="123" t="s">
        <v>114</v>
      </c>
      <c r="I407" s="123"/>
      <c r="J407" s="117" t="str">
        <f>'YARIŞMA BİLGİLERİ'!$F$21</f>
        <v>12-16 Yaş Kız Erkek</v>
      </c>
      <c r="K407" s="120" t="str">
        <f t="shared" si="10"/>
        <v>İzmir-Görme Engelliler Türkiye Şampiyonası</v>
      </c>
      <c r="L407" s="177" t="e">
        <f>#REF!</f>
        <v>#REF!</v>
      </c>
      <c r="M407" s="121" t="s">
        <v>107</v>
      </c>
    </row>
    <row r="408" spans="1:13" s="113" customFormat="1" ht="26.25" customHeight="1" x14ac:dyDescent="0.2">
      <c r="A408" s="115">
        <v>406</v>
      </c>
      <c r="B408" s="126" t="s">
        <v>115</v>
      </c>
      <c r="C408" s="116" t="e">
        <f>#REF!</f>
        <v>#REF!</v>
      </c>
      <c r="D408" s="120" t="e">
        <f>#REF!</f>
        <v>#REF!</v>
      </c>
      <c r="E408" s="120" t="e">
        <f>#REF!</f>
        <v>#REF!</v>
      </c>
      <c r="F408" s="122" t="e">
        <f>#REF!</f>
        <v>#REF!</v>
      </c>
      <c r="G408" s="123" t="e">
        <f>#REF!</f>
        <v>#REF!</v>
      </c>
      <c r="H408" s="123" t="s">
        <v>114</v>
      </c>
      <c r="I408" s="123"/>
      <c r="J408" s="117" t="str">
        <f>'YARIŞMA BİLGİLERİ'!$F$21</f>
        <v>12-16 Yaş Kız Erkek</v>
      </c>
      <c r="K408" s="120" t="str">
        <f t="shared" si="10"/>
        <v>İzmir-Görme Engelliler Türkiye Şampiyonası</v>
      </c>
      <c r="L408" s="177" t="e">
        <f>#REF!</f>
        <v>#REF!</v>
      </c>
      <c r="M408" s="121" t="s">
        <v>107</v>
      </c>
    </row>
    <row r="409" spans="1:13" s="113" customFormat="1" ht="26.25" customHeight="1" x14ac:dyDescent="0.2">
      <c r="A409" s="115">
        <v>407</v>
      </c>
      <c r="B409" s="126" t="s">
        <v>115</v>
      </c>
      <c r="C409" s="116" t="e">
        <f>#REF!</f>
        <v>#REF!</v>
      </c>
      <c r="D409" s="120" t="e">
        <f>#REF!</f>
        <v>#REF!</v>
      </c>
      <c r="E409" s="120" t="e">
        <f>#REF!</f>
        <v>#REF!</v>
      </c>
      <c r="F409" s="122" t="e">
        <f>#REF!</f>
        <v>#REF!</v>
      </c>
      <c r="G409" s="123" t="e">
        <f>#REF!</f>
        <v>#REF!</v>
      </c>
      <c r="H409" s="123" t="s">
        <v>114</v>
      </c>
      <c r="I409" s="123"/>
      <c r="J409" s="117" t="str">
        <f>'YARIŞMA BİLGİLERİ'!$F$21</f>
        <v>12-16 Yaş Kız Erkek</v>
      </c>
      <c r="K409" s="120" t="str">
        <f t="shared" si="10"/>
        <v>İzmir-Görme Engelliler Türkiye Şampiyonası</v>
      </c>
      <c r="L409" s="177" t="e">
        <f>#REF!</f>
        <v>#REF!</v>
      </c>
      <c r="M409" s="121" t="s">
        <v>107</v>
      </c>
    </row>
    <row r="410" spans="1:13" s="113" customFormat="1" ht="26.25" customHeight="1" x14ac:dyDescent="0.2">
      <c r="A410" s="115">
        <v>408</v>
      </c>
      <c r="B410" s="126" t="s">
        <v>115</v>
      </c>
      <c r="C410" s="116" t="e">
        <f>#REF!</f>
        <v>#REF!</v>
      </c>
      <c r="D410" s="120" t="e">
        <f>#REF!</f>
        <v>#REF!</v>
      </c>
      <c r="E410" s="120" t="e">
        <f>#REF!</f>
        <v>#REF!</v>
      </c>
      <c r="F410" s="122" t="e">
        <f>#REF!</f>
        <v>#REF!</v>
      </c>
      <c r="G410" s="123" t="e">
        <f>#REF!</f>
        <v>#REF!</v>
      </c>
      <c r="H410" s="123" t="s">
        <v>114</v>
      </c>
      <c r="I410" s="123"/>
      <c r="J410" s="117" t="str">
        <f>'YARIŞMA BİLGİLERİ'!$F$21</f>
        <v>12-16 Yaş Kız Erkek</v>
      </c>
      <c r="K410" s="120" t="str">
        <f t="shared" si="10"/>
        <v>İzmir-Görme Engelliler Türkiye Şampiyonası</v>
      </c>
      <c r="L410" s="177" t="e">
        <f>#REF!</f>
        <v>#REF!</v>
      </c>
      <c r="M410" s="121" t="s">
        <v>107</v>
      </c>
    </row>
    <row r="411" spans="1:13" s="113" customFormat="1" ht="26.25" customHeight="1" x14ac:dyDescent="0.2">
      <c r="A411" s="115">
        <v>409</v>
      </c>
      <c r="B411" s="126" t="s">
        <v>115</v>
      </c>
      <c r="C411" s="116" t="e">
        <f>#REF!</f>
        <v>#REF!</v>
      </c>
      <c r="D411" s="120" t="e">
        <f>#REF!</f>
        <v>#REF!</v>
      </c>
      <c r="E411" s="120" t="e">
        <f>#REF!</f>
        <v>#REF!</v>
      </c>
      <c r="F411" s="122" t="e">
        <f>#REF!</f>
        <v>#REF!</v>
      </c>
      <c r="G411" s="123" t="e">
        <f>#REF!</f>
        <v>#REF!</v>
      </c>
      <c r="H411" s="123" t="s">
        <v>114</v>
      </c>
      <c r="I411" s="123"/>
      <c r="J411" s="117" t="str">
        <f>'YARIŞMA BİLGİLERİ'!$F$21</f>
        <v>12-16 Yaş Kız Erkek</v>
      </c>
      <c r="K411" s="120" t="str">
        <f t="shared" si="10"/>
        <v>İzmir-Görme Engelliler Türkiye Şampiyonası</v>
      </c>
      <c r="L411" s="177" t="e">
        <f>#REF!</f>
        <v>#REF!</v>
      </c>
      <c r="M411" s="121" t="s">
        <v>107</v>
      </c>
    </row>
    <row r="412" spans="1:13" s="113" customFormat="1" ht="26.25" customHeight="1" x14ac:dyDescent="0.2">
      <c r="A412" s="115">
        <v>410</v>
      </c>
      <c r="B412" s="126" t="s">
        <v>115</v>
      </c>
      <c r="C412" s="116" t="e">
        <f>#REF!</f>
        <v>#REF!</v>
      </c>
      <c r="D412" s="120" t="e">
        <f>#REF!</f>
        <v>#REF!</v>
      </c>
      <c r="E412" s="120" t="e">
        <f>#REF!</f>
        <v>#REF!</v>
      </c>
      <c r="F412" s="122" t="e">
        <f>#REF!</f>
        <v>#REF!</v>
      </c>
      <c r="G412" s="123" t="e">
        <f>#REF!</f>
        <v>#REF!</v>
      </c>
      <c r="H412" s="123" t="s">
        <v>114</v>
      </c>
      <c r="I412" s="123"/>
      <c r="J412" s="117" t="str">
        <f>'YARIŞMA BİLGİLERİ'!$F$21</f>
        <v>12-16 Yaş Kız Erkek</v>
      </c>
      <c r="K412" s="120" t="str">
        <f t="shared" si="10"/>
        <v>İzmir-Görme Engelliler Türkiye Şampiyonası</v>
      </c>
      <c r="L412" s="177" t="e">
        <f>#REF!</f>
        <v>#REF!</v>
      </c>
      <c r="M412" s="121" t="s">
        <v>107</v>
      </c>
    </row>
    <row r="413" spans="1:13" s="113" customFormat="1" ht="26.25" customHeight="1" x14ac:dyDescent="0.2">
      <c r="A413" s="115">
        <v>411</v>
      </c>
      <c r="B413" s="126" t="s">
        <v>115</v>
      </c>
      <c r="C413" s="116" t="e">
        <f>#REF!</f>
        <v>#REF!</v>
      </c>
      <c r="D413" s="120" t="e">
        <f>#REF!</f>
        <v>#REF!</v>
      </c>
      <c r="E413" s="120" t="e">
        <f>#REF!</f>
        <v>#REF!</v>
      </c>
      <c r="F413" s="122" t="e">
        <f>#REF!</f>
        <v>#REF!</v>
      </c>
      <c r="G413" s="123" t="e">
        <f>#REF!</f>
        <v>#REF!</v>
      </c>
      <c r="H413" s="123" t="s">
        <v>114</v>
      </c>
      <c r="I413" s="123"/>
      <c r="J413" s="117" t="str">
        <f>'YARIŞMA BİLGİLERİ'!$F$21</f>
        <v>12-16 Yaş Kız Erkek</v>
      </c>
      <c r="K413" s="120" t="str">
        <f t="shared" si="10"/>
        <v>İzmir-Görme Engelliler Türkiye Şampiyonası</v>
      </c>
      <c r="L413" s="177" t="e">
        <f>#REF!</f>
        <v>#REF!</v>
      </c>
      <c r="M413" s="121" t="s">
        <v>107</v>
      </c>
    </row>
    <row r="414" spans="1:13" s="113" customFormat="1" ht="26.25" customHeight="1" x14ac:dyDescent="0.2">
      <c r="A414" s="115">
        <v>412</v>
      </c>
      <c r="B414" s="126" t="s">
        <v>115</v>
      </c>
      <c r="C414" s="116" t="e">
        <f>#REF!</f>
        <v>#REF!</v>
      </c>
      <c r="D414" s="120" t="e">
        <f>#REF!</f>
        <v>#REF!</v>
      </c>
      <c r="E414" s="120" t="e">
        <f>#REF!</f>
        <v>#REF!</v>
      </c>
      <c r="F414" s="122" t="e">
        <f>#REF!</f>
        <v>#REF!</v>
      </c>
      <c r="G414" s="123" t="e">
        <f>#REF!</f>
        <v>#REF!</v>
      </c>
      <c r="H414" s="123" t="s">
        <v>114</v>
      </c>
      <c r="I414" s="123"/>
      <c r="J414" s="117" t="str">
        <f>'YARIŞMA BİLGİLERİ'!$F$21</f>
        <v>12-16 Yaş Kız Erkek</v>
      </c>
      <c r="K414" s="120" t="str">
        <f t="shared" si="10"/>
        <v>İzmir-Görme Engelliler Türkiye Şampiyonası</v>
      </c>
      <c r="L414" s="177" t="e">
        <f>#REF!</f>
        <v>#REF!</v>
      </c>
      <c r="M414" s="121" t="s">
        <v>107</v>
      </c>
    </row>
    <row r="415" spans="1:13" s="113" customFormat="1" ht="26.25" customHeight="1" x14ac:dyDescent="0.2">
      <c r="A415" s="115">
        <v>413</v>
      </c>
      <c r="B415" s="126" t="s">
        <v>115</v>
      </c>
      <c r="C415" s="116" t="e">
        <f>#REF!</f>
        <v>#REF!</v>
      </c>
      <c r="D415" s="120" t="e">
        <f>#REF!</f>
        <v>#REF!</v>
      </c>
      <c r="E415" s="120" t="e">
        <f>#REF!</f>
        <v>#REF!</v>
      </c>
      <c r="F415" s="122" t="e">
        <f>#REF!</f>
        <v>#REF!</v>
      </c>
      <c r="G415" s="123" t="e">
        <f>#REF!</f>
        <v>#REF!</v>
      </c>
      <c r="H415" s="123" t="s">
        <v>114</v>
      </c>
      <c r="I415" s="123"/>
      <c r="J415" s="117" t="str">
        <f>'YARIŞMA BİLGİLERİ'!$F$21</f>
        <v>12-16 Yaş Kız Erkek</v>
      </c>
      <c r="K415" s="120" t="str">
        <f t="shared" si="10"/>
        <v>İzmir-Görme Engelliler Türkiye Şampiyonası</v>
      </c>
      <c r="L415" s="177" t="e">
        <f>#REF!</f>
        <v>#REF!</v>
      </c>
      <c r="M415" s="121" t="s">
        <v>107</v>
      </c>
    </row>
    <row r="416" spans="1:13" s="113" customFormat="1" ht="26.25" customHeight="1" x14ac:dyDescent="0.2">
      <c r="A416" s="115">
        <v>414</v>
      </c>
      <c r="B416" s="126" t="s">
        <v>115</v>
      </c>
      <c r="C416" s="116" t="e">
        <f>#REF!</f>
        <v>#REF!</v>
      </c>
      <c r="D416" s="120" t="e">
        <f>#REF!</f>
        <v>#REF!</v>
      </c>
      <c r="E416" s="120" t="e">
        <f>#REF!</f>
        <v>#REF!</v>
      </c>
      <c r="F416" s="122" t="e">
        <f>#REF!</f>
        <v>#REF!</v>
      </c>
      <c r="G416" s="123" t="e">
        <f>#REF!</f>
        <v>#REF!</v>
      </c>
      <c r="H416" s="123" t="s">
        <v>114</v>
      </c>
      <c r="I416" s="123"/>
      <c r="J416" s="117" t="str">
        <f>'YARIŞMA BİLGİLERİ'!$F$21</f>
        <v>12-16 Yaş Kız Erkek</v>
      </c>
      <c r="K416" s="120" t="str">
        <f t="shared" si="10"/>
        <v>İzmir-Görme Engelliler Türkiye Şampiyonası</v>
      </c>
      <c r="L416" s="177" t="e">
        <f>#REF!</f>
        <v>#REF!</v>
      </c>
      <c r="M416" s="121" t="s">
        <v>107</v>
      </c>
    </row>
    <row r="417" spans="1:13" s="113" customFormat="1" ht="26.25" customHeight="1" x14ac:dyDescent="0.2">
      <c r="A417" s="115">
        <v>415</v>
      </c>
      <c r="B417" s="126" t="s">
        <v>115</v>
      </c>
      <c r="C417" s="116" t="e">
        <f>#REF!</f>
        <v>#REF!</v>
      </c>
      <c r="D417" s="120" t="e">
        <f>#REF!</f>
        <v>#REF!</v>
      </c>
      <c r="E417" s="120" t="e">
        <f>#REF!</f>
        <v>#REF!</v>
      </c>
      <c r="F417" s="122" t="e">
        <f>#REF!</f>
        <v>#REF!</v>
      </c>
      <c r="G417" s="123" t="e">
        <f>#REF!</f>
        <v>#REF!</v>
      </c>
      <c r="H417" s="123" t="s">
        <v>114</v>
      </c>
      <c r="I417" s="123"/>
      <c r="J417" s="117" t="str">
        <f>'YARIŞMA BİLGİLERİ'!$F$21</f>
        <v>12-16 Yaş Kız Erkek</v>
      </c>
      <c r="K417" s="120" t="str">
        <f t="shared" si="10"/>
        <v>İzmir-Görme Engelliler Türkiye Şampiyonası</v>
      </c>
      <c r="L417" s="177" t="e">
        <f>#REF!</f>
        <v>#REF!</v>
      </c>
      <c r="M417" s="121" t="s">
        <v>107</v>
      </c>
    </row>
    <row r="418" spans="1:13" s="113" customFormat="1" ht="26.25" customHeight="1" x14ac:dyDescent="0.2">
      <c r="A418" s="115">
        <v>416</v>
      </c>
      <c r="B418" s="126" t="s">
        <v>116</v>
      </c>
      <c r="C418" s="116" t="e">
        <f>#REF!</f>
        <v>#REF!</v>
      </c>
      <c r="D418" s="120" t="e">
        <f>#REF!</f>
        <v>#REF!</v>
      </c>
      <c r="E418" s="120" t="e">
        <f>#REF!</f>
        <v>#REF!</v>
      </c>
      <c r="F418" s="122" t="e">
        <f>#REF!</f>
        <v>#REF!</v>
      </c>
      <c r="G418" s="123" t="e">
        <f>#REF!</f>
        <v>#REF!</v>
      </c>
      <c r="H418" s="123" t="s">
        <v>114</v>
      </c>
      <c r="I418" s="123"/>
      <c r="J418" s="117" t="str">
        <f>'YARIŞMA BİLGİLERİ'!$F$21</f>
        <v>12-16 Yaş Kız Erkek</v>
      </c>
      <c r="K418" s="120" t="str">
        <f t="shared" si="10"/>
        <v>İzmir-Görme Engelliler Türkiye Şampiyonası</v>
      </c>
      <c r="L418" s="177" t="e">
        <f>#REF!</f>
        <v>#REF!</v>
      </c>
      <c r="M418" s="121" t="s">
        <v>107</v>
      </c>
    </row>
    <row r="419" spans="1:13" s="113" customFormat="1" ht="26.25" customHeight="1" x14ac:dyDescent="0.2">
      <c r="A419" s="115">
        <v>417</v>
      </c>
      <c r="B419" s="126" t="s">
        <v>116</v>
      </c>
      <c r="C419" s="116" t="e">
        <f>#REF!</f>
        <v>#REF!</v>
      </c>
      <c r="D419" s="120" t="e">
        <f>#REF!</f>
        <v>#REF!</v>
      </c>
      <c r="E419" s="120" t="e">
        <f>#REF!</f>
        <v>#REF!</v>
      </c>
      <c r="F419" s="122" t="e">
        <f>#REF!</f>
        <v>#REF!</v>
      </c>
      <c r="G419" s="123" t="e">
        <f>#REF!</f>
        <v>#REF!</v>
      </c>
      <c r="H419" s="123" t="s">
        <v>114</v>
      </c>
      <c r="I419" s="123"/>
      <c r="J419" s="117" t="str">
        <f>'YARIŞMA BİLGİLERİ'!$F$21</f>
        <v>12-16 Yaş Kız Erkek</v>
      </c>
      <c r="K419" s="120" t="str">
        <f t="shared" si="10"/>
        <v>İzmir-Görme Engelliler Türkiye Şampiyonası</v>
      </c>
      <c r="L419" s="177" t="e">
        <f>#REF!</f>
        <v>#REF!</v>
      </c>
      <c r="M419" s="121" t="s">
        <v>107</v>
      </c>
    </row>
    <row r="420" spans="1:13" s="113" customFormat="1" ht="26.25" customHeight="1" x14ac:dyDescent="0.2">
      <c r="A420" s="115">
        <v>418</v>
      </c>
      <c r="B420" s="126" t="s">
        <v>116</v>
      </c>
      <c r="C420" s="116" t="e">
        <f>#REF!</f>
        <v>#REF!</v>
      </c>
      <c r="D420" s="120" t="e">
        <f>#REF!</f>
        <v>#REF!</v>
      </c>
      <c r="E420" s="120" t="e">
        <f>#REF!</f>
        <v>#REF!</v>
      </c>
      <c r="F420" s="122" t="e">
        <f>#REF!</f>
        <v>#REF!</v>
      </c>
      <c r="G420" s="123" t="e">
        <f>#REF!</f>
        <v>#REF!</v>
      </c>
      <c r="H420" s="123" t="s">
        <v>114</v>
      </c>
      <c r="I420" s="123"/>
      <c r="J420" s="117" t="str">
        <f>'YARIŞMA BİLGİLERİ'!$F$21</f>
        <v>12-16 Yaş Kız Erkek</v>
      </c>
      <c r="K420" s="120" t="str">
        <f t="shared" si="10"/>
        <v>İzmir-Görme Engelliler Türkiye Şampiyonası</v>
      </c>
      <c r="L420" s="177" t="e">
        <f>#REF!</f>
        <v>#REF!</v>
      </c>
      <c r="M420" s="121" t="s">
        <v>107</v>
      </c>
    </row>
    <row r="421" spans="1:13" s="113" customFormat="1" ht="26.25" customHeight="1" x14ac:dyDescent="0.2">
      <c r="A421" s="115">
        <v>419</v>
      </c>
      <c r="B421" s="126" t="s">
        <v>116</v>
      </c>
      <c r="C421" s="116" t="e">
        <f>#REF!</f>
        <v>#REF!</v>
      </c>
      <c r="D421" s="120" t="e">
        <f>#REF!</f>
        <v>#REF!</v>
      </c>
      <c r="E421" s="120" t="e">
        <f>#REF!</f>
        <v>#REF!</v>
      </c>
      <c r="F421" s="122" t="e">
        <f>#REF!</f>
        <v>#REF!</v>
      </c>
      <c r="G421" s="123" t="e">
        <f>#REF!</f>
        <v>#REF!</v>
      </c>
      <c r="H421" s="123" t="s">
        <v>114</v>
      </c>
      <c r="I421" s="123"/>
      <c r="J421" s="117" t="str">
        <f>'YARIŞMA BİLGİLERİ'!$F$21</f>
        <v>12-16 Yaş Kız Erkek</v>
      </c>
      <c r="K421" s="120" t="str">
        <f t="shared" si="10"/>
        <v>İzmir-Görme Engelliler Türkiye Şampiyonası</v>
      </c>
      <c r="L421" s="177" t="e">
        <f>#REF!</f>
        <v>#REF!</v>
      </c>
      <c r="M421" s="121" t="s">
        <v>107</v>
      </c>
    </row>
    <row r="422" spans="1:13" s="113" customFormat="1" ht="26.25" customHeight="1" x14ac:dyDescent="0.2">
      <c r="A422" s="115">
        <v>420</v>
      </c>
      <c r="B422" s="126" t="s">
        <v>116</v>
      </c>
      <c r="C422" s="116" t="e">
        <f>#REF!</f>
        <v>#REF!</v>
      </c>
      <c r="D422" s="120" t="e">
        <f>#REF!</f>
        <v>#REF!</v>
      </c>
      <c r="E422" s="120" t="e">
        <f>#REF!</f>
        <v>#REF!</v>
      </c>
      <c r="F422" s="122" t="e">
        <f>#REF!</f>
        <v>#REF!</v>
      </c>
      <c r="G422" s="123" t="e">
        <f>#REF!</f>
        <v>#REF!</v>
      </c>
      <c r="H422" s="123" t="s">
        <v>114</v>
      </c>
      <c r="I422" s="123"/>
      <c r="J422" s="117" t="str">
        <f>'YARIŞMA BİLGİLERİ'!$F$21</f>
        <v>12-16 Yaş Kız Erkek</v>
      </c>
      <c r="K422" s="120" t="str">
        <f t="shared" si="10"/>
        <v>İzmir-Görme Engelliler Türkiye Şampiyonası</v>
      </c>
      <c r="L422" s="177" t="e">
        <f>#REF!</f>
        <v>#REF!</v>
      </c>
      <c r="M422" s="121" t="s">
        <v>107</v>
      </c>
    </row>
    <row r="423" spans="1:13" s="113" customFormat="1" ht="26.25" customHeight="1" x14ac:dyDescent="0.2">
      <c r="A423" s="115">
        <v>421</v>
      </c>
      <c r="B423" s="126" t="s">
        <v>116</v>
      </c>
      <c r="C423" s="116" t="e">
        <f>#REF!</f>
        <v>#REF!</v>
      </c>
      <c r="D423" s="120" t="e">
        <f>#REF!</f>
        <v>#REF!</v>
      </c>
      <c r="E423" s="120" t="e">
        <f>#REF!</f>
        <v>#REF!</v>
      </c>
      <c r="F423" s="122" t="e">
        <f>#REF!</f>
        <v>#REF!</v>
      </c>
      <c r="G423" s="123" t="e">
        <f>#REF!</f>
        <v>#REF!</v>
      </c>
      <c r="H423" s="123" t="s">
        <v>114</v>
      </c>
      <c r="I423" s="123"/>
      <c r="J423" s="117" t="str">
        <f>'YARIŞMA BİLGİLERİ'!$F$21</f>
        <v>12-16 Yaş Kız Erkek</v>
      </c>
      <c r="K423" s="120" t="str">
        <f t="shared" si="10"/>
        <v>İzmir-Görme Engelliler Türkiye Şampiyonası</v>
      </c>
      <c r="L423" s="177" t="e">
        <f>#REF!</f>
        <v>#REF!</v>
      </c>
      <c r="M423" s="121" t="s">
        <v>107</v>
      </c>
    </row>
    <row r="424" spans="1:13" s="113" customFormat="1" ht="26.25" customHeight="1" x14ac:dyDescent="0.2">
      <c r="A424" s="115">
        <v>422</v>
      </c>
      <c r="B424" s="126" t="s">
        <v>116</v>
      </c>
      <c r="C424" s="116" t="e">
        <f>#REF!</f>
        <v>#REF!</v>
      </c>
      <c r="D424" s="120" t="e">
        <f>#REF!</f>
        <v>#REF!</v>
      </c>
      <c r="E424" s="120" t="e">
        <f>#REF!</f>
        <v>#REF!</v>
      </c>
      <c r="F424" s="122" t="e">
        <f>#REF!</f>
        <v>#REF!</v>
      </c>
      <c r="G424" s="123" t="e">
        <f>#REF!</f>
        <v>#REF!</v>
      </c>
      <c r="H424" s="123" t="s">
        <v>114</v>
      </c>
      <c r="I424" s="123"/>
      <c r="J424" s="117" t="str">
        <f>'YARIŞMA BİLGİLERİ'!$F$21</f>
        <v>12-16 Yaş Kız Erkek</v>
      </c>
      <c r="K424" s="120" t="str">
        <f t="shared" si="10"/>
        <v>İzmir-Görme Engelliler Türkiye Şampiyonası</v>
      </c>
      <c r="L424" s="177" t="e">
        <f>#REF!</f>
        <v>#REF!</v>
      </c>
      <c r="M424" s="121" t="s">
        <v>107</v>
      </c>
    </row>
    <row r="425" spans="1:13" s="113" customFormat="1" ht="26.25" customHeight="1" x14ac:dyDescent="0.2">
      <c r="A425" s="115">
        <v>423</v>
      </c>
      <c r="B425" s="126" t="s">
        <v>116</v>
      </c>
      <c r="C425" s="116" t="e">
        <f>#REF!</f>
        <v>#REF!</v>
      </c>
      <c r="D425" s="120" t="e">
        <f>#REF!</f>
        <v>#REF!</v>
      </c>
      <c r="E425" s="120" t="e">
        <f>#REF!</f>
        <v>#REF!</v>
      </c>
      <c r="F425" s="122" t="e">
        <f>#REF!</f>
        <v>#REF!</v>
      </c>
      <c r="G425" s="123" t="e">
        <f>#REF!</f>
        <v>#REF!</v>
      </c>
      <c r="H425" s="123" t="s">
        <v>114</v>
      </c>
      <c r="I425" s="123"/>
      <c r="J425" s="117" t="str">
        <f>'YARIŞMA BİLGİLERİ'!$F$21</f>
        <v>12-16 Yaş Kız Erkek</v>
      </c>
      <c r="K425" s="120" t="str">
        <f t="shared" si="10"/>
        <v>İzmir-Görme Engelliler Türkiye Şampiyonası</v>
      </c>
      <c r="L425" s="177" t="e">
        <f>#REF!</f>
        <v>#REF!</v>
      </c>
      <c r="M425" s="121" t="s">
        <v>107</v>
      </c>
    </row>
    <row r="426" spans="1:13" s="113" customFormat="1" ht="26.25" customHeight="1" x14ac:dyDescent="0.2">
      <c r="A426" s="115">
        <v>424</v>
      </c>
      <c r="B426" s="126" t="s">
        <v>116</v>
      </c>
      <c r="C426" s="116" t="e">
        <f>#REF!</f>
        <v>#REF!</v>
      </c>
      <c r="D426" s="120" t="e">
        <f>#REF!</f>
        <v>#REF!</v>
      </c>
      <c r="E426" s="120" t="e">
        <f>#REF!</f>
        <v>#REF!</v>
      </c>
      <c r="F426" s="122" t="e">
        <f>#REF!</f>
        <v>#REF!</v>
      </c>
      <c r="G426" s="123" t="e">
        <f>#REF!</f>
        <v>#REF!</v>
      </c>
      <c r="H426" s="123" t="s">
        <v>114</v>
      </c>
      <c r="I426" s="123"/>
      <c r="J426" s="117" t="str">
        <f>'YARIŞMA BİLGİLERİ'!$F$21</f>
        <v>12-16 Yaş Kız Erkek</v>
      </c>
      <c r="K426" s="120" t="str">
        <f t="shared" si="10"/>
        <v>İzmir-Görme Engelliler Türkiye Şampiyonası</v>
      </c>
      <c r="L426" s="177" t="e">
        <f>#REF!</f>
        <v>#REF!</v>
      </c>
      <c r="M426" s="121" t="s">
        <v>107</v>
      </c>
    </row>
    <row r="427" spans="1:13" s="113" customFormat="1" ht="26.25" customHeight="1" x14ac:dyDescent="0.2">
      <c r="A427" s="115">
        <v>425</v>
      </c>
      <c r="B427" s="126" t="s">
        <v>116</v>
      </c>
      <c r="C427" s="116" t="e">
        <f>#REF!</f>
        <v>#REF!</v>
      </c>
      <c r="D427" s="120" t="e">
        <f>#REF!</f>
        <v>#REF!</v>
      </c>
      <c r="E427" s="120" t="e">
        <f>#REF!</f>
        <v>#REF!</v>
      </c>
      <c r="F427" s="122" t="e">
        <f>#REF!</f>
        <v>#REF!</v>
      </c>
      <c r="G427" s="123" t="e">
        <f>#REF!</f>
        <v>#REF!</v>
      </c>
      <c r="H427" s="123" t="s">
        <v>114</v>
      </c>
      <c r="I427" s="123"/>
      <c r="J427" s="117" t="str">
        <f>'YARIŞMA BİLGİLERİ'!$F$21</f>
        <v>12-16 Yaş Kız Erkek</v>
      </c>
      <c r="K427" s="120" t="str">
        <f t="shared" si="10"/>
        <v>İzmir-Görme Engelliler Türkiye Şampiyonası</v>
      </c>
      <c r="L427" s="177" t="e">
        <f>#REF!</f>
        <v>#REF!</v>
      </c>
      <c r="M427" s="121" t="s">
        <v>107</v>
      </c>
    </row>
    <row r="428" spans="1:13" s="113" customFormat="1" ht="26.25" customHeight="1" x14ac:dyDescent="0.2">
      <c r="A428" s="115">
        <v>426</v>
      </c>
      <c r="B428" s="126" t="s">
        <v>116</v>
      </c>
      <c r="C428" s="116" t="e">
        <f>#REF!</f>
        <v>#REF!</v>
      </c>
      <c r="D428" s="120" t="e">
        <f>#REF!</f>
        <v>#REF!</v>
      </c>
      <c r="E428" s="120" t="e">
        <f>#REF!</f>
        <v>#REF!</v>
      </c>
      <c r="F428" s="122" t="e">
        <f>#REF!</f>
        <v>#REF!</v>
      </c>
      <c r="G428" s="123" t="e">
        <f>#REF!</f>
        <v>#REF!</v>
      </c>
      <c r="H428" s="123" t="s">
        <v>114</v>
      </c>
      <c r="I428" s="123"/>
      <c r="J428" s="117" t="str">
        <f>'YARIŞMA BİLGİLERİ'!$F$21</f>
        <v>12-16 Yaş Kız Erkek</v>
      </c>
      <c r="K428" s="120" t="str">
        <f t="shared" si="10"/>
        <v>İzmir-Görme Engelliler Türkiye Şampiyonası</v>
      </c>
      <c r="L428" s="177" t="e">
        <f>#REF!</f>
        <v>#REF!</v>
      </c>
      <c r="M428" s="121" t="s">
        <v>107</v>
      </c>
    </row>
    <row r="429" spans="1:13" s="113" customFormat="1" ht="26.25" customHeight="1" x14ac:dyDescent="0.2">
      <c r="A429" s="115">
        <v>427</v>
      </c>
      <c r="B429" s="126" t="s">
        <v>116</v>
      </c>
      <c r="C429" s="116" t="e">
        <f>#REF!</f>
        <v>#REF!</v>
      </c>
      <c r="D429" s="120" t="e">
        <f>#REF!</f>
        <v>#REF!</v>
      </c>
      <c r="E429" s="120" t="e">
        <f>#REF!</f>
        <v>#REF!</v>
      </c>
      <c r="F429" s="122" t="e">
        <f>#REF!</f>
        <v>#REF!</v>
      </c>
      <c r="G429" s="123" t="e">
        <f>#REF!</f>
        <v>#REF!</v>
      </c>
      <c r="H429" s="123" t="s">
        <v>114</v>
      </c>
      <c r="I429" s="123"/>
      <c r="J429" s="117" t="str">
        <f>'YARIŞMA BİLGİLERİ'!$F$21</f>
        <v>12-16 Yaş Kız Erkek</v>
      </c>
      <c r="K429" s="120" t="str">
        <f t="shared" si="10"/>
        <v>İzmir-Görme Engelliler Türkiye Şampiyonası</v>
      </c>
      <c r="L429" s="177" t="e">
        <f>#REF!</f>
        <v>#REF!</v>
      </c>
      <c r="M429" s="121" t="s">
        <v>107</v>
      </c>
    </row>
    <row r="430" spans="1:13" s="113" customFormat="1" ht="26.25" customHeight="1" x14ac:dyDescent="0.2">
      <c r="A430" s="115">
        <v>428</v>
      </c>
      <c r="B430" s="126" t="s">
        <v>116</v>
      </c>
      <c r="C430" s="116" t="e">
        <f>#REF!</f>
        <v>#REF!</v>
      </c>
      <c r="D430" s="120" t="e">
        <f>#REF!</f>
        <v>#REF!</v>
      </c>
      <c r="E430" s="120" t="e">
        <f>#REF!</f>
        <v>#REF!</v>
      </c>
      <c r="F430" s="122" t="e">
        <f>#REF!</f>
        <v>#REF!</v>
      </c>
      <c r="G430" s="123" t="e">
        <f>#REF!</f>
        <v>#REF!</v>
      </c>
      <c r="H430" s="123" t="s">
        <v>114</v>
      </c>
      <c r="I430" s="123"/>
      <c r="J430" s="117" t="str">
        <f>'YARIŞMA BİLGİLERİ'!$F$21</f>
        <v>12-16 Yaş Kız Erkek</v>
      </c>
      <c r="K430" s="120" t="str">
        <f t="shared" si="10"/>
        <v>İzmir-Görme Engelliler Türkiye Şampiyonası</v>
      </c>
      <c r="L430" s="177" t="e">
        <f>#REF!</f>
        <v>#REF!</v>
      </c>
      <c r="M430" s="121" t="s">
        <v>107</v>
      </c>
    </row>
    <row r="431" spans="1:13" s="113" customFormat="1" ht="26.25" customHeight="1" x14ac:dyDescent="0.2">
      <c r="A431" s="115">
        <v>429</v>
      </c>
      <c r="B431" s="126" t="s">
        <v>116</v>
      </c>
      <c r="C431" s="116" t="e">
        <f>#REF!</f>
        <v>#REF!</v>
      </c>
      <c r="D431" s="120" t="e">
        <f>#REF!</f>
        <v>#REF!</v>
      </c>
      <c r="E431" s="120" t="e">
        <f>#REF!</f>
        <v>#REF!</v>
      </c>
      <c r="F431" s="122" t="e">
        <f>#REF!</f>
        <v>#REF!</v>
      </c>
      <c r="G431" s="123" t="e">
        <f>#REF!</f>
        <v>#REF!</v>
      </c>
      <c r="H431" s="123" t="s">
        <v>114</v>
      </c>
      <c r="I431" s="123"/>
      <c r="J431" s="117" t="str">
        <f>'YARIŞMA BİLGİLERİ'!$F$21</f>
        <v>12-16 Yaş Kız Erkek</v>
      </c>
      <c r="K431" s="120" t="str">
        <f t="shared" si="10"/>
        <v>İzmir-Görme Engelliler Türkiye Şampiyonası</v>
      </c>
      <c r="L431" s="177" t="e">
        <f>#REF!</f>
        <v>#REF!</v>
      </c>
      <c r="M431" s="121" t="s">
        <v>107</v>
      </c>
    </row>
    <row r="432" spans="1:13" s="113" customFormat="1" ht="26.25" customHeight="1" x14ac:dyDescent="0.2">
      <c r="A432" s="115">
        <v>430</v>
      </c>
      <c r="B432" s="126" t="s">
        <v>116</v>
      </c>
      <c r="C432" s="116" t="e">
        <f>#REF!</f>
        <v>#REF!</v>
      </c>
      <c r="D432" s="120" t="e">
        <f>#REF!</f>
        <v>#REF!</v>
      </c>
      <c r="E432" s="120" t="e">
        <f>#REF!</f>
        <v>#REF!</v>
      </c>
      <c r="F432" s="122" t="e">
        <f>#REF!</f>
        <v>#REF!</v>
      </c>
      <c r="G432" s="123" t="e">
        <f>#REF!</f>
        <v>#REF!</v>
      </c>
      <c r="H432" s="123" t="s">
        <v>114</v>
      </c>
      <c r="I432" s="123"/>
      <c r="J432" s="117" t="str">
        <f>'YARIŞMA BİLGİLERİ'!$F$21</f>
        <v>12-16 Yaş Kız Erkek</v>
      </c>
      <c r="K432" s="120" t="str">
        <f t="shared" si="10"/>
        <v>İzmir-Görme Engelliler Türkiye Şampiyonası</v>
      </c>
      <c r="L432" s="177" t="e">
        <f>#REF!</f>
        <v>#REF!</v>
      </c>
      <c r="M432" s="121" t="s">
        <v>107</v>
      </c>
    </row>
    <row r="433" spans="1:13" s="113" customFormat="1" ht="26.25" customHeight="1" x14ac:dyDescent="0.2">
      <c r="A433" s="115">
        <v>431</v>
      </c>
      <c r="B433" s="126" t="s">
        <v>116</v>
      </c>
      <c r="C433" s="116" t="e">
        <f>#REF!</f>
        <v>#REF!</v>
      </c>
      <c r="D433" s="120" t="e">
        <f>#REF!</f>
        <v>#REF!</v>
      </c>
      <c r="E433" s="120" t="e">
        <f>#REF!</f>
        <v>#REF!</v>
      </c>
      <c r="F433" s="122" t="e">
        <f>#REF!</f>
        <v>#REF!</v>
      </c>
      <c r="G433" s="123" t="e">
        <f>#REF!</f>
        <v>#REF!</v>
      </c>
      <c r="H433" s="123" t="s">
        <v>114</v>
      </c>
      <c r="I433" s="123"/>
      <c r="J433" s="117" t="str">
        <f>'YARIŞMA BİLGİLERİ'!$F$21</f>
        <v>12-16 Yaş Kız Erkek</v>
      </c>
      <c r="K433" s="120" t="str">
        <f t="shared" si="10"/>
        <v>İzmir-Görme Engelliler Türkiye Şampiyonası</v>
      </c>
      <c r="L433" s="177" t="e">
        <f>#REF!</f>
        <v>#REF!</v>
      </c>
      <c r="M433" s="121" t="s">
        <v>107</v>
      </c>
    </row>
    <row r="434" spans="1:13" s="113" customFormat="1" ht="26.25" customHeight="1" x14ac:dyDescent="0.2">
      <c r="A434" s="115">
        <v>432</v>
      </c>
      <c r="B434" s="126" t="s">
        <v>117</v>
      </c>
      <c r="C434" s="116" t="e">
        <f>#REF!</f>
        <v>#REF!</v>
      </c>
      <c r="D434" s="120" t="e">
        <f>#REF!</f>
        <v>#REF!</v>
      </c>
      <c r="E434" s="120" t="e">
        <f>#REF!</f>
        <v>#REF!</v>
      </c>
      <c r="F434" s="122" t="e">
        <f>#REF!</f>
        <v>#REF!</v>
      </c>
      <c r="G434" s="123" t="e">
        <f>#REF!</f>
        <v>#REF!</v>
      </c>
      <c r="H434" s="123" t="s">
        <v>114</v>
      </c>
      <c r="I434" s="123"/>
      <c r="J434" s="117" t="str">
        <f>'YARIŞMA BİLGİLERİ'!$F$21</f>
        <v>12-16 Yaş Kız Erkek</v>
      </c>
      <c r="K434" s="120" t="str">
        <f t="shared" si="10"/>
        <v>İzmir-Görme Engelliler Türkiye Şampiyonası</v>
      </c>
      <c r="L434" s="177" t="e">
        <f>#REF!</f>
        <v>#REF!</v>
      </c>
      <c r="M434" s="121" t="s">
        <v>107</v>
      </c>
    </row>
    <row r="435" spans="1:13" s="113" customFormat="1" ht="26.25" customHeight="1" x14ac:dyDescent="0.2">
      <c r="A435" s="115">
        <v>433</v>
      </c>
      <c r="B435" s="126" t="s">
        <v>117</v>
      </c>
      <c r="C435" s="116" t="e">
        <f>#REF!</f>
        <v>#REF!</v>
      </c>
      <c r="D435" s="120" t="e">
        <f>#REF!</f>
        <v>#REF!</v>
      </c>
      <c r="E435" s="120" t="e">
        <f>#REF!</f>
        <v>#REF!</v>
      </c>
      <c r="F435" s="122" t="e">
        <f>#REF!</f>
        <v>#REF!</v>
      </c>
      <c r="G435" s="123" t="e">
        <f>#REF!</f>
        <v>#REF!</v>
      </c>
      <c r="H435" s="123" t="s">
        <v>114</v>
      </c>
      <c r="I435" s="123"/>
      <c r="J435" s="117" t="str">
        <f>'YARIŞMA BİLGİLERİ'!$F$21</f>
        <v>12-16 Yaş Kız Erkek</v>
      </c>
      <c r="K435" s="120" t="str">
        <f t="shared" si="10"/>
        <v>İzmir-Görme Engelliler Türkiye Şampiyonası</v>
      </c>
      <c r="L435" s="177" t="e">
        <f>#REF!</f>
        <v>#REF!</v>
      </c>
      <c r="M435" s="121" t="s">
        <v>107</v>
      </c>
    </row>
    <row r="436" spans="1:13" s="113" customFormat="1" ht="26.25" customHeight="1" x14ac:dyDescent="0.2">
      <c r="A436" s="115">
        <v>434</v>
      </c>
      <c r="B436" s="126" t="s">
        <v>117</v>
      </c>
      <c r="C436" s="116" t="e">
        <f>#REF!</f>
        <v>#REF!</v>
      </c>
      <c r="D436" s="120" t="e">
        <f>#REF!</f>
        <v>#REF!</v>
      </c>
      <c r="E436" s="120" t="e">
        <f>#REF!</f>
        <v>#REF!</v>
      </c>
      <c r="F436" s="122" t="e">
        <f>#REF!</f>
        <v>#REF!</v>
      </c>
      <c r="G436" s="123" t="e">
        <f>#REF!</f>
        <v>#REF!</v>
      </c>
      <c r="H436" s="123" t="s">
        <v>114</v>
      </c>
      <c r="I436" s="123"/>
      <c r="J436" s="117" t="str">
        <f>'YARIŞMA BİLGİLERİ'!$F$21</f>
        <v>12-16 Yaş Kız Erkek</v>
      </c>
      <c r="K436" s="120" t="str">
        <f t="shared" ref="K436:K499" si="11">CONCATENATE(K$1,"-",A$1)</f>
        <v>İzmir-Görme Engelliler Türkiye Şampiyonası</v>
      </c>
      <c r="L436" s="177" t="e">
        <f>#REF!</f>
        <v>#REF!</v>
      </c>
      <c r="M436" s="121" t="s">
        <v>107</v>
      </c>
    </row>
    <row r="437" spans="1:13" s="113" customFormat="1" ht="26.25" customHeight="1" x14ac:dyDescent="0.2">
      <c r="A437" s="115">
        <v>435</v>
      </c>
      <c r="B437" s="126" t="s">
        <v>117</v>
      </c>
      <c r="C437" s="116" t="e">
        <f>#REF!</f>
        <v>#REF!</v>
      </c>
      <c r="D437" s="120" t="e">
        <f>#REF!</f>
        <v>#REF!</v>
      </c>
      <c r="E437" s="120" t="e">
        <f>#REF!</f>
        <v>#REF!</v>
      </c>
      <c r="F437" s="122" t="e">
        <f>#REF!</f>
        <v>#REF!</v>
      </c>
      <c r="G437" s="123" t="e">
        <f>#REF!</f>
        <v>#REF!</v>
      </c>
      <c r="H437" s="123" t="s">
        <v>114</v>
      </c>
      <c r="I437" s="123"/>
      <c r="J437" s="117" t="str">
        <f>'YARIŞMA BİLGİLERİ'!$F$21</f>
        <v>12-16 Yaş Kız Erkek</v>
      </c>
      <c r="K437" s="120" t="str">
        <f t="shared" si="11"/>
        <v>İzmir-Görme Engelliler Türkiye Şampiyonası</v>
      </c>
      <c r="L437" s="177" t="e">
        <f>#REF!</f>
        <v>#REF!</v>
      </c>
      <c r="M437" s="121" t="s">
        <v>107</v>
      </c>
    </row>
    <row r="438" spans="1:13" s="113" customFormat="1" ht="26.25" customHeight="1" x14ac:dyDescent="0.2">
      <c r="A438" s="115">
        <v>436</v>
      </c>
      <c r="B438" s="126" t="s">
        <v>117</v>
      </c>
      <c r="C438" s="116" t="e">
        <f>#REF!</f>
        <v>#REF!</v>
      </c>
      <c r="D438" s="120" t="e">
        <f>#REF!</f>
        <v>#REF!</v>
      </c>
      <c r="E438" s="120" t="e">
        <f>#REF!</f>
        <v>#REF!</v>
      </c>
      <c r="F438" s="122" t="e">
        <f>#REF!</f>
        <v>#REF!</v>
      </c>
      <c r="G438" s="123" t="e">
        <f>#REF!</f>
        <v>#REF!</v>
      </c>
      <c r="H438" s="123" t="s">
        <v>114</v>
      </c>
      <c r="I438" s="123"/>
      <c r="J438" s="117" t="str">
        <f>'YARIŞMA BİLGİLERİ'!$F$21</f>
        <v>12-16 Yaş Kız Erkek</v>
      </c>
      <c r="K438" s="120" t="str">
        <f t="shared" si="11"/>
        <v>İzmir-Görme Engelliler Türkiye Şampiyonası</v>
      </c>
      <c r="L438" s="177" t="e">
        <f>#REF!</f>
        <v>#REF!</v>
      </c>
      <c r="M438" s="121" t="s">
        <v>107</v>
      </c>
    </row>
    <row r="439" spans="1:13" s="113" customFormat="1" ht="26.25" customHeight="1" x14ac:dyDescent="0.2">
      <c r="A439" s="115">
        <v>437</v>
      </c>
      <c r="B439" s="126" t="s">
        <v>117</v>
      </c>
      <c r="C439" s="116" t="e">
        <f>#REF!</f>
        <v>#REF!</v>
      </c>
      <c r="D439" s="120" t="e">
        <f>#REF!</f>
        <v>#REF!</v>
      </c>
      <c r="E439" s="120" t="e">
        <f>#REF!</f>
        <v>#REF!</v>
      </c>
      <c r="F439" s="122" t="e">
        <f>#REF!</f>
        <v>#REF!</v>
      </c>
      <c r="G439" s="123" t="e">
        <f>#REF!</f>
        <v>#REF!</v>
      </c>
      <c r="H439" s="123" t="s">
        <v>114</v>
      </c>
      <c r="I439" s="123"/>
      <c r="J439" s="117" t="str">
        <f>'YARIŞMA BİLGİLERİ'!$F$21</f>
        <v>12-16 Yaş Kız Erkek</v>
      </c>
      <c r="K439" s="120" t="str">
        <f t="shared" si="11"/>
        <v>İzmir-Görme Engelliler Türkiye Şampiyonası</v>
      </c>
      <c r="L439" s="177" t="e">
        <f>#REF!</f>
        <v>#REF!</v>
      </c>
      <c r="M439" s="121" t="s">
        <v>107</v>
      </c>
    </row>
    <row r="440" spans="1:13" s="113" customFormat="1" ht="26.25" customHeight="1" x14ac:dyDescent="0.2">
      <c r="A440" s="115">
        <v>438</v>
      </c>
      <c r="B440" s="126" t="s">
        <v>117</v>
      </c>
      <c r="C440" s="116" t="e">
        <f>#REF!</f>
        <v>#REF!</v>
      </c>
      <c r="D440" s="120" t="e">
        <f>#REF!</f>
        <v>#REF!</v>
      </c>
      <c r="E440" s="120" t="e">
        <f>#REF!</f>
        <v>#REF!</v>
      </c>
      <c r="F440" s="122" t="e">
        <f>#REF!</f>
        <v>#REF!</v>
      </c>
      <c r="G440" s="123" t="e">
        <f>#REF!</f>
        <v>#REF!</v>
      </c>
      <c r="H440" s="123" t="s">
        <v>114</v>
      </c>
      <c r="I440" s="123"/>
      <c r="J440" s="117" t="str">
        <f>'YARIŞMA BİLGİLERİ'!$F$21</f>
        <v>12-16 Yaş Kız Erkek</v>
      </c>
      <c r="K440" s="120" t="str">
        <f t="shared" si="11"/>
        <v>İzmir-Görme Engelliler Türkiye Şampiyonası</v>
      </c>
      <c r="L440" s="177" t="e">
        <f>#REF!</f>
        <v>#REF!</v>
      </c>
      <c r="M440" s="121" t="s">
        <v>107</v>
      </c>
    </row>
    <row r="441" spans="1:13" s="113" customFormat="1" ht="26.25" customHeight="1" x14ac:dyDescent="0.2">
      <c r="A441" s="115">
        <v>439</v>
      </c>
      <c r="B441" s="126" t="s">
        <v>117</v>
      </c>
      <c r="C441" s="116" t="e">
        <f>#REF!</f>
        <v>#REF!</v>
      </c>
      <c r="D441" s="120" t="e">
        <f>#REF!</f>
        <v>#REF!</v>
      </c>
      <c r="E441" s="120" t="e">
        <f>#REF!</f>
        <v>#REF!</v>
      </c>
      <c r="F441" s="122" t="e">
        <f>#REF!</f>
        <v>#REF!</v>
      </c>
      <c r="G441" s="123" t="e">
        <f>#REF!</f>
        <v>#REF!</v>
      </c>
      <c r="H441" s="123" t="s">
        <v>114</v>
      </c>
      <c r="I441" s="123"/>
      <c r="J441" s="117" t="str">
        <f>'YARIŞMA BİLGİLERİ'!$F$21</f>
        <v>12-16 Yaş Kız Erkek</v>
      </c>
      <c r="K441" s="120" t="str">
        <f t="shared" si="11"/>
        <v>İzmir-Görme Engelliler Türkiye Şampiyonası</v>
      </c>
      <c r="L441" s="177" t="e">
        <f>#REF!</f>
        <v>#REF!</v>
      </c>
      <c r="M441" s="121" t="s">
        <v>107</v>
      </c>
    </row>
    <row r="442" spans="1:13" s="113" customFormat="1" ht="26.25" customHeight="1" x14ac:dyDescent="0.2">
      <c r="A442" s="115">
        <v>440</v>
      </c>
      <c r="B442" s="126" t="s">
        <v>61</v>
      </c>
      <c r="C442" s="116" t="e">
        <f>#REF!</f>
        <v>#REF!</v>
      </c>
      <c r="D442" s="120" t="e">
        <f>#REF!</f>
        <v>#REF!</v>
      </c>
      <c r="E442" s="120" t="e">
        <f>#REF!</f>
        <v>#REF!</v>
      </c>
      <c r="F442" s="157" t="e">
        <f>#REF!</f>
        <v>#REF!</v>
      </c>
      <c r="G442" s="123" t="e">
        <f>#REF!</f>
        <v>#REF!</v>
      </c>
      <c r="H442" s="123" t="s">
        <v>61</v>
      </c>
      <c r="I442" s="123"/>
      <c r="J442" s="117" t="str">
        <f>'YARIŞMA BİLGİLERİ'!$F$21</f>
        <v>12-16 Yaş Kız Erkek</v>
      </c>
      <c r="K442" s="120" t="str">
        <f t="shared" si="11"/>
        <v>İzmir-Görme Engelliler Türkiye Şampiyonası</v>
      </c>
      <c r="L442" s="177" t="e">
        <f>#REF!</f>
        <v>#REF!</v>
      </c>
      <c r="M442" s="121" t="s">
        <v>107</v>
      </c>
    </row>
    <row r="443" spans="1:13" s="113" customFormat="1" ht="26.25" customHeight="1" x14ac:dyDescent="0.2">
      <c r="A443" s="115">
        <v>441</v>
      </c>
      <c r="B443" s="126" t="s">
        <v>61</v>
      </c>
      <c r="C443" s="116" t="e">
        <f>#REF!</f>
        <v>#REF!</v>
      </c>
      <c r="D443" s="120" t="e">
        <f>#REF!</f>
        <v>#REF!</v>
      </c>
      <c r="E443" s="120" t="e">
        <f>#REF!</f>
        <v>#REF!</v>
      </c>
      <c r="F443" s="157" t="e">
        <f>#REF!</f>
        <v>#REF!</v>
      </c>
      <c r="G443" s="123" t="e">
        <f>#REF!</f>
        <v>#REF!</v>
      </c>
      <c r="H443" s="123" t="s">
        <v>61</v>
      </c>
      <c r="I443" s="123"/>
      <c r="J443" s="117" t="str">
        <f>'YARIŞMA BİLGİLERİ'!$F$21</f>
        <v>12-16 Yaş Kız Erkek</v>
      </c>
      <c r="K443" s="120" t="str">
        <f t="shared" si="11"/>
        <v>İzmir-Görme Engelliler Türkiye Şampiyonası</v>
      </c>
      <c r="L443" s="177" t="e">
        <f>#REF!</f>
        <v>#REF!</v>
      </c>
      <c r="M443" s="121" t="s">
        <v>107</v>
      </c>
    </row>
    <row r="444" spans="1:13" s="113" customFormat="1" ht="26.25" customHeight="1" x14ac:dyDescent="0.2">
      <c r="A444" s="115">
        <v>442</v>
      </c>
      <c r="B444" s="126" t="s">
        <v>61</v>
      </c>
      <c r="C444" s="116" t="e">
        <f>#REF!</f>
        <v>#REF!</v>
      </c>
      <c r="D444" s="120" t="e">
        <f>#REF!</f>
        <v>#REF!</v>
      </c>
      <c r="E444" s="120" t="e">
        <f>#REF!</f>
        <v>#REF!</v>
      </c>
      <c r="F444" s="157" t="e">
        <f>#REF!</f>
        <v>#REF!</v>
      </c>
      <c r="G444" s="123" t="e">
        <f>#REF!</f>
        <v>#REF!</v>
      </c>
      <c r="H444" s="123" t="s">
        <v>61</v>
      </c>
      <c r="I444" s="123"/>
      <c r="J444" s="117" t="str">
        <f>'YARIŞMA BİLGİLERİ'!$F$21</f>
        <v>12-16 Yaş Kız Erkek</v>
      </c>
      <c r="K444" s="120" t="str">
        <f t="shared" si="11"/>
        <v>İzmir-Görme Engelliler Türkiye Şampiyonası</v>
      </c>
      <c r="L444" s="177" t="e">
        <f>#REF!</f>
        <v>#REF!</v>
      </c>
      <c r="M444" s="121" t="s">
        <v>107</v>
      </c>
    </row>
    <row r="445" spans="1:13" s="113" customFormat="1" ht="26.25" customHeight="1" x14ac:dyDescent="0.2">
      <c r="A445" s="115">
        <v>443</v>
      </c>
      <c r="B445" s="126" t="s">
        <v>61</v>
      </c>
      <c r="C445" s="116" t="e">
        <f>#REF!</f>
        <v>#REF!</v>
      </c>
      <c r="D445" s="120" t="e">
        <f>#REF!</f>
        <v>#REF!</v>
      </c>
      <c r="E445" s="120" t="e">
        <f>#REF!</f>
        <v>#REF!</v>
      </c>
      <c r="F445" s="157" t="e">
        <f>#REF!</f>
        <v>#REF!</v>
      </c>
      <c r="G445" s="123" t="e">
        <f>#REF!</f>
        <v>#REF!</v>
      </c>
      <c r="H445" s="123" t="s">
        <v>61</v>
      </c>
      <c r="I445" s="123"/>
      <c r="J445" s="117" t="str">
        <f>'YARIŞMA BİLGİLERİ'!$F$21</f>
        <v>12-16 Yaş Kız Erkek</v>
      </c>
      <c r="K445" s="120" t="str">
        <f t="shared" si="11"/>
        <v>İzmir-Görme Engelliler Türkiye Şampiyonası</v>
      </c>
      <c r="L445" s="177" t="e">
        <f>#REF!</f>
        <v>#REF!</v>
      </c>
      <c r="M445" s="121" t="s">
        <v>107</v>
      </c>
    </row>
    <row r="446" spans="1:13" s="113" customFormat="1" ht="26.25" customHeight="1" x14ac:dyDescent="0.2">
      <c r="A446" s="115">
        <v>444</v>
      </c>
      <c r="B446" s="126" t="s">
        <v>61</v>
      </c>
      <c r="C446" s="116" t="e">
        <f>#REF!</f>
        <v>#REF!</v>
      </c>
      <c r="D446" s="120" t="e">
        <f>#REF!</f>
        <v>#REF!</v>
      </c>
      <c r="E446" s="120" t="e">
        <f>#REF!</f>
        <v>#REF!</v>
      </c>
      <c r="F446" s="157" t="e">
        <f>#REF!</f>
        <v>#REF!</v>
      </c>
      <c r="G446" s="123" t="e">
        <f>#REF!</f>
        <v>#REF!</v>
      </c>
      <c r="H446" s="123" t="s">
        <v>61</v>
      </c>
      <c r="I446" s="123"/>
      <c r="J446" s="117" t="str">
        <f>'YARIŞMA BİLGİLERİ'!$F$21</f>
        <v>12-16 Yaş Kız Erkek</v>
      </c>
      <c r="K446" s="120" t="str">
        <f t="shared" si="11"/>
        <v>İzmir-Görme Engelliler Türkiye Şampiyonası</v>
      </c>
      <c r="L446" s="177" t="e">
        <f>#REF!</f>
        <v>#REF!</v>
      </c>
      <c r="M446" s="121" t="s">
        <v>107</v>
      </c>
    </row>
    <row r="447" spans="1:13" s="113" customFormat="1" ht="26.25" customHeight="1" x14ac:dyDescent="0.2">
      <c r="A447" s="115">
        <v>445</v>
      </c>
      <c r="B447" s="126" t="s">
        <v>61</v>
      </c>
      <c r="C447" s="116" t="e">
        <f>#REF!</f>
        <v>#REF!</v>
      </c>
      <c r="D447" s="120" t="e">
        <f>#REF!</f>
        <v>#REF!</v>
      </c>
      <c r="E447" s="120" t="e">
        <f>#REF!</f>
        <v>#REF!</v>
      </c>
      <c r="F447" s="157" t="e">
        <f>#REF!</f>
        <v>#REF!</v>
      </c>
      <c r="G447" s="123" t="e">
        <f>#REF!</f>
        <v>#REF!</v>
      </c>
      <c r="H447" s="123" t="s">
        <v>61</v>
      </c>
      <c r="I447" s="123"/>
      <c r="J447" s="117" t="str">
        <f>'YARIŞMA BİLGİLERİ'!$F$21</f>
        <v>12-16 Yaş Kız Erkek</v>
      </c>
      <c r="K447" s="120" t="str">
        <f t="shared" si="11"/>
        <v>İzmir-Görme Engelliler Türkiye Şampiyonası</v>
      </c>
      <c r="L447" s="177" t="e">
        <f>#REF!</f>
        <v>#REF!</v>
      </c>
      <c r="M447" s="121" t="s">
        <v>107</v>
      </c>
    </row>
    <row r="448" spans="1:13" s="113" customFormat="1" ht="26.25" customHeight="1" x14ac:dyDescent="0.2">
      <c r="A448" s="115">
        <v>446</v>
      </c>
      <c r="B448" s="126" t="s">
        <v>61</v>
      </c>
      <c r="C448" s="116" t="e">
        <f>#REF!</f>
        <v>#REF!</v>
      </c>
      <c r="D448" s="120" t="e">
        <f>#REF!</f>
        <v>#REF!</v>
      </c>
      <c r="E448" s="120" t="e">
        <f>#REF!</f>
        <v>#REF!</v>
      </c>
      <c r="F448" s="157" t="e">
        <f>#REF!</f>
        <v>#REF!</v>
      </c>
      <c r="G448" s="123" t="e">
        <f>#REF!</f>
        <v>#REF!</v>
      </c>
      <c r="H448" s="123" t="s">
        <v>61</v>
      </c>
      <c r="I448" s="123"/>
      <c r="J448" s="117" t="str">
        <f>'YARIŞMA BİLGİLERİ'!$F$21</f>
        <v>12-16 Yaş Kız Erkek</v>
      </c>
      <c r="K448" s="120" t="str">
        <f t="shared" si="11"/>
        <v>İzmir-Görme Engelliler Türkiye Şampiyonası</v>
      </c>
      <c r="L448" s="177" t="e">
        <f>#REF!</f>
        <v>#REF!</v>
      </c>
      <c r="M448" s="121" t="s">
        <v>107</v>
      </c>
    </row>
    <row r="449" spans="1:13" s="113" customFormat="1" ht="26.25" customHeight="1" x14ac:dyDescent="0.2">
      <c r="A449" s="115">
        <v>447</v>
      </c>
      <c r="B449" s="126" t="s">
        <v>61</v>
      </c>
      <c r="C449" s="116" t="e">
        <f>#REF!</f>
        <v>#REF!</v>
      </c>
      <c r="D449" s="120" t="e">
        <f>#REF!</f>
        <v>#REF!</v>
      </c>
      <c r="E449" s="120" t="e">
        <f>#REF!</f>
        <v>#REF!</v>
      </c>
      <c r="F449" s="157" t="e">
        <f>#REF!</f>
        <v>#REF!</v>
      </c>
      <c r="G449" s="123" t="e">
        <f>#REF!</f>
        <v>#REF!</v>
      </c>
      <c r="H449" s="123" t="s">
        <v>61</v>
      </c>
      <c r="I449" s="123"/>
      <c r="J449" s="117" t="str">
        <f>'YARIŞMA BİLGİLERİ'!$F$21</f>
        <v>12-16 Yaş Kız Erkek</v>
      </c>
      <c r="K449" s="120" t="str">
        <f t="shared" si="11"/>
        <v>İzmir-Görme Engelliler Türkiye Şampiyonası</v>
      </c>
      <c r="L449" s="177" t="e">
        <f>#REF!</f>
        <v>#REF!</v>
      </c>
      <c r="M449" s="121" t="s">
        <v>107</v>
      </c>
    </row>
    <row r="450" spans="1:13" s="113" customFormat="1" ht="26.25" customHeight="1" x14ac:dyDescent="0.2">
      <c r="A450" s="115">
        <v>448</v>
      </c>
      <c r="B450" s="126" t="s">
        <v>61</v>
      </c>
      <c r="C450" s="116" t="e">
        <f>#REF!</f>
        <v>#REF!</v>
      </c>
      <c r="D450" s="120" t="e">
        <f>#REF!</f>
        <v>#REF!</v>
      </c>
      <c r="E450" s="120" t="e">
        <f>#REF!</f>
        <v>#REF!</v>
      </c>
      <c r="F450" s="157" t="e">
        <f>#REF!</f>
        <v>#REF!</v>
      </c>
      <c r="G450" s="123" t="e">
        <f>#REF!</f>
        <v>#REF!</v>
      </c>
      <c r="H450" s="123" t="s">
        <v>61</v>
      </c>
      <c r="I450" s="123"/>
      <c r="J450" s="117" t="str">
        <f>'YARIŞMA BİLGİLERİ'!$F$21</f>
        <v>12-16 Yaş Kız Erkek</v>
      </c>
      <c r="K450" s="120" t="str">
        <f t="shared" si="11"/>
        <v>İzmir-Görme Engelliler Türkiye Şampiyonası</v>
      </c>
      <c r="L450" s="177" t="e">
        <f>#REF!</f>
        <v>#REF!</v>
      </c>
      <c r="M450" s="121" t="s">
        <v>107</v>
      </c>
    </row>
    <row r="451" spans="1:13" s="113" customFormat="1" ht="26.25" customHeight="1" x14ac:dyDescent="0.2">
      <c r="A451" s="115">
        <v>449</v>
      </c>
      <c r="B451" s="126" t="s">
        <v>61</v>
      </c>
      <c r="C451" s="116" t="e">
        <f>#REF!</f>
        <v>#REF!</v>
      </c>
      <c r="D451" s="120" t="e">
        <f>#REF!</f>
        <v>#REF!</v>
      </c>
      <c r="E451" s="120" t="e">
        <f>#REF!</f>
        <v>#REF!</v>
      </c>
      <c r="F451" s="157" t="e">
        <f>#REF!</f>
        <v>#REF!</v>
      </c>
      <c r="G451" s="123" t="e">
        <f>#REF!</f>
        <v>#REF!</v>
      </c>
      <c r="H451" s="123" t="s">
        <v>61</v>
      </c>
      <c r="I451" s="123"/>
      <c r="J451" s="117" t="str">
        <f>'YARIŞMA BİLGİLERİ'!$F$21</f>
        <v>12-16 Yaş Kız Erkek</v>
      </c>
      <c r="K451" s="120" t="str">
        <f t="shared" si="11"/>
        <v>İzmir-Görme Engelliler Türkiye Şampiyonası</v>
      </c>
      <c r="L451" s="177" t="e">
        <f>#REF!</f>
        <v>#REF!</v>
      </c>
      <c r="M451" s="121" t="s">
        <v>107</v>
      </c>
    </row>
    <row r="452" spans="1:13" s="113" customFormat="1" ht="26.25" customHeight="1" x14ac:dyDescent="0.2">
      <c r="A452" s="115">
        <v>450</v>
      </c>
      <c r="B452" s="126" t="s">
        <v>61</v>
      </c>
      <c r="C452" s="116" t="e">
        <f>#REF!</f>
        <v>#REF!</v>
      </c>
      <c r="D452" s="120" t="e">
        <f>#REF!</f>
        <v>#REF!</v>
      </c>
      <c r="E452" s="120" t="e">
        <f>#REF!</f>
        <v>#REF!</v>
      </c>
      <c r="F452" s="157" t="e">
        <f>#REF!</f>
        <v>#REF!</v>
      </c>
      <c r="G452" s="123" t="e">
        <f>#REF!</f>
        <v>#REF!</v>
      </c>
      <c r="H452" s="123" t="s">
        <v>61</v>
      </c>
      <c r="I452" s="123"/>
      <c r="J452" s="117" t="str">
        <f>'YARIŞMA BİLGİLERİ'!$F$21</f>
        <v>12-16 Yaş Kız Erkek</v>
      </c>
      <c r="K452" s="120" t="str">
        <f t="shared" si="11"/>
        <v>İzmir-Görme Engelliler Türkiye Şampiyonası</v>
      </c>
      <c r="L452" s="177" t="e">
        <f>#REF!</f>
        <v>#REF!</v>
      </c>
      <c r="M452" s="121" t="s">
        <v>107</v>
      </c>
    </row>
    <row r="453" spans="1:13" s="113" customFormat="1" ht="26.25" customHeight="1" x14ac:dyDescent="0.2">
      <c r="A453" s="115">
        <v>451</v>
      </c>
      <c r="B453" s="126" t="s">
        <v>61</v>
      </c>
      <c r="C453" s="116" t="e">
        <f>#REF!</f>
        <v>#REF!</v>
      </c>
      <c r="D453" s="120" t="e">
        <f>#REF!</f>
        <v>#REF!</v>
      </c>
      <c r="E453" s="120" t="e">
        <f>#REF!</f>
        <v>#REF!</v>
      </c>
      <c r="F453" s="157" t="e">
        <f>#REF!</f>
        <v>#REF!</v>
      </c>
      <c r="G453" s="123" t="e">
        <f>#REF!</f>
        <v>#REF!</v>
      </c>
      <c r="H453" s="123" t="s">
        <v>61</v>
      </c>
      <c r="I453" s="123"/>
      <c r="J453" s="117" t="str">
        <f>'YARIŞMA BİLGİLERİ'!$F$21</f>
        <v>12-16 Yaş Kız Erkek</v>
      </c>
      <c r="K453" s="120" t="str">
        <f t="shared" si="11"/>
        <v>İzmir-Görme Engelliler Türkiye Şampiyonası</v>
      </c>
      <c r="L453" s="177" t="e">
        <f>#REF!</f>
        <v>#REF!</v>
      </c>
      <c r="M453" s="121" t="s">
        <v>107</v>
      </c>
    </row>
    <row r="454" spans="1:13" s="113" customFormat="1" ht="26.25" customHeight="1" x14ac:dyDescent="0.2">
      <c r="A454" s="115">
        <v>452</v>
      </c>
      <c r="B454" s="126" t="s">
        <v>61</v>
      </c>
      <c r="C454" s="116" t="e">
        <f>#REF!</f>
        <v>#REF!</v>
      </c>
      <c r="D454" s="120" t="e">
        <f>#REF!</f>
        <v>#REF!</v>
      </c>
      <c r="E454" s="120" t="e">
        <f>#REF!</f>
        <v>#REF!</v>
      </c>
      <c r="F454" s="157" t="e">
        <f>#REF!</f>
        <v>#REF!</v>
      </c>
      <c r="G454" s="123" t="e">
        <f>#REF!</f>
        <v>#REF!</v>
      </c>
      <c r="H454" s="123" t="s">
        <v>61</v>
      </c>
      <c r="I454" s="123"/>
      <c r="J454" s="117" t="str">
        <f>'YARIŞMA BİLGİLERİ'!$F$21</f>
        <v>12-16 Yaş Kız Erkek</v>
      </c>
      <c r="K454" s="120" t="str">
        <f t="shared" si="11"/>
        <v>İzmir-Görme Engelliler Türkiye Şampiyonası</v>
      </c>
      <c r="L454" s="177" t="e">
        <f>#REF!</f>
        <v>#REF!</v>
      </c>
      <c r="M454" s="121" t="s">
        <v>107</v>
      </c>
    </row>
    <row r="455" spans="1:13" s="113" customFormat="1" ht="26.25" customHeight="1" x14ac:dyDescent="0.2">
      <c r="A455" s="115">
        <v>453</v>
      </c>
      <c r="B455" s="126" t="s">
        <v>61</v>
      </c>
      <c r="C455" s="116" t="e">
        <f>#REF!</f>
        <v>#REF!</v>
      </c>
      <c r="D455" s="120" t="e">
        <f>#REF!</f>
        <v>#REF!</v>
      </c>
      <c r="E455" s="120" t="e">
        <f>#REF!</f>
        <v>#REF!</v>
      </c>
      <c r="F455" s="157" t="e">
        <f>#REF!</f>
        <v>#REF!</v>
      </c>
      <c r="G455" s="123" t="e">
        <f>#REF!</f>
        <v>#REF!</v>
      </c>
      <c r="H455" s="123" t="s">
        <v>61</v>
      </c>
      <c r="I455" s="123"/>
      <c r="J455" s="117" t="str">
        <f>'YARIŞMA BİLGİLERİ'!$F$21</f>
        <v>12-16 Yaş Kız Erkek</v>
      </c>
      <c r="K455" s="120" t="str">
        <f t="shared" si="11"/>
        <v>İzmir-Görme Engelliler Türkiye Şampiyonası</v>
      </c>
      <c r="L455" s="177" t="e">
        <f>#REF!</f>
        <v>#REF!</v>
      </c>
      <c r="M455" s="121" t="s">
        <v>107</v>
      </c>
    </row>
    <row r="456" spans="1:13" s="113" customFormat="1" ht="26.25" customHeight="1" x14ac:dyDescent="0.2">
      <c r="A456" s="115">
        <v>454</v>
      </c>
      <c r="B456" s="126" t="s">
        <v>61</v>
      </c>
      <c r="C456" s="116" t="e">
        <f>#REF!</f>
        <v>#REF!</v>
      </c>
      <c r="D456" s="120" t="e">
        <f>#REF!</f>
        <v>#REF!</v>
      </c>
      <c r="E456" s="120" t="e">
        <f>#REF!</f>
        <v>#REF!</v>
      </c>
      <c r="F456" s="157" t="e">
        <f>#REF!</f>
        <v>#REF!</v>
      </c>
      <c r="G456" s="123" t="e">
        <f>#REF!</f>
        <v>#REF!</v>
      </c>
      <c r="H456" s="123" t="s">
        <v>61</v>
      </c>
      <c r="I456" s="123"/>
      <c r="J456" s="117" t="str">
        <f>'YARIŞMA BİLGİLERİ'!$F$21</f>
        <v>12-16 Yaş Kız Erkek</v>
      </c>
      <c r="K456" s="120" t="str">
        <f t="shared" si="11"/>
        <v>İzmir-Görme Engelliler Türkiye Şampiyonası</v>
      </c>
      <c r="L456" s="177" t="e">
        <f>#REF!</f>
        <v>#REF!</v>
      </c>
      <c r="M456" s="121" t="s">
        <v>107</v>
      </c>
    </row>
    <row r="457" spans="1:13" s="113" customFormat="1" ht="26.25" customHeight="1" x14ac:dyDescent="0.2">
      <c r="A457" s="115">
        <v>455</v>
      </c>
      <c r="B457" s="126" t="s">
        <v>61</v>
      </c>
      <c r="C457" s="116" t="e">
        <f>#REF!</f>
        <v>#REF!</v>
      </c>
      <c r="D457" s="120" t="e">
        <f>#REF!</f>
        <v>#REF!</v>
      </c>
      <c r="E457" s="120" t="e">
        <f>#REF!</f>
        <v>#REF!</v>
      </c>
      <c r="F457" s="157" t="e">
        <f>#REF!</f>
        <v>#REF!</v>
      </c>
      <c r="G457" s="123" t="e">
        <f>#REF!</f>
        <v>#REF!</v>
      </c>
      <c r="H457" s="123" t="s">
        <v>61</v>
      </c>
      <c r="I457" s="123"/>
      <c r="J457" s="117" t="str">
        <f>'YARIŞMA BİLGİLERİ'!$F$21</f>
        <v>12-16 Yaş Kız Erkek</v>
      </c>
      <c r="K457" s="120" t="str">
        <f t="shared" si="11"/>
        <v>İzmir-Görme Engelliler Türkiye Şampiyonası</v>
      </c>
      <c r="L457" s="177" t="e">
        <f>#REF!</f>
        <v>#REF!</v>
      </c>
      <c r="M457" s="121" t="s">
        <v>107</v>
      </c>
    </row>
    <row r="458" spans="1:13" s="113" customFormat="1" ht="26.25" customHeight="1" x14ac:dyDescent="0.2">
      <c r="A458" s="115">
        <v>456</v>
      </c>
      <c r="B458" s="126" t="s">
        <v>61</v>
      </c>
      <c r="C458" s="116" t="e">
        <f>#REF!</f>
        <v>#REF!</v>
      </c>
      <c r="D458" s="120" t="e">
        <f>#REF!</f>
        <v>#REF!</v>
      </c>
      <c r="E458" s="120" t="e">
        <f>#REF!</f>
        <v>#REF!</v>
      </c>
      <c r="F458" s="157" t="e">
        <f>#REF!</f>
        <v>#REF!</v>
      </c>
      <c r="G458" s="123" t="e">
        <f>#REF!</f>
        <v>#REF!</v>
      </c>
      <c r="H458" s="123" t="s">
        <v>61</v>
      </c>
      <c r="I458" s="123"/>
      <c r="J458" s="117" t="str">
        <f>'YARIŞMA BİLGİLERİ'!$F$21</f>
        <v>12-16 Yaş Kız Erkek</v>
      </c>
      <c r="K458" s="120" t="str">
        <f t="shared" si="11"/>
        <v>İzmir-Görme Engelliler Türkiye Şampiyonası</v>
      </c>
      <c r="L458" s="177" t="e">
        <f>#REF!</f>
        <v>#REF!</v>
      </c>
      <c r="M458" s="121" t="s">
        <v>107</v>
      </c>
    </row>
    <row r="459" spans="1:13" s="113" customFormat="1" ht="26.25" customHeight="1" x14ac:dyDescent="0.2">
      <c r="A459" s="115">
        <v>457</v>
      </c>
      <c r="B459" s="126" t="s">
        <v>61</v>
      </c>
      <c r="C459" s="116" t="e">
        <f>#REF!</f>
        <v>#REF!</v>
      </c>
      <c r="D459" s="120" t="e">
        <f>#REF!</f>
        <v>#REF!</v>
      </c>
      <c r="E459" s="120" t="e">
        <f>#REF!</f>
        <v>#REF!</v>
      </c>
      <c r="F459" s="157" t="e">
        <f>#REF!</f>
        <v>#REF!</v>
      </c>
      <c r="G459" s="123" t="e">
        <f>#REF!</f>
        <v>#REF!</v>
      </c>
      <c r="H459" s="123" t="s">
        <v>61</v>
      </c>
      <c r="I459" s="123"/>
      <c r="J459" s="117" t="str">
        <f>'YARIŞMA BİLGİLERİ'!$F$21</f>
        <v>12-16 Yaş Kız Erkek</v>
      </c>
      <c r="K459" s="120" t="str">
        <f t="shared" si="11"/>
        <v>İzmir-Görme Engelliler Türkiye Şampiyonası</v>
      </c>
      <c r="L459" s="177" t="e">
        <f>#REF!</f>
        <v>#REF!</v>
      </c>
      <c r="M459" s="121" t="s">
        <v>107</v>
      </c>
    </row>
    <row r="460" spans="1:13" s="113" customFormat="1" ht="26.25" customHeight="1" x14ac:dyDescent="0.2">
      <c r="A460" s="115">
        <v>458</v>
      </c>
      <c r="B460" s="126" t="s">
        <v>61</v>
      </c>
      <c r="C460" s="116" t="e">
        <f>#REF!</f>
        <v>#REF!</v>
      </c>
      <c r="D460" s="120" t="e">
        <f>#REF!</f>
        <v>#REF!</v>
      </c>
      <c r="E460" s="120" t="e">
        <f>#REF!</f>
        <v>#REF!</v>
      </c>
      <c r="F460" s="157" t="e">
        <f>#REF!</f>
        <v>#REF!</v>
      </c>
      <c r="G460" s="123" t="e">
        <f>#REF!</f>
        <v>#REF!</v>
      </c>
      <c r="H460" s="123" t="s">
        <v>61</v>
      </c>
      <c r="I460" s="123"/>
      <c r="J460" s="117" t="str">
        <f>'YARIŞMA BİLGİLERİ'!$F$21</f>
        <v>12-16 Yaş Kız Erkek</v>
      </c>
      <c r="K460" s="120" t="str">
        <f t="shared" si="11"/>
        <v>İzmir-Görme Engelliler Türkiye Şampiyonası</v>
      </c>
      <c r="L460" s="177" t="e">
        <f>#REF!</f>
        <v>#REF!</v>
      </c>
      <c r="M460" s="121" t="s">
        <v>107</v>
      </c>
    </row>
    <row r="461" spans="1:13" s="113" customFormat="1" ht="26.25" customHeight="1" x14ac:dyDescent="0.2">
      <c r="A461" s="115">
        <v>459</v>
      </c>
      <c r="B461" s="126" t="s">
        <v>61</v>
      </c>
      <c r="C461" s="116" t="e">
        <f>#REF!</f>
        <v>#REF!</v>
      </c>
      <c r="D461" s="120" t="e">
        <f>#REF!</f>
        <v>#REF!</v>
      </c>
      <c r="E461" s="120" t="e">
        <f>#REF!</f>
        <v>#REF!</v>
      </c>
      <c r="F461" s="157" t="e">
        <f>#REF!</f>
        <v>#REF!</v>
      </c>
      <c r="G461" s="123" t="e">
        <f>#REF!</f>
        <v>#REF!</v>
      </c>
      <c r="H461" s="123" t="s">
        <v>61</v>
      </c>
      <c r="I461" s="123"/>
      <c r="J461" s="117" t="str">
        <f>'YARIŞMA BİLGİLERİ'!$F$21</f>
        <v>12-16 Yaş Kız Erkek</v>
      </c>
      <c r="K461" s="120" t="str">
        <f t="shared" si="11"/>
        <v>İzmir-Görme Engelliler Türkiye Şampiyonası</v>
      </c>
      <c r="L461" s="177" t="e">
        <f>#REF!</f>
        <v>#REF!</v>
      </c>
      <c r="M461" s="121" t="s">
        <v>107</v>
      </c>
    </row>
    <row r="462" spans="1:13" s="113" customFormat="1" ht="26.25" customHeight="1" x14ac:dyDescent="0.2">
      <c r="A462" s="115">
        <v>460</v>
      </c>
      <c r="B462" s="126" t="s">
        <v>61</v>
      </c>
      <c r="C462" s="116" t="e">
        <f>#REF!</f>
        <v>#REF!</v>
      </c>
      <c r="D462" s="120" t="e">
        <f>#REF!</f>
        <v>#REF!</v>
      </c>
      <c r="E462" s="120" t="e">
        <f>#REF!</f>
        <v>#REF!</v>
      </c>
      <c r="F462" s="157" t="e">
        <f>#REF!</f>
        <v>#REF!</v>
      </c>
      <c r="G462" s="123" t="e">
        <f>#REF!</f>
        <v>#REF!</v>
      </c>
      <c r="H462" s="123" t="s">
        <v>61</v>
      </c>
      <c r="I462" s="123"/>
      <c r="J462" s="117" t="str">
        <f>'YARIŞMA BİLGİLERİ'!$F$21</f>
        <v>12-16 Yaş Kız Erkek</v>
      </c>
      <c r="K462" s="120" t="str">
        <f t="shared" si="11"/>
        <v>İzmir-Görme Engelliler Türkiye Şampiyonası</v>
      </c>
      <c r="L462" s="177" t="e">
        <f>#REF!</f>
        <v>#REF!</v>
      </c>
      <c r="M462" s="121" t="s">
        <v>107</v>
      </c>
    </row>
    <row r="463" spans="1:13" s="113" customFormat="1" ht="26.25" customHeight="1" x14ac:dyDescent="0.2">
      <c r="A463" s="115">
        <v>461</v>
      </c>
      <c r="B463" s="126" t="s">
        <v>61</v>
      </c>
      <c r="C463" s="116" t="e">
        <f>#REF!</f>
        <v>#REF!</v>
      </c>
      <c r="D463" s="120" t="e">
        <f>#REF!</f>
        <v>#REF!</v>
      </c>
      <c r="E463" s="120" t="e">
        <f>#REF!</f>
        <v>#REF!</v>
      </c>
      <c r="F463" s="157" t="e">
        <f>#REF!</f>
        <v>#REF!</v>
      </c>
      <c r="G463" s="123" t="e">
        <f>#REF!</f>
        <v>#REF!</v>
      </c>
      <c r="H463" s="123" t="s">
        <v>61</v>
      </c>
      <c r="I463" s="123"/>
      <c r="J463" s="117" t="str">
        <f>'YARIŞMA BİLGİLERİ'!$F$21</f>
        <v>12-16 Yaş Kız Erkek</v>
      </c>
      <c r="K463" s="120" t="str">
        <f t="shared" si="11"/>
        <v>İzmir-Görme Engelliler Türkiye Şampiyonası</v>
      </c>
      <c r="L463" s="177" t="e">
        <f>#REF!</f>
        <v>#REF!</v>
      </c>
      <c r="M463" s="121" t="s">
        <v>107</v>
      </c>
    </row>
    <row r="464" spans="1:13" s="113" customFormat="1" ht="26.25" customHeight="1" x14ac:dyDescent="0.2">
      <c r="A464" s="115">
        <v>462</v>
      </c>
      <c r="B464" s="126" t="s">
        <v>61</v>
      </c>
      <c r="C464" s="116" t="e">
        <f>#REF!</f>
        <v>#REF!</v>
      </c>
      <c r="D464" s="120" t="e">
        <f>#REF!</f>
        <v>#REF!</v>
      </c>
      <c r="E464" s="120" t="e">
        <f>#REF!</f>
        <v>#REF!</v>
      </c>
      <c r="F464" s="157" t="e">
        <f>#REF!</f>
        <v>#REF!</v>
      </c>
      <c r="G464" s="123" t="e">
        <f>#REF!</f>
        <v>#REF!</v>
      </c>
      <c r="H464" s="123" t="s">
        <v>61</v>
      </c>
      <c r="I464" s="123"/>
      <c r="J464" s="117" t="str">
        <f>'YARIŞMA BİLGİLERİ'!$F$21</f>
        <v>12-16 Yaş Kız Erkek</v>
      </c>
      <c r="K464" s="120" t="str">
        <f t="shared" si="11"/>
        <v>İzmir-Görme Engelliler Türkiye Şampiyonası</v>
      </c>
      <c r="L464" s="177" t="e">
        <f>#REF!</f>
        <v>#REF!</v>
      </c>
      <c r="M464" s="121" t="s">
        <v>107</v>
      </c>
    </row>
    <row r="465" spans="1:13" s="113" customFormat="1" ht="26.25" customHeight="1" x14ac:dyDescent="0.2">
      <c r="A465" s="115">
        <v>463</v>
      </c>
      <c r="B465" s="126" t="s">
        <v>61</v>
      </c>
      <c r="C465" s="116" t="e">
        <f>#REF!</f>
        <v>#REF!</v>
      </c>
      <c r="D465" s="120" t="e">
        <f>#REF!</f>
        <v>#REF!</v>
      </c>
      <c r="E465" s="120" t="e">
        <f>#REF!</f>
        <v>#REF!</v>
      </c>
      <c r="F465" s="157" t="e">
        <f>#REF!</f>
        <v>#REF!</v>
      </c>
      <c r="G465" s="123" t="e">
        <f>#REF!</f>
        <v>#REF!</v>
      </c>
      <c r="H465" s="123" t="s">
        <v>61</v>
      </c>
      <c r="I465" s="123"/>
      <c r="J465" s="117" t="str">
        <f>'YARIŞMA BİLGİLERİ'!$F$21</f>
        <v>12-16 Yaş Kız Erkek</v>
      </c>
      <c r="K465" s="120" t="str">
        <f t="shared" si="11"/>
        <v>İzmir-Görme Engelliler Türkiye Şampiyonası</v>
      </c>
      <c r="L465" s="177" t="e">
        <f>#REF!</f>
        <v>#REF!</v>
      </c>
      <c r="M465" s="121" t="s">
        <v>107</v>
      </c>
    </row>
    <row r="466" spans="1:13" s="113" customFormat="1" ht="26.25" customHeight="1" x14ac:dyDescent="0.2">
      <c r="A466" s="115">
        <v>464</v>
      </c>
      <c r="B466" s="126" t="s">
        <v>61</v>
      </c>
      <c r="C466" s="116" t="e">
        <f>#REF!</f>
        <v>#REF!</v>
      </c>
      <c r="D466" s="120" t="e">
        <f>#REF!</f>
        <v>#REF!</v>
      </c>
      <c r="E466" s="120" t="e">
        <f>#REF!</f>
        <v>#REF!</v>
      </c>
      <c r="F466" s="157" t="e">
        <f>#REF!</f>
        <v>#REF!</v>
      </c>
      <c r="G466" s="123" t="e">
        <f>#REF!</f>
        <v>#REF!</v>
      </c>
      <c r="H466" s="123" t="s">
        <v>61</v>
      </c>
      <c r="I466" s="123"/>
      <c r="J466" s="117" t="str">
        <f>'YARIŞMA BİLGİLERİ'!$F$21</f>
        <v>12-16 Yaş Kız Erkek</v>
      </c>
      <c r="K466" s="120" t="str">
        <f t="shared" si="11"/>
        <v>İzmir-Görme Engelliler Türkiye Şampiyonası</v>
      </c>
      <c r="L466" s="177" t="e">
        <f>#REF!</f>
        <v>#REF!</v>
      </c>
      <c r="M466" s="121" t="s">
        <v>107</v>
      </c>
    </row>
    <row r="467" spans="1:13" s="113" customFormat="1" ht="26.25" customHeight="1" x14ac:dyDescent="0.2">
      <c r="A467" s="115">
        <v>465</v>
      </c>
      <c r="B467" s="126" t="s">
        <v>60</v>
      </c>
      <c r="C467" s="116" t="e">
        <f>#REF!</f>
        <v>#REF!</v>
      </c>
      <c r="D467" s="120" t="e">
        <f>#REF!</f>
        <v>#REF!</v>
      </c>
      <c r="E467" s="120" t="e">
        <f>#REF!</f>
        <v>#REF!</v>
      </c>
      <c r="F467" s="157" t="e">
        <f>#REF!</f>
        <v>#REF!</v>
      </c>
      <c r="G467" s="123" t="e">
        <f>#REF!</f>
        <v>#REF!</v>
      </c>
      <c r="H467" s="123" t="s">
        <v>60</v>
      </c>
      <c r="I467" s="123"/>
      <c r="J467" s="117" t="str">
        <f>'YARIŞMA BİLGİLERİ'!$F$21</f>
        <v>12-16 Yaş Kız Erkek</v>
      </c>
      <c r="K467" s="120" t="str">
        <f t="shared" si="11"/>
        <v>İzmir-Görme Engelliler Türkiye Şampiyonası</v>
      </c>
      <c r="L467" s="177" t="e">
        <f>#REF!</f>
        <v>#REF!</v>
      </c>
      <c r="M467" s="121" t="s">
        <v>107</v>
      </c>
    </row>
    <row r="468" spans="1:13" s="113" customFormat="1" ht="26.25" customHeight="1" x14ac:dyDescent="0.2">
      <c r="A468" s="115">
        <v>466</v>
      </c>
      <c r="B468" s="126" t="s">
        <v>60</v>
      </c>
      <c r="C468" s="116" t="e">
        <f>#REF!</f>
        <v>#REF!</v>
      </c>
      <c r="D468" s="120" t="e">
        <f>#REF!</f>
        <v>#REF!</v>
      </c>
      <c r="E468" s="120" t="e">
        <f>#REF!</f>
        <v>#REF!</v>
      </c>
      <c r="F468" s="157" t="e">
        <f>#REF!</f>
        <v>#REF!</v>
      </c>
      <c r="G468" s="123" t="e">
        <f>#REF!</f>
        <v>#REF!</v>
      </c>
      <c r="H468" s="123" t="s">
        <v>60</v>
      </c>
      <c r="I468" s="123"/>
      <c r="J468" s="117" t="str">
        <f>'YARIŞMA BİLGİLERİ'!$F$21</f>
        <v>12-16 Yaş Kız Erkek</v>
      </c>
      <c r="K468" s="120" t="str">
        <f t="shared" si="11"/>
        <v>İzmir-Görme Engelliler Türkiye Şampiyonası</v>
      </c>
      <c r="L468" s="177" t="e">
        <f>#REF!</f>
        <v>#REF!</v>
      </c>
      <c r="M468" s="121" t="s">
        <v>107</v>
      </c>
    </row>
    <row r="469" spans="1:13" s="113" customFormat="1" ht="26.25" customHeight="1" x14ac:dyDescent="0.2">
      <c r="A469" s="115">
        <v>467</v>
      </c>
      <c r="B469" s="126" t="s">
        <v>60</v>
      </c>
      <c r="C469" s="116" t="e">
        <f>#REF!</f>
        <v>#REF!</v>
      </c>
      <c r="D469" s="120" t="e">
        <f>#REF!</f>
        <v>#REF!</v>
      </c>
      <c r="E469" s="120" t="e">
        <f>#REF!</f>
        <v>#REF!</v>
      </c>
      <c r="F469" s="157" t="e">
        <f>#REF!</f>
        <v>#REF!</v>
      </c>
      <c r="G469" s="123" t="e">
        <f>#REF!</f>
        <v>#REF!</v>
      </c>
      <c r="H469" s="123" t="s">
        <v>60</v>
      </c>
      <c r="I469" s="123"/>
      <c r="J469" s="117" t="str">
        <f>'YARIŞMA BİLGİLERİ'!$F$21</f>
        <v>12-16 Yaş Kız Erkek</v>
      </c>
      <c r="K469" s="120" t="str">
        <f t="shared" si="11"/>
        <v>İzmir-Görme Engelliler Türkiye Şampiyonası</v>
      </c>
      <c r="L469" s="177" t="e">
        <f>#REF!</f>
        <v>#REF!</v>
      </c>
      <c r="M469" s="121" t="s">
        <v>107</v>
      </c>
    </row>
    <row r="470" spans="1:13" s="113" customFormat="1" ht="26.25" customHeight="1" x14ac:dyDescent="0.2">
      <c r="A470" s="115">
        <v>468</v>
      </c>
      <c r="B470" s="126" t="s">
        <v>60</v>
      </c>
      <c r="C470" s="116" t="e">
        <f>#REF!</f>
        <v>#REF!</v>
      </c>
      <c r="D470" s="120" t="e">
        <f>#REF!</f>
        <v>#REF!</v>
      </c>
      <c r="E470" s="120" t="e">
        <f>#REF!</f>
        <v>#REF!</v>
      </c>
      <c r="F470" s="157" t="e">
        <f>#REF!</f>
        <v>#REF!</v>
      </c>
      <c r="G470" s="123" t="e">
        <f>#REF!</f>
        <v>#REF!</v>
      </c>
      <c r="H470" s="123" t="s">
        <v>60</v>
      </c>
      <c r="I470" s="123"/>
      <c r="J470" s="117" t="str">
        <f>'YARIŞMA BİLGİLERİ'!$F$21</f>
        <v>12-16 Yaş Kız Erkek</v>
      </c>
      <c r="K470" s="120" t="str">
        <f t="shared" si="11"/>
        <v>İzmir-Görme Engelliler Türkiye Şampiyonası</v>
      </c>
      <c r="L470" s="177" t="e">
        <f>#REF!</f>
        <v>#REF!</v>
      </c>
      <c r="M470" s="121" t="s">
        <v>107</v>
      </c>
    </row>
    <row r="471" spans="1:13" s="113" customFormat="1" ht="26.25" customHeight="1" x14ac:dyDescent="0.2">
      <c r="A471" s="115">
        <v>469</v>
      </c>
      <c r="B471" s="126" t="s">
        <v>60</v>
      </c>
      <c r="C471" s="116" t="e">
        <f>#REF!</f>
        <v>#REF!</v>
      </c>
      <c r="D471" s="120" t="e">
        <f>#REF!</f>
        <v>#REF!</v>
      </c>
      <c r="E471" s="120" t="e">
        <f>#REF!</f>
        <v>#REF!</v>
      </c>
      <c r="F471" s="157" t="e">
        <f>#REF!</f>
        <v>#REF!</v>
      </c>
      <c r="G471" s="123" t="e">
        <f>#REF!</f>
        <v>#REF!</v>
      </c>
      <c r="H471" s="123" t="s">
        <v>60</v>
      </c>
      <c r="I471" s="123"/>
      <c r="J471" s="117" t="str">
        <f>'YARIŞMA BİLGİLERİ'!$F$21</f>
        <v>12-16 Yaş Kız Erkek</v>
      </c>
      <c r="K471" s="120" t="str">
        <f t="shared" si="11"/>
        <v>İzmir-Görme Engelliler Türkiye Şampiyonası</v>
      </c>
      <c r="L471" s="177" t="e">
        <f>#REF!</f>
        <v>#REF!</v>
      </c>
      <c r="M471" s="121" t="s">
        <v>107</v>
      </c>
    </row>
    <row r="472" spans="1:13" s="113" customFormat="1" ht="26.25" customHeight="1" x14ac:dyDescent="0.2">
      <c r="A472" s="115">
        <v>470</v>
      </c>
      <c r="B472" s="126" t="s">
        <v>60</v>
      </c>
      <c r="C472" s="116" t="e">
        <f>#REF!</f>
        <v>#REF!</v>
      </c>
      <c r="D472" s="120" t="e">
        <f>#REF!</f>
        <v>#REF!</v>
      </c>
      <c r="E472" s="120" t="e">
        <f>#REF!</f>
        <v>#REF!</v>
      </c>
      <c r="F472" s="157" t="e">
        <f>#REF!</f>
        <v>#REF!</v>
      </c>
      <c r="G472" s="123" t="e">
        <f>#REF!</f>
        <v>#REF!</v>
      </c>
      <c r="H472" s="123" t="s">
        <v>60</v>
      </c>
      <c r="I472" s="123"/>
      <c r="J472" s="117" t="str">
        <f>'YARIŞMA BİLGİLERİ'!$F$21</f>
        <v>12-16 Yaş Kız Erkek</v>
      </c>
      <c r="K472" s="120" t="str">
        <f t="shared" si="11"/>
        <v>İzmir-Görme Engelliler Türkiye Şampiyonası</v>
      </c>
      <c r="L472" s="177" t="e">
        <f>#REF!</f>
        <v>#REF!</v>
      </c>
      <c r="M472" s="121" t="s">
        <v>107</v>
      </c>
    </row>
    <row r="473" spans="1:13" s="113" customFormat="1" ht="26.25" customHeight="1" x14ac:dyDescent="0.2">
      <c r="A473" s="115">
        <v>471</v>
      </c>
      <c r="B473" s="126" t="s">
        <v>60</v>
      </c>
      <c r="C473" s="116" t="e">
        <f>#REF!</f>
        <v>#REF!</v>
      </c>
      <c r="D473" s="120" t="e">
        <f>#REF!</f>
        <v>#REF!</v>
      </c>
      <c r="E473" s="120" t="e">
        <f>#REF!</f>
        <v>#REF!</v>
      </c>
      <c r="F473" s="157" t="e">
        <f>#REF!</f>
        <v>#REF!</v>
      </c>
      <c r="G473" s="123" t="e">
        <f>#REF!</f>
        <v>#REF!</v>
      </c>
      <c r="H473" s="123" t="s">
        <v>60</v>
      </c>
      <c r="I473" s="123"/>
      <c r="J473" s="117" t="str">
        <f>'YARIŞMA BİLGİLERİ'!$F$21</f>
        <v>12-16 Yaş Kız Erkek</v>
      </c>
      <c r="K473" s="120" t="str">
        <f t="shared" si="11"/>
        <v>İzmir-Görme Engelliler Türkiye Şampiyonası</v>
      </c>
      <c r="L473" s="177" t="e">
        <f>#REF!</f>
        <v>#REF!</v>
      </c>
      <c r="M473" s="121" t="s">
        <v>107</v>
      </c>
    </row>
    <row r="474" spans="1:13" s="113" customFormat="1" ht="26.25" customHeight="1" x14ac:dyDescent="0.2">
      <c r="A474" s="115">
        <v>472</v>
      </c>
      <c r="B474" s="126" t="s">
        <v>60</v>
      </c>
      <c r="C474" s="116" t="e">
        <f>#REF!</f>
        <v>#REF!</v>
      </c>
      <c r="D474" s="120" t="e">
        <f>#REF!</f>
        <v>#REF!</v>
      </c>
      <c r="E474" s="120" t="e">
        <f>#REF!</f>
        <v>#REF!</v>
      </c>
      <c r="F474" s="157" t="e">
        <f>#REF!</f>
        <v>#REF!</v>
      </c>
      <c r="G474" s="123" t="e">
        <f>#REF!</f>
        <v>#REF!</v>
      </c>
      <c r="H474" s="123" t="s">
        <v>60</v>
      </c>
      <c r="I474" s="123"/>
      <c r="J474" s="117" t="str">
        <f>'YARIŞMA BİLGİLERİ'!$F$21</f>
        <v>12-16 Yaş Kız Erkek</v>
      </c>
      <c r="K474" s="120" t="str">
        <f t="shared" si="11"/>
        <v>İzmir-Görme Engelliler Türkiye Şampiyonası</v>
      </c>
      <c r="L474" s="177" t="e">
        <f>#REF!</f>
        <v>#REF!</v>
      </c>
      <c r="M474" s="121" t="s">
        <v>107</v>
      </c>
    </row>
    <row r="475" spans="1:13" s="113" customFormat="1" ht="26.25" customHeight="1" x14ac:dyDescent="0.2">
      <c r="A475" s="115">
        <v>473</v>
      </c>
      <c r="B475" s="126" t="s">
        <v>60</v>
      </c>
      <c r="C475" s="116" t="e">
        <f>#REF!</f>
        <v>#REF!</v>
      </c>
      <c r="D475" s="120" t="e">
        <f>#REF!</f>
        <v>#REF!</v>
      </c>
      <c r="E475" s="120" t="e">
        <f>#REF!</f>
        <v>#REF!</v>
      </c>
      <c r="F475" s="157" t="e">
        <f>#REF!</f>
        <v>#REF!</v>
      </c>
      <c r="G475" s="123" t="e">
        <f>#REF!</f>
        <v>#REF!</v>
      </c>
      <c r="H475" s="123" t="s">
        <v>60</v>
      </c>
      <c r="I475" s="123"/>
      <c r="J475" s="117" t="str">
        <f>'YARIŞMA BİLGİLERİ'!$F$21</f>
        <v>12-16 Yaş Kız Erkek</v>
      </c>
      <c r="K475" s="120" t="str">
        <f t="shared" si="11"/>
        <v>İzmir-Görme Engelliler Türkiye Şampiyonası</v>
      </c>
      <c r="L475" s="177" t="e">
        <f>#REF!</f>
        <v>#REF!</v>
      </c>
      <c r="M475" s="121" t="s">
        <v>107</v>
      </c>
    </row>
    <row r="476" spans="1:13" s="113" customFormat="1" ht="26.25" customHeight="1" x14ac:dyDescent="0.2">
      <c r="A476" s="115">
        <v>474</v>
      </c>
      <c r="B476" s="126" t="s">
        <v>60</v>
      </c>
      <c r="C476" s="116" t="e">
        <f>#REF!</f>
        <v>#REF!</v>
      </c>
      <c r="D476" s="120" t="e">
        <f>#REF!</f>
        <v>#REF!</v>
      </c>
      <c r="E476" s="120" t="e">
        <f>#REF!</f>
        <v>#REF!</v>
      </c>
      <c r="F476" s="157" t="e">
        <f>#REF!</f>
        <v>#REF!</v>
      </c>
      <c r="G476" s="123" t="e">
        <f>#REF!</f>
        <v>#REF!</v>
      </c>
      <c r="H476" s="123" t="s">
        <v>60</v>
      </c>
      <c r="I476" s="123"/>
      <c r="J476" s="117" t="str">
        <f>'YARIŞMA BİLGİLERİ'!$F$21</f>
        <v>12-16 Yaş Kız Erkek</v>
      </c>
      <c r="K476" s="120" t="str">
        <f t="shared" si="11"/>
        <v>İzmir-Görme Engelliler Türkiye Şampiyonası</v>
      </c>
      <c r="L476" s="177" t="e">
        <f>#REF!</f>
        <v>#REF!</v>
      </c>
      <c r="M476" s="121" t="s">
        <v>107</v>
      </c>
    </row>
    <row r="477" spans="1:13" s="113" customFormat="1" ht="26.25" customHeight="1" x14ac:dyDescent="0.2">
      <c r="A477" s="115">
        <v>475</v>
      </c>
      <c r="B477" s="126" t="s">
        <v>60</v>
      </c>
      <c r="C477" s="116" t="e">
        <f>#REF!</f>
        <v>#REF!</v>
      </c>
      <c r="D477" s="120" t="e">
        <f>#REF!</f>
        <v>#REF!</v>
      </c>
      <c r="E477" s="120" t="e">
        <f>#REF!</f>
        <v>#REF!</v>
      </c>
      <c r="F477" s="157" t="e">
        <f>#REF!</f>
        <v>#REF!</v>
      </c>
      <c r="G477" s="123" t="e">
        <f>#REF!</f>
        <v>#REF!</v>
      </c>
      <c r="H477" s="123" t="s">
        <v>60</v>
      </c>
      <c r="I477" s="123"/>
      <c r="J477" s="117" t="str">
        <f>'YARIŞMA BİLGİLERİ'!$F$21</f>
        <v>12-16 Yaş Kız Erkek</v>
      </c>
      <c r="K477" s="120" t="str">
        <f t="shared" si="11"/>
        <v>İzmir-Görme Engelliler Türkiye Şampiyonası</v>
      </c>
      <c r="L477" s="177" t="e">
        <f>#REF!</f>
        <v>#REF!</v>
      </c>
      <c r="M477" s="121" t="s">
        <v>107</v>
      </c>
    </row>
    <row r="478" spans="1:13" s="113" customFormat="1" ht="26.25" customHeight="1" x14ac:dyDescent="0.2">
      <c r="A478" s="115">
        <v>476</v>
      </c>
      <c r="B478" s="126" t="s">
        <v>60</v>
      </c>
      <c r="C478" s="116" t="e">
        <f>#REF!</f>
        <v>#REF!</v>
      </c>
      <c r="D478" s="120" t="e">
        <f>#REF!</f>
        <v>#REF!</v>
      </c>
      <c r="E478" s="120" t="e">
        <f>#REF!</f>
        <v>#REF!</v>
      </c>
      <c r="F478" s="157" t="e">
        <f>#REF!</f>
        <v>#REF!</v>
      </c>
      <c r="G478" s="123" t="e">
        <f>#REF!</f>
        <v>#REF!</v>
      </c>
      <c r="H478" s="123" t="s">
        <v>60</v>
      </c>
      <c r="I478" s="123"/>
      <c r="J478" s="117" t="str">
        <f>'YARIŞMA BİLGİLERİ'!$F$21</f>
        <v>12-16 Yaş Kız Erkek</v>
      </c>
      <c r="K478" s="120" t="str">
        <f t="shared" si="11"/>
        <v>İzmir-Görme Engelliler Türkiye Şampiyonası</v>
      </c>
      <c r="L478" s="177" t="e">
        <f>#REF!</f>
        <v>#REF!</v>
      </c>
      <c r="M478" s="121" t="s">
        <v>107</v>
      </c>
    </row>
    <row r="479" spans="1:13" s="113" customFormat="1" ht="26.25" customHeight="1" x14ac:dyDescent="0.2">
      <c r="A479" s="115">
        <v>477</v>
      </c>
      <c r="B479" s="126" t="s">
        <v>60</v>
      </c>
      <c r="C479" s="116" t="e">
        <f>#REF!</f>
        <v>#REF!</v>
      </c>
      <c r="D479" s="120" t="e">
        <f>#REF!</f>
        <v>#REF!</v>
      </c>
      <c r="E479" s="120" t="e">
        <f>#REF!</f>
        <v>#REF!</v>
      </c>
      <c r="F479" s="157" t="e">
        <f>#REF!</f>
        <v>#REF!</v>
      </c>
      <c r="G479" s="123" t="e">
        <f>#REF!</f>
        <v>#REF!</v>
      </c>
      <c r="H479" s="123" t="s">
        <v>60</v>
      </c>
      <c r="I479" s="123"/>
      <c r="J479" s="117" t="str">
        <f>'YARIŞMA BİLGİLERİ'!$F$21</f>
        <v>12-16 Yaş Kız Erkek</v>
      </c>
      <c r="K479" s="120" t="str">
        <f t="shared" si="11"/>
        <v>İzmir-Görme Engelliler Türkiye Şampiyonası</v>
      </c>
      <c r="L479" s="177" t="e">
        <f>#REF!</f>
        <v>#REF!</v>
      </c>
      <c r="M479" s="121" t="s">
        <v>107</v>
      </c>
    </row>
    <row r="480" spans="1:13" s="113" customFormat="1" ht="26.25" customHeight="1" x14ac:dyDescent="0.2">
      <c r="A480" s="115">
        <v>478</v>
      </c>
      <c r="B480" s="126" t="s">
        <v>60</v>
      </c>
      <c r="C480" s="116" t="e">
        <f>#REF!</f>
        <v>#REF!</v>
      </c>
      <c r="D480" s="120" t="e">
        <f>#REF!</f>
        <v>#REF!</v>
      </c>
      <c r="E480" s="120" t="e">
        <f>#REF!</f>
        <v>#REF!</v>
      </c>
      <c r="F480" s="157" t="e">
        <f>#REF!</f>
        <v>#REF!</v>
      </c>
      <c r="G480" s="123" t="e">
        <f>#REF!</f>
        <v>#REF!</v>
      </c>
      <c r="H480" s="123" t="s">
        <v>60</v>
      </c>
      <c r="I480" s="123"/>
      <c r="J480" s="117" t="str">
        <f>'YARIŞMA BİLGİLERİ'!$F$21</f>
        <v>12-16 Yaş Kız Erkek</v>
      </c>
      <c r="K480" s="120" t="str">
        <f t="shared" si="11"/>
        <v>İzmir-Görme Engelliler Türkiye Şampiyonası</v>
      </c>
      <c r="L480" s="177" t="e">
        <f>#REF!</f>
        <v>#REF!</v>
      </c>
      <c r="M480" s="121" t="s">
        <v>107</v>
      </c>
    </row>
    <row r="481" spans="1:13" s="113" customFormat="1" ht="26.25" customHeight="1" x14ac:dyDescent="0.2">
      <c r="A481" s="115">
        <v>479</v>
      </c>
      <c r="B481" s="126" t="s">
        <v>60</v>
      </c>
      <c r="C481" s="116" t="e">
        <f>#REF!</f>
        <v>#REF!</v>
      </c>
      <c r="D481" s="120" t="e">
        <f>#REF!</f>
        <v>#REF!</v>
      </c>
      <c r="E481" s="120" t="e">
        <f>#REF!</f>
        <v>#REF!</v>
      </c>
      <c r="F481" s="157" t="e">
        <f>#REF!</f>
        <v>#REF!</v>
      </c>
      <c r="G481" s="123" t="e">
        <f>#REF!</f>
        <v>#REF!</v>
      </c>
      <c r="H481" s="123" t="s">
        <v>60</v>
      </c>
      <c r="I481" s="123"/>
      <c r="J481" s="117" t="str">
        <f>'YARIŞMA BİLGİLERİ'!$F$21</f>
        <v>12-16 Yaş Kız Erkek</v>
      </c>
      <c r="K481" s="120" t="str">
        <f t="shared" si="11"/>
        <v>İzmir-Görme Engelliler Türkiye Şampiyonası</v>
      </c>
      <c r="L481" s="177" t="e">
        <f>#REF!</f>
        <v>#REF!</v>
      </c>
      <c r="M481" s="121" t="s">
        <v>107</v>
      </c>
    </row>
    <row r="482" spans="1:13" s="113" customFormat="1" ht="26.25" customHeight="1" x14ac:dyDescent="0.2">
      <c r="A482" s="115">
        <v>480</v>
      </c>
      <c r="B482" s="126" t="s">
        <v>60</v>
      </c>
      <c r="C482" s="116" t="e">
        <f>#REF!</f>
        <v>#REF!</v>
      </c>
      <c r="D482" s="120" t="e">
        <f>#REF!</f>
        <v>#REF!</v>
      </c>
      <c r="E482" s="120" t="e">
        <f>#REF!</f>
        <v>#REF!</v>
      </c>
      <c r="F482" s="157" t="e">
        <f>#REF!</f>
        <v>#REF!</v>
      </c>
      <c r="G482" s="123" t="e">
        <f>#REF!</f>
        <v>#REF!</v>
      </c>
      <c r="H482" s="123" t="s">
        <v>60</v>
      </c>
      <c r="I482" s="123"/>
      <c r="J482" s="117" t="str">
        <f>'YARIŞMA BİLGİLERİ'!$F$21</f>
        <v>12-16 Yaş Kız Erkek</v>
      </c>
      <c r="K482" s="120" t="str">
        <f t="shared" si="11"/>
        <v>İzmir-Görme Engelliler Türkiye Şampiyonası</v>
      </c>
      <c r="L482" s="177" t="e">
        <f>#REF!</f>
        <v>#REF!</v>
      </c>
      <c r="M482" s="121" t="s">
        <v>107</v>
      </c>
    </row>
    <row r="483" spans="1:13" s="113" customFormat="1" ht="26.25" customHeight="1" x14ac:dyDescent="0.2">
      <c r="A483" s="115">
        <v>481</v>
      </c>
      <c r="B483" s="126" t="s">
        <v>60</v>
      </c>
      <c r="C483" s="116" t="e">
        <f>#REF!</f>
        <v>#REF!</v>
      </c>
      <c r="D483" s="120" t="e">
        <f>#REF!</f>
        <v>#REF!</v>
      </c>
      <c r="E483" s="120" t="e">
        <f>#REF!</f>
        <v>#REF!</v>
      </c>
      <c r="F483" s="157" t="e">
        <f>#REF!</f>
        <v>#REF!</v>
      </c>
      <c r="G483" s="123" t="e">
        <f>#REF!</f>
        <v>#REF!</v>
      </c>
      <c r="H483" s="123" t="s">
        <v>60</v>
      </c>
      <c r="I483" s="123"/>
      <c r="J483" s="117" t="str">
        <f>'YARIŞMA BİLGİLERİ'!$F$21</f>
        <v>12-16 Yaş Kız Erkek</v>
      </c>
      <c r="K483" s="120" t="str">
        <f t="shared" si="11"/>
        <v>İzmir-Görme Engelliler Türkiye Şampiyonası</v>
      </c>
      <c r="L483" s="177" t="e">
        <f>#REF!</f>
        <v>#REF!</v>
      </c>
      <c r="M483" s="121" t="s">
        <v>107</v>
      </c>
    </row>
    <row r="484" spans="1:13" s="113" customFormat="1" ht="26.25" customHeight="1" x14ac:dyDescent="0.2">
      <c r="A484" s="115">
        <v>482</v>
      </c>
      <c r="B484" s="126" t="s">
        <v>60</v>
      </c>
      <c r="C484" s="116" t="e">
        <f>#REF!</f>
        <v>#REF!</v>
      </c>
      <c r="D484" s="120" t="e">
        <f>#REF!</f>
        <v>#REF!</v>
      </c>
      <c r="E484" s="120" t="e">
        <f>#REF!</f>
        <v>#REF!</v>
      </c>
      <c r="F484" s="157" t="e">
        <f>#REF!</f>
        <v>#REF!</v>
      </c>
      <c r="G484" s="123" t="e">
        <f>#REF!</f>
        <v>#REF!</v>
      </c>
      <c r="H484" s="123" t="s">
        <v>60</v>
      </c>
      <c r="I484" s="123"/>
      <c r="J484" s="117" t="str">
        <f>'YARIŞMA BİLGİLERİ'!$F$21</f>
        <v>12-16 Yaş Kız Erkek</v>
      </c>
      <c r="K484" s="120" t="str">
        <f t="shared" si="11"/>
        <v>İzmir-Görme Engelliler Türkiye Şampiyonası</v>
      </c>
      <c r="L484" s="177" t="e">
        <f>#REF!</f>
        <v>#REF!</v>
      </c>
      <c r="M484" s="121" t="s">
        <v>107</v>
      </c>
    </row>
    <row r="485" spans="1:13" s="113" customFormat="1" ht="26.25" customHeight="1" x14ac:dyDescent="0.2">
      <c r="A485" s="115">
        <v>483</v>
      </c>
      <c r="B485" s="126" t="s">
        <v>60</v>
      </c>
      <c r="C485" s="116" t="e">
        <f>#REF!</f>
        <v>#REF!</v>
      </c>
      <c r="D485" s="120" t="e">
        <f>#REF!</f>
        <v>#REF!</v>
      </c>
      <c r="E485" s="120" t="e">
        <f>#REF!</f>
        <v>#REF!</v>
      </c>
      <c r="F485" s="157" t="e">
        <f>#REF!</f>
        <v>#REF!</v>
      </c>
      <c r="G485" s="123" t="e">
        <f>#REF!</f>
        <v>#REF!</v>
      </c>
      <c r="H485" s="123" t="s">
        <v>60</v>
      </c>
      <c r="I485" s="123"/>
      <c r="J485" s="117" t="str">
        <f>'YARIŞMA BİLGİLERİ'!$F$21</f>
        <v>12-16 Yaş Kız Erkek</v>
      </c>
      <c r="K485" s="120" t="str">
        <f t="shared" si="11"/>
        <v>İzmir-Görme Engelliler Türkiye Şampiyonası</v>
      </c>
      <c r="L485" s="177" t="e">
        <f>#REF!</f>
        <v>#REF!</v>
      </c>
      <c r="M485" s="121" t="s">
        <v>107</v>
      </c>
    </row>
    <row r="486" spans="1:13" s="113" customFormat="1" ht="26.25" customHeight="1" x14ac:dyDescent="0.2">
      <c r="A486" s="115">
        <v>484</v>
      </c>
      <c r="B486" s="126" t="s">
        <v>60</v>
      </c>
      <c r="C486" s="116" t="e">
        <f>#REF!</f>
        <v>#REF!</v>
      </c>
      <c r="D486" s="120" t="e">
        <f>#REF!</f>
        <v>#REF!</v>
      </c>
      <c r="E486" s="120" t="e">
        <f>#REF!</f>
        <v>#REF!</v>
      </c>
      <c r="F486" s="157" t="e">
        <f>#REF!</f>
        <v>#REF!</v>
      </c>
      <c r="G486" s="123" t="e">
        <f>#REF!</f>
        <v>#REF!</v>
      </c>
      <c r="H486" s="123" t="s">
        <v>60</v>
      </c>
      <c r="I486" s="123"/>
      <c r="J486" s="117" t="str">
        <f>'YARIŞMA BİLGİLERİ'!$F$21</f>
        <v>12-16 Yaş Kız Erkek</v>
      </c>
      <c r="K486" s="120" t="str">
        <f t="shared" si="11"/>
        <v>İzmir-Görme Engelliler Türkiye Şampiyonası</v>
      </c>
      <c r="L486" s="177" t="e">
        <f>#REF!</f>
        <v>#REF!</v>
      </c>
      <c r="M486" s="121" t="s">
        <v>107</v>
      </c>
    </row>
    <row r="487" spans="1:13" s="113" customFormat="1" ht="26.25" customHeight="1" x14ac:dyDescent="0.2">
      <c r="A487" s="115">
        <v>485</v>
      </c>
      <c r="B487" s="126" t="s">
        <v>60</v>
      </c>
      <c r="C487" s="116" t="e">
        <f>#REF!</f>
        <v>#REF!</v>
      </c>
      <c r="D487" s="120" t="e">
        <f>#REF!</f>
        <v>#REF!</v>
      </c>
      <c r="E487" s="120" t="e">
        <f>#REF!</f>
        <v>#REF!</v>
      </c>
      <c r="F487" s="157" t="e">
        <f>#REF!</f>
        <v>#REF!</v>
      </c>
      <c r="G487" s="123" t="e">
        <f>#REF!</f>
        <v>#REF!</v>
      </c>
      <c r="H487" s="123" t="s">
        <v>60</v>
      </c>
      <c r="I487" s="123"/>
      <c r="J487" s="117" t="str">
        <f>'YARIŞMA BİLGİLERİ'!$F$21</f>
        <v>12-16 Yaş Kız Erkek</v>
      </c>
      <c r="K487" s="120" t="str">
        <f t="shared" si="11"/>
        <v>İzmir-Görme Engelliler Türkiye Şampiyonası</v>
      </c>
      <c r="L487" s="177" t="e">
        <f>#REF!</f>
        <v>#REF!</v>
      </c>
      <c r="M487" s="121" t="s">
        <v>107</v>
      </c>
    </row>
    <row r="488" spans="1:13" s="113" customFormat="1" ht="26.25" customHeight="1" x14ac:dyDescent="0.2">
      <c r="A488" s="115">
        <v>486</v>
      </c>
      <c r="B488" s="126" t="s">
        <v>60</v>
      </c>
      <c r="C488" s="116" t="e">
        <f>#REF!</f>
        <v>#REF!</v>
      </c>
      <c r="D488" s="120" t="e">
        <f>#REF!</f>
        <v>#REF!</v>
      </c>
      <c r="E488" s="120" t="e">
        <f>#REF!</f>
        <v>#REF!</v>
      </c>
      <c r="F488" s="157" t="e">
        <f>#REF!</f>
        <v>#REF!</v>
      </c>
      <c r="G488" s="123" t="e">
        <f>#REF!</f>
        <v>#REF!</v>
      </c>
      <c r="H488" s="123" t="s">
        <v>60</v>
      </c>
      <c r="I488" s="123"/>
      <c r="J488" s="117" t="str">
        <f>'YARIŞMA BİLGİLERİ'!$F$21</f>
        <v>12-16 Yaş Kız Erkek</v>
      </c>
      <c r="K488" s="120" t="str">
        <f t="shared" si="11"/>
        <v>İzmir-Görme Engelliler Türkiye Şampiyonası</v>
      </c>
      <c r="L488" s="177" t="e">
        <f>#REF!</f>
        <v>#REF!</v>
      </c>
      <c r="M488" s="121" t="s">
        <v>107</v>
      </c>
    </row>
    <row r="489" spans="1:13" s="113" customFormat="1" ht="26.25" customHeight="1" x14ac:dyDescent="0.2">
      <c r="A489" s="115">
        <v>487</v>
      </c>
      <c r="B489" s="126" t="s">
        <v>60</v>
      </c>
      <c r="C489" s="116" t="e">
        <f>#REF!</f>
        <v>#REF!</v>
      </c>
      <c r="D489" s="120" t="e">
        <f>#REF!</f>
        <v>#REF!</v>
      </c>
      <c r="E489" s="120" t="e">
        <f>#REF!</f>
        <v>#REF!</v>
      </c>
      <c r="F489" s="157" t="e">
        <f>#REF!</f>
        <v>#REF!</v>
      </c>
      <c r="G489" s="123" t="e">
        <f>#REF!</f>
        <v>#REF!</v>
      </c>
      <c r="H489" s="123" t="s">
        <v>60</v>
      </c>
      <c r="I489" s="123"/>
      <c r="J489" s="117" t="str">
        <f>'YARIŞMA BİLGİLERİ'!$F$21</f>
        <v>12-16 Yaş Kız Erkek</v>
      </c>
      <c r="K489" s="120" t="str">
        <f t="shared" si="11"/>
        <v>İzmir-Görme Engelliler Türkiye Şampiyonası</v>
      </c>
      <c r="L489" s="177" t="e">
        <f>#REF!</f>
        <v>#REF!</v>
      </c>
      <c r="M489" s="121" t="s">
        <v>107</v>
      </c>
    </row>
    <row r="490" spans="1:13" s="113" customFormat="1" ht="26.25" customHeight="1" x14ac:dyDescent="0.2">
      <c r="A490" s="115">
        <v>488</v>
      </c>
      <c r="B490" s="126" t="s">
        <v>60</v>
      </c>
      <c r="C490" s="116" t="e">
        <f>#REF!</f>
        <v>#REF!</v>
      </c>
      <c r="D490" s="120" t="e">
        <f>#REF!</f>
        <v>#REF!</v>
      </c>
      <c r="E490" s="120" t="e">
        <f>#REF!</f>
        <v>#REF!</v>
      </c>
      <c r="F490" s="157" t="e">
        <f>#REF!</f>
        <v>#REF!</v>
      </c>
      <c r="G490" s="123" t="e">
        <f>#REF!</f>
        <v>#REF!</v>
      </c>
      <c r="H490" s="123" t="s">
        <v>60</v>
      </c>
      <c r="I490" s="123"/>
      <c r="J490" s="117" t="str">
        <f>'YARIŞMA BİLGİLERİ'!$F$21</f>
        <v>12-16 Yaş Kız Erkek</v>
      </c>
      <c r="K490" s="120" t="str">
        <f t="shared" si="11"/>
        <v>İzmir-Görme Engelliler Türkiye Şampiyonası</v>
      </c>
      <c r="L490" s="177" t="e">
        <f>#REF!</f>
        <v>#REF!</v>
      </c>
      <c r="M490" s="121" t="s">
        <v>107</v>
      </c>
    </row>
    <row r="491" spans="1:13" s="113" customFormat="1" ht="26.25" customHeight="1" x14ac:dyDescent="0.2">
      <c r="A491" s="115">
        <v>489</v>
      </c>
      <c r="B491" s="126" t="s">
        <v>60</v>
      </c>
      <c r="C491" s="116" t="e">
        <f>#REF!</f>
        <v>#REF!</v>
      </c>
      <c r="D491" s="120" t="e">
        <f>#REF!</f>
        <v>#REF!</v>
      </c>
      <c r="E491" s="120" t="e">
        <f>#REF!</f>
        <v>#REF!</v>
      </c>
      <c r="F491" s="157" t="e">
        <f>#REF!</f>
        <v>#REF!</v>
      </c>
      <c r="G491" s="123" t="e">
        <f>#REF!</f>
        <v>#REF!</v>
      </c>
      <c r="H491" s="123" t="s">
        <v>60</v>
      </c>
      <c r="I491" s="123"/>
      <c r="J491" s="117" t="str">
        <f>'YARIŞMA BİLGİLERİ'!$F$21</f>
        <v>12-16 Yaş Kız Erkek</v>
      </c>
      <c r="K491" s="120" t="str">
        <f t="shared" si="11"/>
        <v>İzmir-Görme Engelliler Türkiye Şampiyonası</v>
      </c>
      <c r="L491" s="177" t="e">
        <f>#REF!</f>
        <v>#REF!</v>
      </c>
      <c r="M491" s="121" t="s">
        <v>107</v>
      </c>
    </row>
    <row r="492" spans="1:13" s="113" customFormat="1" ht="26.25" customHeight="1" x14ac:dyDescent="0.2">
      <c r="A492" s="115">
        <v>490</v>
      </c>
      <c r="B492" s="126" t="s">
        <v>60</v>
      </c>
      <c r="C492" s="116" t="e">
        <f>#REF!</f>
        <v>#REF!</v>
      </c>
      <c r="D492" s="120" t="e">
        <f>#REF!</f>
        <v>#REF!</v>
      </c>
      <c r="E492" s="120" t="e">
        <f>#REF!</f>
        <v>#REF!</v>
      </c>
      <c r="F492" s="157" t="e">
        <f>#REF!</f>
        <v>#REF!</v>
      </c>
      <c r="G492" s="123" t="e">
        <f>#REF!</f>
        <v>#REF!</v>
      </c>
      <c r="H492" s="123" t="s">
        <v>60</v>
      </c>
      <c r="I492" s="123"/>
      <c r="J492" s="117" t="str">
        <f>'YARIŞMA BİLGİLERİ'!$F$21</f>
        <v>12-16 Yaş Kız Erkek</v>
      </c>
      <c r="K492" s="120" t="str">
        <f t="shared" si="11"/>
        <v>İzmir-Görme Engelliler Türkiye Şampiyonası</v>
      </c>
      <c r="L492" s="177" t="e">
        <f>#REF!</f>
        <v>#REF!</v>
      </c>
      <c r="M492" s="121" t="s">
        <v>107</v>
      </c>
    </row>
    <row r="493" spans="1:13" s="113" customFormat="1" ht="26.25" customHeight="1" x14ac:dyDescent="0.2">
      <c r="A493" s="115">
        <v>491</v>
      </c>
      <c r="B493" s="126" t="s">
        <v>60</v>
      </c>
      <c r="C493" s="116" t="e">
        <f>#REF!</f>
        <v>#REF!</v>
      </c>
      <c r="D493" s="120" t="e">
        <f>#REF!</f>
        <v>#REF!</v>
      </c>
      <c r="E493" s="120" t="e">
        <f>#REF!</f>
        <v>#REF!</v>
      </c>
      <c r="F493" s="157" t="e">
        <f>#REF!</f>
        <v>#REF!</v>
      </c>
      <c r="G493" s="123" t="e">
        <f>#REF!</f>
        <v>#REF!</v>
      </c>
      <c r="H493" s="123" t="s">
        <v>60</v>
      </c>
      <c r="I493" s="123"/>
      <c r="J493" s="117" t="str">
        <f>'YARIŞMA BİLGİLERİ'!$F$21</f>
        <v>12-16 Yaş Kız Erkek</v>
      </c>
      <c r="K493" s="120" t="str">
        <f t="shared" si="11"/>
        <v>İzmir-Görme Engelliler Türkiye Şampiyonası</v>
      </c>
      <c r="L493" s="177" t="e">
        <f>#REF!</f>
        <v>#REF!</v>
      </c>
      <c r="M493" s="121" t="s">
        <v>107</v>
      </c>
    </row>
    <row r="494" spans="1:13" s="113" customFormat="1" ht="26.25" customHeight="1" x14ac:dyDescent="0.2">
      <c r="A494" s="115">
        <v>492</v>
      </c>
      <c r="B494" s="126" t="s">
        <v>60</v>
      </c>
      <c r="C494" s="116" t="e">
        <f>#REF!</f>
        <v>#REF!</v>
      </c>
      <c r="D494" s="120" t="e">
        <f>#REF!</f>
        <v>#REF!</v>
      </c>
      <c r="E494" s="120" t="e">
        <f>#REF!</f>
        <v>#REF!</v>
      </c>
      <c r="F494" s="157" t="e">
        <f>#REF!</f>
        <v>#REF!</v>
      </c>
      <c r="G494" s="123" t="e">
        <f>#REF!</f>
        <v>#REF!</v>
      </c>
      <c r="H494" s="123" t="s">
        <v>60</v>
      </c>
      <c r="I494" s="123"/>
      <c r="J494" s="117" t="str">
        <f>'YARIŞMA BİLGİLERİ'!$F$21</f>
        <v>12-16 Yaş Kız Erkek</v>
      </c>
      <c r="K494" s="120" t="str">
        <f t="shared" si="11"/>
        <v>İzmir-Görme Engelliler Türkiye Şampiyonası</v>
      </c>
      <c r="L494" s="177" t="e">
        <f>#REF!</f>
        <v>#REF!</v>
      </c>
      <c r="M494" s="121" t="s">
        <v>107</v>
      </c>
    </row>
    <row r="495" spans="1:13" s="113" customFormat="1" ht="26.25" customHeight="1" x14ac:dyDescent="0.2">
      <c r="A495" s="115">
        <v>493</v>
      </c>
      <c r="B495" s="126" t="s">
        <v>60</v>
      </c>
      <c r="C495" s="116" t="e">
        <f>#REF!</f>
        <v>#REF!</v>
      </c>
      <c r="D495" s="120" t="e">
        <f>#REF!</f>
        <v>#REF!</v>
      </c>
      <c r="E495" s="120" t="e">
        <f>#REF!</f>
        <v>#REF!</v>
      </c>
      <c r="F495" s="157" t="e">
        <f>#REF!</f>
        <v>#REF!</v>
      </c>
      <c r="G495" s="123" t="e">
        <f>#REF!</f>
        <v>#REF!</v>
      </c>
      <c r="H495" s="123" t="s">
        <v>60</v>
      </c>
      <c r="I495" s="123"/>
      <c r="J495" s="117" t="str">
        <f>'YARIŞMA BİLGİLERİ'!$F$21</f>
        <v>12-16 Yaş Kız Erkek</v>
      </c>
      <c r="K495" s="120" t="str">
        <f t="shared" si="11"/>
        <v>İzmir-Görme Engelliler Türkiye Şampiyonası</v>
      </c>
      <c r="L495" s="177" t="e">
        <f>#REF!</f>
        <v>#REF!</v>
      </c>
      <c r="M495" s="121" t="s">
        <v>107</v>
      </c>
    </row>
    <row r="496" spans="1:13" s="113" customFormat="1" ht="26.25" customHeight="1" x14ac:dyDescent="0.2">
      <c r="A496" s="115">
        <v>494</v>
      </c>
      <c r="B496" s="126" t="s">
        <v>60</v>
      </c>
      <c r="C496" s="116" t="e">
        <f>#REF!</f>
        <v>#REF!</v>
      </c>
      <c r="D496" s="120" t="e">
        <f>#REF!</f>
        <v>#REF!</v>
      </c>
      <c r="E496" s="120" t="e">
        <f>#REF!</f>
        <v>#REF!</v>
      </c>
      <c r="F496" s="157" t="e">
        <f>#REF!</f>
        <v>#REF!</v>
      </c>
      <c r="G496" s="123" t="e">
        <f>#REF!</f>
        <v>#REF!</v>
      </c>
      <c r="H496" s="123" t="s">
        <v>60</v>
      </c>
      <c r="I496" s="123"/>
      <c r="J496" s="117" t="str">
        <f>'YARIŞMA BİLGİLERİ'!$F$21</f>
        <v>12-16 Yaş Kız Erkek</v>
      </c>
      <c r="K496" s="120" t="str">
        <f t="shared" si="11"/>
        <v>İzmir-Görme Engelliler Türkiye Şampiyonası</v>
      </c>
      <c r="L496" s="177" t="e">
        <f>#REF!</f>
        <v>#REF!</v>
      </c>
      <c r="M496" s="121" t="s">
        <v>107</v>
      </c>
    </row>
    <row r="497" spans="1:13" s="113" customFormat="1" ht="26.25" customHeight="1" x14ac:dyDescent="0.2">
      <c r="A497" s="115">
        <v>495</v>
      </c>
      <c r="B497" s="126" t="s">
        <v>60</v>
      </c>
      <c r="C497" s="116" t="e">
        <f>#REF!</f>
        <v>#REF!</v>
      </c>
      <c r="D497" s="120" t="e">
        <f>#REF!</f>
        <v>#REF!</v>
      </c>
      <c r="E497" s="120" t="e">
        <f>#REF!</f>
        <v>#REF!</v>
      </c>
      <c r="F497" s="157" t="e">
        <f>#REF!</f>
        <v>#REF!</v>
      </c>
      <c r="G497" s="123" t="e">
        <f>#REF!</f>
        <v>#REF!</v>
      </c>
      <c r="H497" s="123" t="s">
        <v>60</v>
      </c>
      <c r="I497" s="123"/>
      <c r="J497" s="117" t="str">
        <f>'YARIŞMA BİLGİLERİ'!$F$21</f>
        <v>12-16 Yaş Kız Erkek</v>
      </c>
      <c r="K497" s="120" t="str">
        <f t="shared" si="11"/>
        <v>İzmir-Görme Engelliler Türkiye Şampiyonası</v>
      </c>
      <c r="L497" s="177" t="e">
        <f>#REF!</f>
        <v>#REF!</v>
      </c>
      <c r="M497" s="121" t="s">
        <v>107</v>
      </c>
    </row>
    <row r="498" spans="1:13" s="113" customFormat="1" ht="26.25" customHeight="1" x14ac:dyDescent="0.2">
      <c r="A498" s="115">
        <v>496</v>
      </c>
      <c r="B498" s="126" t="s">
        <v>60</v>
      </c>
      <c r="C498" s="116" t="e">
        <f>#REF!</f>
        <v>#REF!</v>
      </c>
      <c r="D498" s="120" t="e">
        <f>#REF!</f>
        <v>#REF!</v>
      </c>
      <c r="E498" s="120" t="e">
        <f>#REF!</f>
        <v>#REF!</v>
      </c>
      <c r="F498" s="157" t="e">
        <f>#REF!</f>
        <v>#REF!</v>
      </c>
      <c r="G498" s="123" t="e">
        <f>#REF!</f>
        <v>#REF!</v>
      </c>
      <c r="H498" s="123" t="s">
        <v>60</v>
      </c>
      <c r="I498" s="123"/>
      <c r="J498" s="117" t="str">
        <f>'YARIŞMA BİLGİLERİ'!$F$21</f>
        <v>12-16 Yaş Kız Erkek</v>
      </c>
      <c r="K498" s="120" t="str">
        <f t="shared" si="11"/>
        <v>İzmir-Görme Engelliler Türkiye Şampiyonası</v>
      </c>
      <c r="L498" s="177" t="e">
        <f>#REF!</f>
        <v>#REF!</v>
      </c>
      <c r="M498" s="121" t="s">
        <v>107</v>
      </c>
    </row>
    <row r="499" spans="1:13" s="113" customFormat="1" ht="26.25" customHeight="1" x14ac:dyDescent="0.2">
      <c r="A499" s="115">
        <v>497</v>
      </c>
      <c r="B499" s="126" t="s">
        <v>60</v>
      </c>
      <c r="C499" s="116" t="e">
        <f>#REF!</f>
        <v>#REF!</v>
      </c>
      <c r="D499" s="120" t="e">
        <f>#REF!</f>
        <v>#REF!</v>
      </c>
      <c r="E499" s="120" t="e">
        <f>#REF!</f>
        <v>#REF!</v>
      </c>
      <c r="F499" s="157" t="e">
        <f>#REF!</f>
        <v>#REF!</v>
      </c>
      <c r="G499" s="123" t="e">
        <f>#REF!</f>
        <v>#REF!</v>
      </c>
      <c r="H499" s="123" t="s">
        <v>60</v>
      </c>
      <c r="I499" s="123"/>
      <c r="J499" s="117" t="str">
        <f>'YARIŞMA BİLGİLERİ'!$F$21</f>
        <v>12-16 Yaş Kız Erkek</v>
      </c>
      <c r="K499" s="120" t="str">
        <f t="shared" si="11"/>
        <v>İzmir-Görme Engelliler Türkiye Şampiyonası</v>
      </c>
      <c r="L499" s="177" t="e">
        <f>#REF!</f>
        <v>#REF!</v>
      </c>
      <c r="M499" s="121" t="s">
        <v>107</v>
      </c>
    </row>
    <row r="500" spans="1:13" s="113" customFormat="1" ht="26.25" customHeight="1" x14ac:dyDescent="0.2">
      <c r="A500" s="115">
        <v>498</v>
      </c>
      <c r="B500" s="126" t="s">
        <v>60</v>
      </c>
      <c r="C500" s="116" t="e">
        <f>#REF!</f>
        <v>#REF!</v>
      </c>
      <c r="D500" s="120" t="e">
        <f>#REF!</f>
        <v>#REF!</v>
      </c>
      <c r="E500" s="120" t="e">
        <f>#REF!</f>
        <v>#REF!</v>
      </c>
      <c r="F500" s="157" t="e">
        <f>#REF!</f>
        <v>#REF!</v>
      </c>
      <c r="G500" s="123" t="e">
        <f>#REF!</f>
        <v>#REF!</v>
      </c>
      <c r="H500" s="123" t="s">
        <v>60</v>
      </c>
      <c r="I500" s="123"/>
      <c r="J500" s="117" t="str">
        <f>'YARIŞMA BİLGİLERİ'!$F$21</f>
        <v>12-16 Yaş Kız Erkek</v>
      </c>
      <c r="K500" s="120" t="str">
        <f t="shared" ref="K500:K563" si="12">CONCATENATE(K$1,"-",A$1)</f>
        <v>İzmir-Görme Engelliler Türkiye Şampiyonası</v>
      </c>
      <c r="L500" s="177" t="e">
        <f>#REF!</f>
        <v>#REF!</v>
      </c>
      <c r="M500" s="121" t="s">
        <v>107</v>
      </c>
    </row>
    <row r="501" spans="1:13" s="113" customFormat="1" ht="26.25" customHeight="1" x14ac:dyDescent="0.2">
      <c r="A501" s="115">
        <v>499</v>
      </c>
      <c r="B501" s="126" t="s">
        <v>60</v>
      </c>
      <c r="C501" s="116" t="e">
        <f>#REF!</f>
        <v>#REF!</v>
      </c>
      <c r="D501" s="120" t="e">
        <f>#REF!</f>
        <v>#REF!</v>
      </c>
      <c r="E501" s="120" t="e">
        <f>#REF!</f>
        <v>#REF!</v>
      </c>
      <c r="F501" s="157" t="e">
        <f>#REF!</f>
        <v>#REF!</v>
      </c>
      <c r="G501" s="123" t="e">
        <f>#REF!</f>
        <v>#REF!</v>
      </c>
      <c r="H501" s="123" t="s">
        <v>60</v>
      </c>
      <c r="I501" s="123"/>
      <c r="J501" s="117" t="str">
        <f>'YARIŞMA BİLGİLERİ'!$F$21</f>
        <v>12-16 Yaş Kız Erkek</v>
      </c>
      <c r="K501" s="120" t="str">
        <f t="shared" si="12"/>
        <v>İzmir-Görme Engelliler Türkiye Şampiyonası</v>
      </c>
      <c r="L501" s="177" t="e">
        <f>#REF!</f>
        <v>#REF!</v>
      </c>
      <c r="M501" s="121" t="s">
        <v>107</v>
      </c>
    </row>
    <row r="502" spans="1:13" s="113" customFormat="1" ht="26.25" customHeight="1" x14ac:dyDescent="0.2">
      <c r="A502" s="115">
        <v>500</v>
      </c>
      <c r="B502" s="126" t="s">
        <v>60</v>
      </c>
      <c r="C502" s="116" t="e">
        <f>#REF!</f>
        <v>#REF!</v>
      </c>
      <c r="D502" s="120" t="e">
        <f>#REF!</f>
        <v>#REF!</v>
      </c>
      <c r="E502" s="120" t="e">
        <f>#REF!</f>
        <v>#REF!</v>
      </c>
      <c r="F502" s="157" t="e">
        <f>#REF!</f>
        <v>#REF!</v>
      </c>
      <c r="G502" s="123" t="e">
        <f>#REF!</f>
        <v>#REF!</v>
      </c>
      <c r="H502" s="123" t="s">
        <v>60</v>
      </c>
      <c r="I502" s="123"/>
      <c r="J502" s="117" t="str">
        <f>'YARIŞMA BİLGİLERİ'!$F$21</f>
        <v>12-16 Yaş Kız Erkek</v>
      </c>
      <c r="K502" s="120" t="str">
        <f t="shared" si="12"/>
        <v>İzmir-Görme Engelliler Türkiye Şampiyonası</v>
      </c>
      <c r="L502" s="177" t="e">
        <f>#REF!</f>
        <v>#REF!</v>
      </c>
      <c r="M502" s="121" t="s">
        <v>107</v>
      </c>
    </row>
    <row r="503" spans="1:13" s="113" customFormat="1" ht="26.25" customHeight="1" x14ac:dyDescent="0.2">
      <c r="A503" s="115">
        <v>501</v>
      </c>
      <c r="B503" s="126" t="s">
        <v>60</v>
      </c>
      <c r="C503" s="116" t="e">
        <f>#REF!</f>
        <v>#REF!</v>
      </c>
      <c r="D503" s="120" t="e">
        <f>#REF!</f>
        <v>#REF!</v>
      </c>
      <c r="E503" s="120" t="e">
        <f>#REF!</f>
        <v>#REF!</v>
      </c>
      <c r="F503" s="157" t="e">
        <f>#REF!</f>
        <v>#REF!</v>
      </c>
      <c r="G503" s="123" t="e">
        <f>#REF!</f>
        <v>#REF!</v>
      </c>
      <c r="H503" s="123" t="s">
        <v>60</v>
      </c>
      <c r="I503" s="123"/>
      <c r="J503" s="117" t="str">
        <f>'YARIŞMA BİLGİLERİ'!$F$21</f>
        <v>12-16 Yaş Kız Erkek</v>
      </c>
      <c r="K503" s="120" t="str">
        <f t="shared" si="12"/>
        <v>İzmir-Görme Engelliler Türkiye Şampiyonası</v>
      </c>
      <c r="L503" s="177" t="e">
        <f>#REF!</f>
        <v>#REF!</v>
      </c>
      <c r="M503" s="121" t="s">
        <v>107</v>
      </c>
    </row>
    <row r="504" spans="1:13" s="113" customFormat="1" ht="26.25" customHeight="1" x14ac:dyDescent="0.2">
      <c r="A504" s="115">
        <v>502</v>
      </c>
      <c r="B504" s="126" t="s">
        <v>60</v>
      </c>
      <c r="C504" s="116" t="e">
        <f>#REF!</f>
        <v>#REF!</v>
      </c>
      <c r="D504" s="120" t="e">
        <f>#REF!</f>
        <v>#REF!</v>
      </c>
      <c r="E504" s="120" t="e">
        <f>#REF!</f>
        <v>#REF!</v>
      </c>
      <c r="F504" s="157" t="e">
        <f>#REF!</f>
        <v>#REF!</v>
      </c>
      <c r="G504" s="123" t="e">
        <f>#REF!</f>
        <v>#REF!</v>
      </c>
      <c r="H504" s="123" t="s">
        <v>60</v>
      </c>
      <c r="I504" s="123"/>
      <c r="J504" s="117" t="str">
        <f>'YARIŞMA BİLGİLERİ'!$F$21</f>
        <v>12-16 Yaş Kız Erkek</v>
      </c>
      <c r="K504" s="120" t="str">
        <f t="shared" si="12"/>
        <v>İzmir-Görme Engelliler Türkiye Şampiyonası</v>
      </c>
      <c r="L504" s="177" t="e">
        <f>#REF!</f>
        <v>#REF!</v>
      </c>
      <c r="M504" s="121" t="s">
        <v>107</v>
      </c>
    </row>
    <row r="505" spans="1:13" s="113" customFormat="1" ht="26.25" customHeight="1" x14ac:dyDescent="0.2">
      <c r="A505" s="115">
        <v>503</v>
      </c>
      <c r="B505" s="126" t="s">
        <v>60</v>
      </c>
      <c r="C505" s="116" t="e">
        <f>#REF!</f>
        <v>#REF!</v>
      </c>
      <c r="D505" s="120" t="e">
        <f>#REF!</f>
        <v>#REF!</v>
      </c>
      <c r="E505" s="120" t="e">
        <f>#REF!</f>
        <v>#REF!</v>
      </c>
      <c r="F505" s="157" t="e">
        <f>#REF!</f>
        <v>#REF!</v>
      </c>
      <c r="G505" s="123" t="e">
        <f>#REF!</f>
        <v>#REF!</v>
      </c>
      <c r="H505" s="123" t="s">
        <v>60</v>
      </c>
      <c r="I505" s="123"/>
      <c r="J505" s="117" t="str">
        <f>'YARIŞMA BİLGİLERİ'!$F$21</f>
        <v>12-16 Yaş Kız Erkek</v>
      </c>
      <c r="K505" s="120" t="str">
        <f t="shared" si="12"/>
        <v>İzmir-Görme Engelliler Türkiye Şampiyonası</v>
      </c>
      <c r="L505" s="177" t="e">
        <f>#REF!</f>
        <v>#REF!</v>
      </c>
      <c r="M505" s="121" t="s">
        <v>107</v>
      </c>
    </row>
    <row r="506" spans="1:13" s="113" customFormat="1" ht="26.25" customHeight="1" x14ac:dyDescent="0.2">
      <c r="A506" s="115">
        <v>504</v>
      </c>
      <c r="B506" s="126" t="s">
        <v>60</v>
      </c>
      <c r="C506" s="116" t="e">
        <f>#REF!</f>
        <v>#REF!</v>
      </c>
      <c r="D506" s="120" t="e">
        <f>#REF!</f>
        <v>#REF!</v>
      </c>
      <c r="E506" s="120" t="e">
        <f>#REF!</f>
        <v>#REF!</v>
      </c>
      <c r="F506" s="157" t="e">
        <f>#REF!</f>
        <v>#REF!</v>
      </c>
      <c r="G506" s="123" t="e">
        <f>#REF!</f>
        <v>#REF!</v>
      </c>
      <c r="H506" s="123" t="s">
        <v>60</v>
      </c>
      <c r="I506" s="123"/>
      <c r="J506" s="117" t="str">
        <f>'YARIŞMA BİLGİLERİ'!$F$21</f>
        <v>12-16 Yaş Kız Erkek</v>
      </c>
      <c r="K506" s="120" t="str">
        <f t="shared" si="12"/>
        <v>İzmir-Görme Engelliler Türkiye Şampiyonası</v>
      </c>
      <c r="L506" s="177" t="e">
        <f>#REF!</f>
        <v>#REF!</v>
      </c>
      <c r="M506" s="121" t="s">
        <v>107</v>
      </c>
    </row>
    <row r="507" spans="1:13" s="113" customFormat="1" ht="26.25" customHeight="1" x14ac:dyDescent="0.2">
      <c r="A507" s="115">
        <v>505</v>
      </c>
      <c r="B507" s="126" t="s">
        <v>118</v>
      </c>
      <c r="C507" s="116" t="e">
        <f>#REF!</f>
        <v>#REF!</v>
      </c>
      <c r="D507" s="120" t="e">
        <f>#REF!</f>
        <v>#REF!</v>
      </c>
      <c r="E507" s="120" t="e">
        <f>#REF!</f>
        <v>#REF!</v>
      </c>
      <c r="F507" s="158" t="e">
        <f>#REF!</f>
        <v>#REF!</v>
      </c>
      <c r="G507" s="123" t="e">
        <f>#REF!</f>
        <v>#REF!</v>
      </c>
      <c r="H507" s="123" t="s">
        <v>119</v>
      </c>
      <c r="I507" s="123"/>
      <c r="J507" s="117" t="str">
        <f>'YARIŞMA BİLGİLERİ'!$F$21</f>
        <v>12-16 Yaş Kız Erkek</v>
      </c>
      <c r="K507" s="120" t="str">
        <f t="shared" si="12"/>
        <v>İzmir-Görme Engelliler Türkiye Şampiyonası</v>
      </c>
      <c r="L507" s="177" t="e">
        <f>#REF!</f>
        <v>#REF!</v>
      </c>
      <c r="M507" s="121" t="s">
        <v>107</v>
      </c>
    </row>
    <row r="508" spans="1:13" s="113" customFormat="1" ht="26.25" customHeight="1" x14ac:dyDescent="0.2">
      <c r="A508" s="115">
        <v>506</v>
      </c>
      <c r="B508" s="126" t="s">
        <v>118</v>
      </c>
      <c r="C508" s="116" t="e">
        <f>#REF!</f>
        <v>#REF!</v>
      </c>
      <c r="D508" s="120" t="e">
        <f>#REF!</f>
        <v>#REF!</v>
      </c>
      <c r="E508" s="120" t="e">
        <f>#REF!</f>
        <v>#REF!</v>
      </c>
      <c r="F508" s="158" t="e">
        <f>#REF!</f>
        <v>#REF!</v>
      </c>
      <c r="G508" s="123" t="e">
        <f>#REF!</f>
        <v>#REF!</v>
      </c>
      <c r="H508" s="123" t="s">
        <v>119</v>
      </c>
      <c r="I508" s="123"/>
      <c r="J508" s="117" t="str">
        <f>'YARIŞMA BİLGİLERİ'!$F$21</f>
        <v>12-16 Yaş Kız Erkek</v>
      </c>
      <c r="K508" s="120" t="str">
        <f t="shared" si="12"/>
        <v>İzmir-Görme Engelliler Türkiye Şampiyonası</v>
      </c>
      <c r="L508" s="177" t="e">
        <f>#REF!</f>
        <v>#REF!</v>
      </c>
      <c r="M508" s="121" t="s">
        <v>107</v>
      </c>
    </row>
    <row r="509" spans="1:13" s="113" customFormat="1" ht="26.25" customHeight="1" x14ac:dyDescent="0.2">
      <c r="A509" s="115">
        <v>507</v>
      </c>
      <c r="B509" s="126" t="s">
        <v>118</v>
      </c>
      <c r="C509" s="116" t="e">
        <f>#REF!</f>
        <v>#REF!</v>
      </c>
      <c r="D509" s="120" t="e">
        <f>#REF!</f>
        <v>#REF!</v>
      </c>
      <c r="E509" s="120" t="e">
        <f>#REF!</f>
        <v>#REF!</v>
      </c>
      <c r="F509" s="158" t="e">
        <f>#REF!</f>
        <v>#REF!</v>
      </c>
      <c r="G509" s="123" t="e">
        <f>#REF!</f>
        <v>#REF!</v>
      </c>
      <c r="H509" s="123" t="s">
        <v>119</v>
      </c>
      <c r="I509" s="123"/>
      <c r="J509" s="117" t="str">
        <f>'YARIŞMA BİLGİLERİ'!$F$21</f>
        <v>12-16 Yaş Kız Erkek</v>
      </c>
      <c r="K509" s="120" t="str">
        <f t="shared" si="12"/>
        <v>İzmir-Görme Engelliler Türkiye Şampiyonası</v>
      </c>
      <c r="L509" s="177" t="e">
        <f>#REF!</f>
        <v>#REF!</v>
      </c>
      <c r="M509" s="121" t="s">
        <v>107</v>
      </c>
    </row>
    <row r="510" spans="1:13" s="113" customFormat="1" ht="26.25" customHeight="1" x14ac:dyDescent="0.2">
      <c r="A510" s="115">
        <v>508</v>
      </c>
      <c r="B510" s="126" t="s">
        <v>118</v>
      </c>
      <c r="C510" s="116" t="e">
        <f>#REF!</f>
        <v>#REF!</v>
      </c>
      <c r="D510" s="120" t="e">
        <f>#REF!</f>
        <v>#REF!</v>
      </c>
      <c r="E510" s="120" t="e">
        <f>#REF!</f>
        <v>#REF!</v>
      </c>
      <c r="F510" s="158" t="e">
        <f>#REF!</f>
        <v>#REF!</v>
      </c>
      <c r="G510" s="123" t="e">
        <f>#REF!</f>
        <v>#REF!</v>
      </c>
      <c r="H510" s="123" t="s">
        <v>119</v>
      </c>
      <c r="I510" s="123"/>
      <c r="J510" s="117" t="str">
        <f>'YARIŞMA BİLGİLERİ'!$F$21</f>
        <v>12-16 Yaş Kız Erkek</v>
      </c>
      <c r="K510" s="120" t="str">
        <f t="shared" si="12"/>
        <v>İzmir-Görme Engelliler Türkiye Şampiyonası</v>
      </c>
      <c r="L510" s="177" t="e">
        <f>#REF!</f>
        <v>#REF!</v>
      </c>
      <c r="M510" s="121" t="s">
        <v>107</v>
      </c>
    </row>
    <row r="511" spans="1:13" s="113" customFormat="1" ht="26.25" customHeight="1" x14ac:dyDescent="0.2">
      <c r="A511" s="115">
        <v>509</v>
      </c>
      <c r="B511" s="126" t="s">
        <v>118</v>
      </c>
      <c r="C511" s="116" t="e">
        <f>#REF!</f>
        <v>#REF!</v>
      </c>
      <c r="D511" s="120" t="e">
        <f>#REF!</f>
        <v>#REF!</v>
      </c>
      <c r="E511" s="120" t="e">
        <f>#REF!</f>
        <v>#REF!</v>
      </c>
      <c r="F511" s="158" t="e">
        <f>#REF!</f>
        <v>#REF!</v>
      </c>
      <c r="G511" s="123" t="e">
        <f>#REF!</f>
        <v>#REF!</v>
      </c>
      <c r="H511" s="123" t="s">
        <v>119</v>
      </c>
      <c r="I511" s="123"/>
      <c r="J511" s="117" t="str">
        <f>'YARIŞMA BİLGİLERİ'!$F$21</f>
        <v>12-16 Yaş Kız Erkek</v>
      </c>
      <c r="K511" s="120" t="str">
        <f t="shared" si="12"/>
        <v>İzmir-Görme Engelliler Türkiye Şampiyonası</v>
      </c>
      <c r="L511" s="177" t="e">
        <f>#REF!</f>
        <v>#REF!</v>
      </c>
      <c r="M511" s="121" t="s">
        <v>107</v>
      </c>
    </row>
    <row r="512" spans="1:13" s="113" customFormat="1" ht="26.25" customHeight="1" x14ac:dyDescent="0.2">
      <c r="A512" s="115">
        <v>510</v>
      </c>
      <c r="B512" s="126" t="s">
        <v>118</v>
      </c>
      <c r="C512" s="116" t="e">
        <f>#REF!</f>
        <v>#REF!</v>
      </c>
      <c r="D512" s="120" t="e">
        <f>#REF!</f>
        <v>#REF!</v>
      </c>
      <c r="E512" s="120" t="e">
        <f>#REF!</f>
        <v>#REF!</v>
      </c>
      <c r="F512" s="158" t="e">
        <f>#REF!</f>
        <v>#REF!</v>
      </c>
      <c r="G512" s="123" t="e">
        <f>#REF!</f>
        <v>#REF!</v>
      </c>
      <c r="H512" s="123" t="s">
        <v>119</v>
      </c>
      <c r="I512" s="123"/>
      <c r="J512" s="117" t="str">
        <f>'YARIŞMA BİLGİLERİ'!$F$21</f>
        <v>12-16 Yaş Kız Erkek</v>
      </c>
      <c r="K512" s="120" t="str">
        <f t="shared" si="12"/>
        <v>İzmir-Görme Engelliler Türkiye Şampiyonası</v>
      </c>
      <c r="L512" s="177" t="e">
        <f>#REF!</f>
        <v>#REF!</v>
      </c>
      <c r="M512" s="121" t="s">
        <v>107</v>
      </c>
    </row>
    <row r="513" spans="1:13" s="113" customFormat="1" ht="26.25" customHeight="1" x14ac:dyDescent="0.2">
      <c r="A513" s="115">
        <v>511</v>
      </c>
      <c r="B513" s="126" t="s">
        <v>118</v>
      </c>
      <c r="C513" s="116" t="e">
        <f>#REF!</f>
        <v>#REF!</v>
      </c>
      <c r="D513" s="120" t="e">
        <f>#REF!</f>
        <v>#REF!</v>
      </c>
      <c r="E513" s="120" t="e">
        <f>#REF!</f>
        <v>#REF!</v>
      </c>
      <c r="F513" s="158" t="e">
        <f>#REF!</f>
        <v>#REF!</v>
      </c>
      <c r="G513" s="123" t="e">
        <f>#REF!</f>
        <v>#REF!</v>
      </c>
      <c r="H513" s="123" t="s">
        <v>119</v>
      </c>
      <c r="I513" s="123"/>
      <c r="J513" s="117" t="str">
        <f>'YARIŞMA BİLGİLERİ'!$F$21</f>
        <v>12-16 Yaş Kız Erkek</v>
      </c>
      <c r="K513" s="120" t="str">
        <f t="shared" si="12"/>
        <v>İzmir-Görme Engelliler Türkiye Şampiyonası</v>
      </c>
      <c r="L513" s="177" t="e">
        <f>#REF!</f>
        <v>#REF!</v>
      </c>
      <c r="M513" s="121" t="s">
        <v>107</v>
      </c>
    </row>
    <row r="514" spans="1:13" s="113" customFormat="1" ht="26.25" customHeight="1" x14ac:dyDescent="0.2">
      <c r="A514" s="115">
        <v>512</v>
      </c>
      <c r="B514" s="126" t="s">
        <v>118</v>
      </c>
      <c r="C514" s="116" t="e">
        <f>#REF!</f>
        <v>#REF!</v>
      </c>
      <c r="D514" s="120" t="e">
        <f>#REF!</f>
        <v>#REF!</v>
      </c>
      <c r="E514" s="120" t="e">
        <f>#REF!</f>
        <v>#REF!</v>
      </c>
      <c r="F514" s="158" t="e">
        <f>#REF!</f>
        <v>#REF!</v>
      </c>
      <c r="G514" s="123" t="e">
        <f>#REF!</f>
        <v>#REF!</v>
      </c>
      <c r="H514" s="123" t="s">
        <v>119</v>
      </c>
      <c r="I514" s="123"/>
      <c r="J514" s="117" t="str">
        <f>'YARIŞMA BİLGİLERİ'!$F$21</f>
        <v>12-16 Yaş Kız Erkek</v>
      </c>
      <c r="K514" s="120" t="str">
        <f t="shared" si="12"/>
        <v>İzmir-Görme Engelliler Türkiye Şampiyonası</v>
      </c>
      <c r="L514" s="177" t="e">
        <f>#REF!</f>
        <v>#REF!</v>
      </c>
      <c r="M514" s="121" t="s">
        <v>107</v>
      </c>
    </row>
    <row r="515" spans="1:13" s="113" customFormat="1" ht="26.25" customHeight="1" x14ac:dyDescent="0.2">
      <c r="A515" s="115">
        <v>513</v>
      </c>
      <c r="B515" s="126" t="s">
        <v>118</v>
      </c>
      <c r="C515" s="116" t="e">
        <f>#REF!</f>
        <v>#REF!</v>
      </c>
      <c r="D515" s="120" t="e">
        <f>#REF!</f>
        <v>#REF!</v>
      </c>
      <c r="E515" s="120" t="e">
        <f>#REF!</f>
        <v>#REF!</v>
      </c>
      <c r="F515" s="158" t="e">
        <f>#REF!</f>
        <v>#REF!</v>
      </c>
      <c r="G515" s="123" t="e">
        <f>#REF!</f>
        <v>#REF!</v>
      </c>
      <c r="H515" s="123" t="s">
        <v>119</v>
      </c>
      <c r="I515" s="123"/>
      <c r="J515" s="117" t="str">
        <f>'YARIŞMA BİLGİLERİ'!$F$21</f>
        <v>12-16 Yaş Kız Erkek</v>
      </c>
      <c r="K515" s="120" t="str">
        <f t="shared" si="12"/>
        <v>İzmir-Görme Engelliler Türkiye Şampiyonası</v>
      </c>
      <c r="L515" s="177" t="e">
        <f>#REF!</f>
        <v>#REF!</v>
      </c>
      <c r="M515" s="121" t="s">
        <v>107</v>
      </c>
    </row>
    <row r="516" spans="1:13" s="113" customFormat="1" ht="26.25" customHeight="1" x14ac:dyDescent="0.2">
      <c r="A516" s="115">
        <v>514</v>
      </c>
      <c r="B516" s="126" t="s">
        <v>118</v>
      </c>
      <c r="C516" s="116" t="e">
        <f>#REF!</f>
        <v>#REF!</v>
      </c>
      <c r="D516" s="120" t="e">
        <f>#REF!</f>
        <v>#REF!</v>
      </c>
      <c r="E516" s="120" t="e">
        <f>#REF!</f>
        <v>#REF!</v>
      </c>
      <c r="F516" s="158" t="e">
        <f>#REF!</f>
        <v>#REF!</v>
      </c>
      <c r="G516" s="123" t="e">
        <f>#REF!</f>
        <v>#REF!</v>
      </c>
      <c r="H516" s="123" t="s">
        <v>119</v>
      </c>
      <c r="I516" s="123"/>
      <c r="J516" s="117" t="str">
        <f>'YARIŞMA BİLGİLERİ'!$F$21</f>
        <v>12-16 Yaş Kız Erkek</v>
      </c>
      <c r="K516" s="120" t="str">
        <f t="shared" si="12"/>
        <v>İzmir-Görme Engelliler Türkiye Şampiyonası</v>
      </c>
      <c r="L516" s="177" t="e">
        <f>#REF!</f>
        <v>#REF!</v>
      </c>
      <c r="M516" s="121" t="s">
        <v>107</v>
      </c>
    </row>
    <row r="517" spans="1:13" s="113" customFormat="1" ht="26.25" customHeight="1" x14ac:dyDescent="0.2">
      <c r="A517" s="115">
        <v>515</v>
      </c>
      <c r="B517" s="126" t="s">
        <v>118</v>
      </c>
      <c r="C517" s="116" t="e">
        <f>#REF!</f>
        <v>#REF!</v>
      </c>
      <c r="D517" s="120" t="e">
        <f>#REF!</f>
        <v>#REF!</v>
      </c>
      <c r="E517" s="120" t="e">
        <f>#REF!</f>
        <v>#REF!</v>
      </c>
      <c r="F517" s="158" t="e">
        <f>#REF!</f>
        <v>#REF!</v>
      </c>
      <c r="G517" s="123" t="e">
        <f>#REF!</f>
        <v>#REF!</v>
      </c>
      <c r="H517" s="123" t="s">
        <v>119</v>
      </c>
      <c r="I517" s="123"/>
      <c r="J517" s="117" t="str">
        <f>'YARIŞMA BİLGİLERİ'!$F$21</f>
        <v>12-16 Yaş Kız Erkek</v>
      </c>
      <c r="K517" s="120" t="str">
        <f t="shared" si="12"/>
        <v>İzmir-Görme Engelliler Türkiye Şampiyonası</v>
      </c>
      <c r="L517" s="177" t="e">
        <f>#REF!</f>
        <v>#REF!</v>
      </c>
      <c r="M517" s="121" t="s">
        <v>107</v>
      </c>
    </row>
    <row r="518" spans="1:13" s="113" customFormat="1" ht="26.25" customHeight="1" x14ac:dyDescent="0.2">
      <c r="A518" s="115">
        <v>516</v>
      </c>
      <c r="B518" s="126" t="s">
        <v>118</v>
      </c>
      <c r="C518" s="116" t="e">
        <f>#REF!</f>
        <v>#REF!</v>
      </c>
      <c r="D518" s="120" t="e">
        <f>#REF!</f>
        <v>#REF!</v>
      </c>
      <c r="E518" s="120" t="e">
        <f>#REF!</f>
        <v>#REF!</v>
      </c>
      <c r="F518" s="158" t="e">
        <f>#REF!</f>
        <v>#REF!</v>
      </c>
      <c r="G518" s="123" t="e">
        <f>#REF!</f>
        <v>#REF!</v>
      </c>
      <c r="H518" s="123" t="s">
        <v>119</v>
      </c>
      <c r="I518" s="123"/>
      <c r="J518" s="117" t="str">
        <f>'YARIŞMA BİLGİLERİ'!$F$21</f>
        <v>12-16 Yaş Kız Erkek</v>
      </c>
      <c r="K518" s="120" t="str">
        <f t="shared" si="12"/>
        <v>İzmir-Görme Engelliler Türkiye Şampiyonası</v>
      </c>
      <c r="L518" s="177" t="e">
        <f>#REF!</f>
        <v>#REF!</v>
      </c>
      <c r="M518" s="121" t="s">
        <v>107</v>
      </c>
    </row>
    <row r="519" spans="1:13" s="113" customFormat="1" ht="26.25" customHeight="1" x14ac:dyDescent="0.2">
      <c r="A519" s="115">
        <v>517</v>
      </c>
      <c r="B519" s="126" t="s">
        <v>118</v>
      </c>
      <c r="C519" s="116" t="e">
        <f>#REF!</f>
        <v>#REF!</v>
      </c>
      <c r="D519" s="120" t="e">
        <f>#REF!</f>
        <v>#REF!</v>
      </c>
      <c r="E519" s="120" t="e">
        <f>#REF!</f>
        <v>#REF!</v>
      </c>
      <c r="F519" s="158" t="e">
        <f>#REF!</f>
        <v>#REF!</v>
      </c>
      <c r="G519" s="123" t="e">
        <f>#REF!</f>
        <v>#REF!</v>
      </c>
      <c r="H519" s="123" t="s">
        <v>119</v>
      </c>
      <c r="I519" s="123"/>
      <c r="J519" s="117" t="str">
        <f>'YARIŞMA BİLGİLERİ'!$F$21</f>
        <v>12-16 Yaş Kız Erkek</v>
      </c>
      <c r="K519" s="120" t="str">
        <f t="shared" si="12"/>
        <v>İzmir-Görme Engelliler Türkiye Şampiyonası</v>
      </c>
      <c r="L519" s="177" t="e">
        <f>#REF!</f>
        <v>#REF!</v>
      </c>
      <c r="M519" s="121" t="s">
        <v>107</v>
      </c>
    </row>
    <row r="520" spans="1:13" s="113" customFormat="1" ht="26.25" customHeight="1" x14ac:dyDescent="0.2">
      <c r="A520" s="115">
        <v>518</v>
      </c>
      <c r="B520" s="126" t="s">
        <v>118</v>
      </c>
      <c r="C520" s="116" t="e">
        <f>#REF!</f>
        <v>#REF!</v>
      </c>
      <c r="D520" s="120" t="e">
        <f>#REF!</f>
        <v>#REF!</v>
      </c>
      <c r="E520" s="120" t="e">
        <f>#REF!</f>
        <v>#REF!</v>
      </c>
      <c r="F520" s="158" t="e">
        <f>#REF!</f>
        <v>#REF!</v>
      </c>
      <c r="G520" s="123" t="e">
        <f>#REF!</f>
        <v>#REF!</v>
      </c>
      <c r="H520" s="123" t="s">
        <v>119</v>
      </c>
      <c r="I520" s="123"/>
      <c r="J520" s="117" t="str">
        <f>'YARIŞMA BİLGİLERİ'!$F$21</f>
        <v>12-16 Yaş Kız Erkek</v>
      </c>
      <c r="K520" s="120" t="str">
        <f t="shared" si="12"/>
        <v>İzmir-Görme Engelliler Türkiye Şampiyonası</v>
      </c>
      <c r="L520" s="177" t="e">
        <f>#REF!</f>
        <v>#REF!</v>
      </c>
      <c r="M520" s="121" t="s">
        <v>107</v>
      </c>
    </row>
    <row r="521" spans="1:13" s="113" customFormat="1" ht="26.25" customHeight="1" x14ac:dyDescent="0.2">
      <c r="A521" s="115">
        <v>519</v>
      </c>
      <c r="B521" s="126" t="s">
        <v>118</v>
      </c>
      <c r="C521" s="116" t="e">
        <f>#REF!</f>
        <v>#REF!</v>
      </c>
      <c r="D521" s="120" t="e">
        <f>#REF!</f>
        <v>#REF!</v>
      </c>
      <c r="E521" s="120" t="e">
        <f>#REF!</f>
        <v>#REF!</v>
      </c>
      <c r="F521" s="158" t="e">
        <f>#REF!</f>
        <v>#REF!</v>
      </c>
      <c r="G521" s="123" t="e">
        <f>#REF!</f>
        <v>#REF!</v>
      </c>
      <c r="H521" s="123" t="s">
        <v>119</v>
      </c>
      <c r="I521" s="123"/>
      <c r="J521" s="117" t="str">
        <f>'YARIŞMA BİLGİLERİ'!$F$21</f>
        <v>12-16 Yaş Kız Erkek</v>
      </c>
      <c r="K521" s="120" t="str">
        <f t="shared" si="12"/>
        <v>İzmir-Görme Engelliler Türkiye Şampiyonası</v>
      </c>
      <c r="L521" s="177" t="e">
        <f>#REF!</f>
        <v>#REF!</v>
      </c>
      <c r="M521" s="121" t="s">
        <v>107</v>
      </c>
    </row>
    <row r="522" spans="1:13" s="113" customFormat="1" ht="26.25" customHeight="1" x14ac:dyDescent="0.2">
      <c r="A522" s="115">
        <v>520</v>
      </c>
      <c r="B522" s="126" t="s">
        <v>118</v>
      </c>
      <c r="C522" s="116" t="e">
        <f>#REF!</f>
        <v>#REF!</v>
      </c>
      <c r="D522" s="120" t="e">
        <f>#REF!</f>
        <v>#REF!</v>
      </c>
      <c r="E522" s="120" t="e">
        <f>#REF!</f>
        <v>#REF!</v>
      </c>
      <c r="F522" s="158" t="e">
        <f>#REF!</f>
        <v>#REF!</v>
      </c>
      <c r="G522" s="123" t="e">
        <f>#REF!</f>
        <v>#REF!</v>
      </c>
      <c r="H522" s="123" t="s">
        <v>119</v>
      </c>
      <c r="I522" s="123"/>
      <c r="J522" s="117" t="str">
        <f>'YARIŞMA BİLGİLERİ'!$F$21</f>
        <v>12-16 Yaş Kız Erkek</v>
      </c>
      <c r="K522" s="120" t="str">
        <f t="shared" si="12"/>
        <v>İzmir-Görme Engelliler Türkiye Şampiyonası</v>
      </c>
      <c r="L522" s="177" t="e">
        <f>#REF!</f>
        <v>#REF!</v>
      </c>
      <c r="M522" s="121" t="s">
        <v>107</v>
      </c>
    </row>
    <row r="523" spans="1:13" s="113" customFormat="1" ht="26.25" customHeight="1" x14ac:dyDescent="0.2">
      <c r="A523" s="115">
        <v>521</v>
      </c>
      <c r="B523" s="126" t="s">
        <v>118</v>
      </c>
      <c r="C523" s="116" t="e">
        <f>#REF!</f>
        <v>#REF!</v>
      </c>
      <c r="D523" s="120" t="e">
        <f>#REF!</f>
        <v>#REF!</v>
      </c>
      <c r="E523" s="120" t="e">
        <f>#REF!</f>
        <v>#REF!</v>
      </c>
      <c r="F523" s="158" t="e">
        <f>#REF!</f>
        <v>#REF!</v>
      </c>
      <c r="G523" s="123" t="e">
        <f>#REF!</f>
        <v>#REF!</v>
      </c>
      <c r="H523" s="123" t="s">
        <v>119</v>
      </c>
      <c r="I523" s="123"/>
      <c r="J523" s="117" t="str">
        <f>'YARIŞMA BİLGİLERİ'!$F$21</f>
        <v>12-16 Yaş Kız Erkek</v>
      </c>
      <c r="K523" s="120" t="str">
        <f t="shared" si="12"/>
        <v>İzmir-Görme Engelliler Türkiye Şampiyonası</v>
      </c>
      <c r="L523" s="177" t="e">
        <f>#REF!</f>
        <v>#REF!</v>
      </c>
      <c r="M523" s="121" t="s">
        <v>107</v>
      </c>
    </row>
    <row r="524" spans="1:13" s="113" customFormat="1" ht="26.25" customHeight="1" x14ac:dyDescent="0.2">
      <c r="A524" s="115">
        <v>522</v>
      </c>
      <c r="B524" s="126" t="s">
        <v>118</v>
      </c>
      <c r="C524" s="116" t="e">
        <f>#REF!</f>
        <v>#REF!</v>
      </c>
      <c r="D524" s="120" t="e">
        <f>#REF!</f>
        <v>#REF!</v>
      </c>
      <c r="E524" s="120" t="e">
        <f>#REF!</f>
        <v>#REF!</v>
      </c>
      <c r="F524" s="158" t="e">
        <f>#REF!</f>
        <v>#REF!</v>
      </c>
      <c r="G524" s="123" t="e">
        <f>#REF!</f>
        <v>#REF!</v>
      </c>
      <c r="H524" s="123" t="s">
        <v>119</v>
      </c>
      <c r="I524" s="123"/>
      <c r="J524" s="117" t="str">
        <f>'YARIŞMA BİLGİLERİ'!$F$21</f>
        <v>12-16 Yaş Kız Erkek</v>
      </c>
      <c r="K524" s="120" t="str">
        <f t="shared" si="12"/>
        <v>İzmir-Görme Engelliler Türkiye Şampiyonası</v>
      </c>
      <c r="L524" s="177" t="e">
        <f>#REF!</f>
        <v>#REF!</v>
      </c>
      <c r="M524" s="121" t="s">
        <v>107</v>
      </c>
    </row>
    <row r="525" spans="1:13" s="113" customFormat="1" ht="26.25" customHeight="1" x14ac:dyDescent="0.2">
      <c r="A525" s="115">
        <v>523</v>
      </c>
      <c r="B525" s="126" t="s">
        <v>118</v>
      </c>
      <c r="C525" s="116" t="e">
        <f>#REF!</f>
        <v>#REF!</v>
      </c>
      <c r="D525" s="120" t="e">
        <f>#REF!</f>
        <v>#REF!</v>
      </c>
      <c r="E525" s="120" t="e">
        <f>#REF!</f>
        <v>#REF!</v>
      </c>
      <c r="F525" s="158" t="e">
        <f>#REF!</f>
        <v>#REF!</v>
      </c>
      <c r="G525" s="123" t="e">
        <f>#REF!</f>
        <v>#REF!</v>
      </c>
      <c r="H525" s="123" t="s">
        <v>119</v>
      </c>
      <c r="I525" s="123"/>
      <c r="J525" s="117" t="str">
        <f>'YARIŞMA BİLGİLERİ'!$F$21</f>
        <v>12-16 Yaş Kız Erkek</v>
      </c>
      <c r="K525" s="120" t="str">
        <f t="shared" si="12"/>
        <v>İzmir-Görme Engelliler Türkiye Şampiyonası</v>
      </c>
      <c r="L525" s="177" t="e">
        <f>#REF!</f>
        <v>#REF!</v>
      </c>
      <c r="M525" s="121" t="s">
        <v>107</v>
      </c>
    </row>
    <row r="526" spans="1:13" s="113" customFormat="1" ht="26.25" customHeight="1" x14ac:dyDescent="0.2">
      <c r="A526" s="115">
        <v>524</v>
      </c>
      <c r="B526" s="126" t="s">
        <v>118</v>
      </c>
      <c r="C526" s="116" t="e">
        <f>#REF!</f>
        <v>#REF!</v>
      </c>
      <c r="D526" s="120" t="e">
        <f>#REF!</f>
        <v>#REF!</v>
      </c>
      <c r="E526" s="120" t="e">
        <f>#REF!</f>
        <v>#REF!</v>
      </c>
      <c r="F526" s="158" t="e">
        <f>#REF!</f>
        <v>#REF!</v>
      </c>
      <c r="G526" s="123" t="e">
        <f>#REF!</f>
        <v>#REF!</v>
      </c>
      <c r="H526" s="123" t="s">
        <v>119</v>
      </c>
      <c r="I526" s="123"/>
      <c r="J526" s="117" t="str">
        <f>'YARIŞMA BİLGİLERİ'!$F$21</f>
        <v>12-16 Yaş Kız Erkek</v>
      </c>
      <c r="K526" s="120" t="str">
        <f t="shared" si="12"/>
        <v>İzmir-Görme Engelliler Türkiye Şampiyonası</v>
      </c>
      <c r="L526" s="177" t="e">
        <f>#REF!</f>
        <v>#REF!</v>
      </c>
      <c r="M526" s="121" t="s">
        <v>107</v>
      </c>
    </row>
    <row r="527" spans="1:13" s="113" customFormat="1" ht="26.25" customHeight="1" x14ac:dyDescent="0.2">
      <c r="A527" s="115">
        <v>525</v>
      </c>
      <c r="B527" s="126" t="s">
        <v>118</v>
      </c>
      <c r="C527" s="116" t="e">
        <f>#REF!</f>
        <v>#REF!</v>
      </c>
      <c r="D527" s="120" t="e">
        <f>#REF!</f>
        <v>#REF!</v>
      </c>
      <c r="E527" s="120" t="e">
        <f>#REF!</f>
        <v>#REF!</v>
      </c>
      <c r="F527" s="158" t="e">
        <f>#REF!</f>
        <v>#REF!</v>
      </c>
      <c r="G527" s="123" t="e">
        <f>#REF!</f>
        <v>#REF!</v>
      </c>
      <c r="H527" s="123" t="s">
        <v>119</v>
      </c>
      <c r="I527" s="123"/>
      <c r="J527" s="117" t="str">
        <f>'YARIŞMA BİLGİLERİ'!$F$21</f>
        <v>12-16 Yaş Kız Erkek</v>
      </c>
      <c r="K527" s="120" t="str">
        <f t="shared" si="12"/>
        <v>İzmir-Görme Engelliler Türkiye Şampiyonası</v>
      </c>
      <c r="L527" s="177" t="e">
        <f>#REF!</f>
        <v>#REF!</v>
      </c>
      <c r="M527" s="121" t="s">
        <v>107</v>
      </c>
    </row>
    <row r="528" spans="1:13" s="113" customFormat="1" ht="26.25" customHeight="1" x14ac:dyDescent="0.2">
      <c r="A528" s="115">
        <v>526</v>
      </c>
      <c r="B528" s="126" t="s">
        <v>118</v>
      </c>
      <c r="C528" s="116" t="e">
        <f>#REF!</f>
        <v>#REF!</v>
      </c>
      <c r="D528" s="120" t="e">
        <f>#REF!</f>
        <v>#REF!</v>
      </c>
      <c r="E528" s="120" t="e">
        <f>#REF!</f>
        <v>#REF!</v>
      </c>
      <c r="F528" s="158" t="e">
        <f>#REF!</f>
        <v>#REF!</v>
      </c>
      <c r="G528" s="123" t="e">
        <f>#REF!</f>
        <v>#REF!</v>
      </c>
      <c r="H528" s="123" t="s">
        <v>119</v>
      </c>
      <c r="I528" s="123"/>
      <c r="J528" s="117" t="str">
        <f>'YARIŞMA BİLGİLERİ'!$F$21</f>
        <v>12-16 Yaş Kız Erkek</v>
      </c>
      <c r="K528" s="120" t="str">
        <f t="shared" si="12"/>
        <v>İzmir-Görme Engelliler Türkiye Şampiyonası</v>
      </c>
      <c r="L528" s="177" t="e">
        <f>#REF!</f>
        <v>#REF!</v>
      </c>
      <c r="M528" s="121" t="s">
        <v>107</v>
      </c>
    </row>
    <row r="529" spans="1:13" s="113" customFormat="1" ht="26.25" customHeight="1" x14ac:dyDescent="0.2">
      <c r="A529" s="115">
        <v>527</v>
      </c>
      <c r="B529" s="126" t="s">
        <v>118</v>
      </c>
      <c r="C529" s="116" t="e">
        <f>#REF!</f>
        <v>#REF!</v>
      </c>
      <c r="D529" s="120" t="e">
        <f>#REF!</f>
        <v>#REF!</v>
      </c>
      <c r="E529" s="120" t="e">
        <f>#REF!</f>
        <v>#REF!</v>
      </c>
      <c r="F529" s="158" t="e">
        <f>#REF!</f>
        <v>#REF!</v>
      </c>
      <c r="G529" s="123" t="e">
        <f>#REF!</f>
        <v>#REF!</v>
      </c>
      <c r="H529" s="123" t="s">
        <v>119</v>
      </c>
      <c r="I529" s="123"/>
      <c r="J529" s="117" t="str">
        <f>'YARIŞMA BİLGİLERİ'!$F$21</f>
        <v>12-16 Yaş Kız Erkek</v>
      </c>
      <c r="K529" s="120" t="str">
        <f t="shared" si="12"/>
        <v>İzmir-Görme Engelliler Türkiye Şampiyonası</v>
      </c>
      <c r="L529" s="177" t="e">
        <f>#REF!</f>
        <v>#REF!</v>
      </c>
      <c r="M529" s="121" t="s">
        <v>107</v>
      </c>
    </row>
    <row r="530" spans="1:13" s="113" customFormat="1" ht="26.25" customHeight="1" x14ac:dyDescent="0.2">
      <c r="A530" s="115">
        <v>528</v>
      </c>
      <c r="B530" s="126" t="s">
        <v>118</v>
      </c>
      <c r="C530" s="116" t="e">
        <f>#REF!</f>
        <v>#REF!</v>
      </c>
      <c r="D530" s="120" t="e">
        <f>#REF!</f>
        <v>#REF!</v>
      </c>
      <c r="E530" s="120" t="e">
        <f>#REF!</f>
        <v>#REF!</v>
      </c>
      <c r="F530" s="158" t="e">
        <f>#REF!</f>
        <v>#REF!</v>
      </c>
      <c r="G530" s="123" t="e">
        <f>#REF!</f>
        <v>#REF!</v>
      </c>
      <c r="H530" s="123" t="s">
        <v>119</v>
      </c>
      <c r="I530" s="123"/>
      <c r="J530" s="117" t="str">
        <f>'YARIŞMA BİLGİLERİ'!$F$21</f>
        <v>12-16 Yaş Kız Erkek</v>
      </c>
      <c r="K530" s="120" t="str">
        <f t="shared" si="12"/>
        <v>İzmir-Görme Engelliler Türkiye Şampiyonası</v>
      </c>
      <c r="L530" s="177" t="e">
        <f>#REF!</f>
        <v>#REF!</v>
      </c>
      <c r="M530" s="121" t="s">
        <v>107</v>
      </c>
    </row>
    <row r="531" spans="1:13" s="113" customFormat="1" ht="26.25" customHeight="1" x14ac:dyDescent="0.2">
      <c r="A531" s="115">
        <v>529</v>
      </c>
      <c r="B531" s="126" t="s">
        <v>118</v>
      </c>
      <c r="C531" s="116" t="e">
        <f>#REF!</f>
        <v>#REF!</v>
      </c>
      <c r="D531" s="120" t="e">
        <f>#REF!</f>
        <v>#REF!</v>
      </c>
      <c r="E531" s="120" t="e">
        <f>#REF!</f>
        <v>#REF!</v>
      </c>
      <c r="F531" s="158" t="e">
        <f>#REF!</f>
        <v>#REF!</v>
      </c>
      <c r="G531" s="123" t="e">
        <f>#REF!</f>
        <v>#REF!</v>
      </c>
      <c r="H531" s="123" t="s">
        <v>119</v>
      </c>
      <c r="I531" s="123"/>
      <c r="J531" s="117" t="str">
        <f>'YARIŞMA BİLGİLERİ'!$F$21</f>
        <v>12-16 Yaş Kız Erkek</v>
      </c>
      <c r="K531" s="120" t="str">
        <f t="shared" si="12"/>
        <v>İzmir-Görme Engelliler Türkiye Şampiyonası</v>
      </c>
      <c r="L531" s="177" t="e">
        <f>#REF!</f>
        <v>#REF!</v>
      </c>
      <c r="M531" s="121" t="s">
        <v>107</v>
      </c>
    </row>
    <row r="532" spans="1:13" s="113" customFormat="1" ht="26.25" customHeight="1" x14ac:dyDescent="0.2">
      <c r="A532" s="115">
        <v>530</v>
      </c>
      <c r="B532" s="126" t="s">
        <v>118</v>
      </c>
      <c r="C532" s="116" t="e">
        <f>#REF!</f>
        <v>#REF!</v>
      </c>
      <c r="D532" s="120" t="e">
        <f>#REF!</f>
        <v>#REF!</v>
      </c>
      <c r="E532" s="120" t="e">
        <f>#REF!</f>
        <v>#REF!</v>
      </c>
      <c r="F532" s="158" t="e">
        <f>#REF!</f>
        <v>#REF!</v>
      </c>
      <c r="G532" s="123" t="e">
        <f>#REF!</f>
        <v>#REF!</v>
      </c>
      <c r="H532" s="123" t="s">
        <v>119</v>
      </c>
      <c r="I532" s="123"/>
      <c r="J532" s="117" t="str">
        <f>'YARIŞMA BİLGİLERİ'!$F$21</f>
        <v>12-16 Yaş Kız Erkek</v>
      </c>
      <c r="K532" s="120" t="str">
        <f t="shared" si="12"/>
        <v>İzmir-Görme Engelliler Türkiye Şampiyonası</v>
      </c>
      <c r="L532" s="177" t="e">
        <f>#REF!</f>
        <v>#REF!</v>
      </c>
      <c r="M532" s="121" t="s">
        <v>107</v>
      </c>
    </row>
    <row r="533" spans="1:13" s="113" customFormat="1" ht="26.25" customHeight="1" x14ac:dyDescent="0.2">
      <c r="A533" s="115">
        <v>531</v>
      </c>
      <c r="B533" s="126" t="s">
        <v>118</v>
      </c>
      <c r="C533" s="116" t="e">
        <f>#REF!</f>
        <v>#REF!</v>
      </c>
      <c r="D533" s="120" t="e">
        <f>#REF!</f>
        <v>#REF!</v>
      </c>
      <c r="E533" s="120" t="e">
        <f>#REF!</f>
        <v>#REF!</v>
      </c>
      <c r="F533" s="158" t="e">
        <f>#REF!</f>
        <v>#REF!</v>
      </c>
      <c r="G533" s="123" t="e">
        <f>#REF!</f>
        <v>#REF!</v>
      </c>
      <c r="H533" s="123" t="s">
        <v>119</v>
      </c>
      <c r="I533" s="123"/>
      <c r="J533" s="117" t="str">
        <f>'YARIŞMA BİLGİLERİ'!$F$21</f>
        <v>12-16 Yaş Kız Erkek</v>
      </c>
      <c r="K533" s="120" t="str">
        <f t="shared" si="12"/>
        <v>İzmir-Görme Engelliler Türkiye Şampiyonası</v>
      </c>
      <c r="L533" s="177" t="e">
        <f>#REF!</f>
        <v>#REF!</v>
      </c>
      <c r="M533" s="121" t="s">
        <v>107</v>
      </c>
    </row>
    <row r="534" spans="1:13" s="113" customFormat="1" ht="26.25" customHeight="1" x14ac:dyDescent="0.2">
      <c r="A534" s="115">
        <v>532</v>
      </c>
      <c r="B534" s="126" t="s">
        <v>118</v>
      </c>
      <c r="C534" s="116" t="e">
        <f>#REF!</f>
        <v>#REF!</v>
      </c>
      <c r="D534" s="120" t="e">
        <f>#REF!</f>
        <v>#REF!</v>
      </c>
      <c r="E534" s="120" t="e">
        <f>#REF!</f>
        <v>#REF!</v>
      </c>
      <c r="F534" s="158" t="e">
        <f>#REF!</f>
        <v>#REF!</v>
      </c>
      <c r="G534" s="123" t="e">
        <f>#REF!</f>
        <v>#REF!</v>
      </c>
      <c r="H534" s="123" t="s">
        <v>119</v>
      </c>
      <c r="I534" s="123"/>
      <c r="J534" s="117" t="str">
        <f>'YARIŞMA BİLGİLERİ'!$F$21</f>
        <v>12-16 Yaş Kız Erkek</v>
      </c>
      <c r="K534" s="120" t="str">
        <f t="shared" si="12"/>
        <v>İzmir-Görme Engelliler Türkiye Şampiyonası</v>
      </c>
      <c r="L534" s="177" t="e">
        <f>#REF!</f>
        <v>#REF!</v>
      </c>
      <c r="M534" s="121" t="s">
        <v>107</v>
      </c>
    </row>
    <row r="535" spans="1:13" s="113" customFormat="1" ht="26.25" customHeight="1" x14ac:dyDescent="0.2">
      <c r="A535" s="115">
        <v>533</v>
      </c>
      <c r="B535" s="126" t="s">
        <v>118</v>
      </c>
      <c r="C535" s="116" t="e">
        <f>#REF!</f>
        <v>#REF!</v>
      </c>
      <c r="D535" s="120" t="e">
        <f>#REF!</f>
        <v>#REF!</v>
      </c>
      <c r="E535" s="120" t="e">
        <f>#REF!</f>
        <v>#REF!</v>
      </c>
      <c r="F535" s="158" t="e">
        <f>#REF!</f>
        <v>#REF!</v>
      </c>
      <c r="G535" s="123" t="e">
        <f>#REF!</f>
        <v>#REF!</v>
      </c>
      <c r="H535" s="123" t="s">
        <v>119</v>
      </c>
      <c r="I535" s="123"/>
      <c r="J535" s="117" t="str">
        <f>'YARIŞMA BİLGİLERİ'!$F$21</f>
        <v>12-16 Yaş Kız Erkek</v>
      </c>
      <c r="K535" s="120" t="str">
        <f t="shared" si="12"/>
        <v>İzmir-Görme Engelliler Türkiye Şampiyonası</v>
      </c>
      <c r="L535" s="177" t="e">
        <f>#REF!</f>
        <v>#REF!</v>
      </c>
      <c r="M535" s="121" t="s">
        <v>107</v>
      </c>
    </row>
    <row r="536" spans="1:13" s="113" customFormat="1" ht="26.25" customHeight="1" x14ac:dyDescent="0.2">
      <c r="A536" s="115">
        <v>534</v>
      </c>
      <c r="B536" s="126" t="s">
        <v>118</v>
      </c>
      <c r="C536" s="116" t="e">
        <f>#REF!</f>
        <v>#REF!</v>
      </c>
      <c r="D536" s="120" t="e">
        <f>#REF!</f>
        <v>#REF!</v>
      </c>
      <c r="E536" s="120" t="e">
        <f>#REF!</f>
        <v>#REF!</v>
      </c>
      <c r="F536" s="158" t="e">
        <f>#REF!</f>
        <v>#REF!</v>
      </c>
      <c r="G536" s="123" t="e">
        <f>#REF!</f>
        <v>#REF!</v>
      </c>
      <c r="H536" s="123" t="s">
        <v>119</v>
      </c>
      <c r="I536" s="123"/>
      <c r="J536" s="117" t="str">
        <f>'YARIŞMA BİLGİLERİ'!$F$21</f>
        <v>12-16 Yaş Kız Erkek</v>
      </c>
      <c r="K536" s="120" t="str">
        <f t="shared" si="12"/>
        <v>İzmir-Görme Engelliler Türkiye Şampiyonası</v>
      </c>
      <c r="L536" s="177" t="e">
        <f>#REF!</f>
        <v>#REF!</v>
      </c>
      <c r="M536" s="121" t="s">
        <v>107</v>
      </c>
    </row>
    <row r="537" spans="1:13" s="113" customFormat="1" ht="26.25" customHeight="1" x14ac:dyDescent="0.2">
      <c r="A537" s="115">
        <v>535</v>
      </c>
      <c r="B537" s="126" t="s">
        <v>118</v>
      </c>
      <c r="C537" s="116" t="e">
        <f>#REF!</f>
        <v>#REF!</v>
      </c>
      <c r="D537" s="120" t="e">
        <f>#REF!</f>
        <v>#REF!</v>
      </c>
      <c r="E537" s="120" t="e">
        <f>#REF!</f>
        <v>#REF!</v>
      </c>
      <c r="F537" s="158" t="e">
        <f>#REF!</f>
        <v>#REF!</v>
      </c>
      <c r="G537" s="123" t="e">
        <f>#REF!</f>
        <v>#REF!</v>
      </c>
      <c r="H537" s="123" t="s">
        <v>119</v>
      </c>
      <c r="I537" s="123"/>
      <c r="J537" s="117" t="str">
        <f>'YARIŞMA BİLGİLERİ'!$F$21</f>
        <v>12-16 Yaş Kız Erkek</v>
      </c>
      <c r="K537" s="120" t="str">
        <f t="shared" si="12"/>
        <v>İzmir-Görme Engelliler Türkiye Şampiyonası</v>
      </c>
      <c r="L537" s="177" t="e">
        <f>#REF!</f>
        <v>#REF!</v>
      </c>
      <c r="M537" s="121" t="s">
        <v>107</v>
      </c>
    </row>
    <row r="538" spans="1:13" s="113" customFormat="1" ht="26.25" customHeight="1" x14ac:dyDescent="0.2">
      <c r="A538" s="115">
        <v>536</v>
      </c>
      <c r="B538" s="126" t="s">
        <v>118</v>
      </c>
      <c r="C538" s="116" t="e">
        <f>#REF!</f>
        <v>#REF!</v>
      </c>
      <c r="D538" s="120" t="e">
        <f>#REF!</f>
        <v>#REF!</v>
      </c>
      <c r="E538" s="120" t="e">
        <f>#REF!</f>
        <v>#REF!</v>
      </c>
      <c r="F538" s="158" t="e">
        <f>#REF!</f>
        <v>#REF!</v>
      </c>
      <c r="G538" s="123" t="e">
        <f>#REF!</f>
        <v>#REF!</v>
      </c>
      <c r="H538" s="123" t="s">
        <v>119</v>
      </c>
      <c r="I538" s="123"/>
      <c r="J538" s="117" t="str">
        <f>'YARIŞMA BİLGİLERİ'!$F$21</f>
        <v>12-16 Yaş Kız Erkek</v>
      </c>
      <c r="K538" s="120" t="str">
        <f t="shared" si="12"/>
        <v>İzmir-Görme Engelliler Türkiye Şampiyonası</v>
      </c>
      <c r="L538" s="177" t="e">
        <f>#REF!</f>
        <v>#REF!</v>
      </c>
      <c r="M538" s="121" t="s">
        <v>107</v>
      </c>
    </row>
    <row r="539" spans="1:13" s="113" customFormat="1" ht="26.25" customHeight="1" x14ac:dyDescent="0.2">
      <c r="A539" s="115">
        <v>537</v>
      </c>
      <c r="B539" s="126" t="s">
        <v>118</v>
      </c>
      <c r="C539" s="116" t="e">
        <f>#REF!</f>
        <v>#REF!</v>
      </c>
      <c r="D539" s="120" t="e">
        <f>#REF!</f>
        <v>#REF!</v>
      </c>
      <c r="E539" s="120" t="e">
        <f>#REF!</f>
        <v>#REF!</v>
      </c>
      <c r="F539" s="158" t="e">
        <f>#REF!</f>
        <v>#REF!</v>
      </c>
      <c r="G539" s="123" t="e">
        <f>#REF!</f>
        <v>#REF!</v>
      </c>
      <c r="H539" s="123" t="s">
        <v>119</v>
      </c>
      <c r="I539" s="123"/>
      <c r="J539" s="117" t="str">
        <f>'YARIŞMA BİLGİLERİ'!$F$21</f>
        <v>12-16 Yaş Kız Erkek</v>
      </c>
      <c r="K539" s="120" t="str">
        <f t="shared" si="12"/>
        <v>İzmir-Görme Engelliler Türkiye Şampiyonası</v>
      </c>
      <c r="L539" s="177" t="e">
        <f>#REF!</f>
        <v>#REF!</v>
      </c>
      <c r="M539" s="121" t="s">
        <v>107</v>
      </c>
    </row>
    <row r="540" spans="1:13" s="113" customFormat="1" ht="26.25" customHeight="1" x14ac:dyDescent="0.2">
      <c r="A540" s="115">
        <v>538</v>
      </c>
      <c r="B540" s="126" t="s">
        <v>118</v>
      </c>
      <c r="C540" s="116" t="e">
        <f>#REF!</f>
        <v>#REF!</v>
      </c>
      <c r="D540" s="120" t="e">
        <f>#REF!</f>
        <v>#REF!</v>
      </c>
      <c r="E540" s="120" t="e">
        <f>#REF!</f>
        <v>#REF!</v>
      </c>
      <c r="F540" s="158" t="e">
        <f>#REF!</f>
        <v>#REF!</v>
      </c>
      <c r="G540" s="123" t="e">
        <f>#REF!</f>
        <v>#REF!</v>
      </c>
      <c r="H540" s="123" t="s">
        <v>119</v>
      </c>
      <c r="I540" s="123"/>
      <c r="J540" s="117" t="str">
        <f>'YARIŞMA BİLGİLERİ'!$F$21</f>
        <v>12-16 Yaş Kız Erkek</v>
      </c>
      <c r="K540" s="120" t="str">
        <f t="shared" si="12"/>
        <v>İzmir-Görme Engelliler Türkiye Şampiyonası</v>
      </c>
      <c r="L540" s="177" t="e">
        <f>#REF!</f>
        <v>#REF!</v>
      </c>
      <c r="M540" s="121" t="s">
        <v>107</v>
      </c>
    </row>
    <row r="541" spans="1:13" s="113" customFormat="1" ht="26.25" customHeight="1" x14ac:dyDescent="0.2">
      <c r="A541" s="115">
        <v>539</v>
      </c>
      <c r="B541" s="126" t="s">
        <v>118</v>
      </c>
      <c r="C541" s="116" t="e">
        <f>#REF!</f>
        <v>#REF!</v>
      </c>
      <c r="D541" s="120" t="e">
        <f>#REF!</f>
        <v>#REF!</v>
      </c>
      <c r="E541" s="120" t="e">
        <f>#REF!</f>
        <v>#REF!</v>
      </c>
      <c r="F541" s="158" t="e">
        <f>#REF!</f>
        <v>#REF!</v>
      </c>
      <c r="G541" s="123" t="e">
        <f>#REF!</f>
        <v>#REF!</v>
      </c>
      <c r="H541" s="123" t="s">
        <v>119</v>
      </c>
      <c r="I541" s="123"/>
      <c r="J541" s="117" t="str">
        <f>'YARIŞMA BİLGİLERİ'!$F$21</f>
        <v>12-16 Yaş Kız Erkek</v>
      </c>
      <c r="K541" s="120" t="str">
        <f t="shared" si="12"/>
        <v>İzmir-Görme Engelliler Türkiye Şampiyonası</v>
      </c>
      <c r="L541" s="177" t="e">
        <f>#REF!</f>
        <v>#REF!</v>
      </c>
      <c r="M541" s="121" t="s">
        <v>107</v>
      </c>
    </row>
    <row r="542" spans="1:13" s="113" customFormat="1" ht="26.25" customHeight="1" x14ac:dyDescent="0.2">
      <c r="A542" s="115">
        <v>540</v>
      </c>
      <c r="B542" s="126" t="s">
        <v>118</v>
      </c>
      <c r="C542" s="116" t="e">
        <f>#REF!</f>
        <v>#REF!</v>
      </c>
      <c r="D542" s="120" t="e">
        <f>#REF!</f>
        <v>#REF!</v>
      </c>
      <c r="E542" s="120" t="e">
        <f>#REF!</f>
        <v>#REF!</v>
      </c>
      <c r="F542" s="158" t="e">
        <f>#REF!</f>
        <v>#REF!</v>
      </c>
      <c r="G542" s="123" t="e">
        <f>#REF!</f>
        <v>#REF!</v>
      </c>
      <c r="H542" s="123" t="s">
        <v>119</v>
      </c>
      <c r="I542" s="123"/>
      <c r="J542" s="117" t="str">
        <f>'YARIŞMA BİLGİLERİ'!$F$21</f>
        <v>12-16 Yaş Kız Erkek</v>
      </c>
      <c r="K542" s="120" t="str">
        <f t="shared" si="12"/>
        <v>İzmir-Görme Engelliler Türkiye Şampiyonası</v>
      </c>
      <c r="L542" s="177" t="e">
        <f>#REF!</f>
        <v>#REF!</v>
      </c>
      <c r="M542" s="121" t="s">
        <v>107</v>
      </c>
    </row>
    <row r="543" spans="1:13" s="113" customFormat="1" ht="26.25" customHeight="1" x14ac:dyDescent="0.2">
      <c r="A543" s="115">
        <v>541</v>
      </c>
      <c r="B543" s="126" t="s">
        <v>118</v>
      </c>
      <c r="C543" s="116" t="e">
        <f>#REF!</f>
        <v>#REF!</v>
      </c>
      <c r="D543" s="120" t="e">
        <f>#REF!</f>
        <v>#REF!</v>
      </c>
      <c r="E543" s="120" t="e">
        <f>#REF!</f>
        <v>#REF!</v>
      </c>
      <c r="F543" s="158" t="e">
        <f>#REF!</f>
        <v>#REF!</v>
      </c>
      <c r="G543" s="123" t="e">
        <f>#REF!</f>
        <v>#REF!</v>
      </c>
      <c r="H543" s="123" t="s">
        <v>119</v>
      </c>
      <c r="I543" s="123"/>
      <c r="J543" s="117" t="str">
        <f>'YARIŞMA BİLGİLERİ'!$F$21</f>
        <v>12-16 Yaş Kız Erkek</v>
      </c>
      <c r="K543" s="120" t="str">
        <f t="shared" si="12"/>
        <v>İzmir-Görme Engelliler Türkiye Şampiyonası</v>
      </c>
      <c r="L543" s="177" t="e">
        <f>#REF!</f>
        <v>#REF!</v>
      </c>
      <c r="M543" s="121" t="s">
        <v>107</v>
      </c>
    </row>
    <row r="544" spans="1:13" s="113" customFormat="1" ht="26.25" customHeight="1" x14ac:dyDescent="0.2">
      <c r="A544" s="115">
        <v>542</v>
      </c>
      <c r="B544" s="126" t="s">
        <v>118</v>
      </c>
      <c r="C544" s="116" t="e">
        <f>#REF!</f>
        <v>#REF!</v>
      </c>
      <c r="D544" s="120" t="e">
        <f>#REF!</f>
        <v>#REF!</v>
      </c>
      <c r="E544" s="120" t="e">
        <f>#REF!</f>
        <v>#REF!</v>
      </c>
      <c r="F544" s="158" t="e">
        <f>#REF!</f>
        <v>#REF!</v>
      </c>
      <c r="G544" s="123" t="e">
        <f>#REF!</f>
        <v>#REF!</v>
      </c>
      <c r="H544" s="123" t="s">
        <v>119</v>
      </c>
      <c r="I544" s="123"/>
      <c r="J544" s="117" t="str">
        <f>'YARIŞMA BİLGİLERİ'!$F$21</f>
        <v>12-16 Yaş Kız Erkek</v>
      </c>
      <c r="K544" s="120" t="str">
        <f t="shared" si="12"/>
        <v>İzmir-Görme Engelliler Türkiye Şampiyonası</v>
      </c>
      <c r="L544" s="177" t="e">
        <f>#REF!</f>
        <v>#REF!</v>
      </c>
      <c r="M544" s="121" t="s">
        <v>107</v>
      </c>
    </row>
    <row r="545" spans="1:13" s="113" customFormat="1" ht="26.25" customHeight="1" x14ac:dyDescent="0.2">
      <c r="A545" s="115">
        <v>543</v>
      </c>
      <c r="B545" s="126" t="s">
        <v>118</v>
      </c>
      <c r="C545" s="116" t="e">
        <f>#REF!</f>
        <v>#REF!</v>
      </c>
      <c r="D545" s="120" t="e">
        <f>#REF!</f>
        <v>#REF!</v>
      </c>
      <c r="E545" s="120" t="e">
        <f>#REF!</f>
        <v>#REF!</v>
      </c>
      <c r="F545" s="158" t="e">
        <f>#REF!</f>
        <v>#REF!</v>
      </c>
      <c r="G545" s="123" t="e">
        <f>#REF!</f>
        <v>#REF!</v>
      </c>
      <c r="H545" s="123" t="s">
        <v>119</v>
      </c>
      <c r="I545" s="123"/>
      <c r="J545" s="117" t="str">
        <f>'YARIŞMA BİLGİLERİ'!$F$21</f>
        <v>12-16 Yaş Kız Erkek</v>
      </c>
      <c r="K545" s="120" t="str">
        <f t="shared" si="12"/>
        <v>İzmir-Görme Engelliler Türkiye Şampiyonası</v>
      </c>
      <c r="L545" s="177" t="e">
        <f>#REF!</f>
        <v>#REF!</v>
      </c>
      <c r="M545" s="121" t="s">
        <v>107</v>
      </c>
    </row>
    <row r="546" spans="1:13" s="113" customFormat="1" ht="26.25" customHeight="1" x14ac:dyDescent="0.2">
      <c r="A546" s="115">
        <v>544</v>
      </c>
      <c r="B546" s="126" t="s">
        <v>118</v>
      </c>
      <c r="C546" s="116" t="e">
        <f>#REF!</f>
        <v>#REF!</v>
      </c>
      <c r="D546" s="120" t="e">
        <f>#REF!</f>
        <v>#REF!</v>
      </c>
      <c r="E546" s="120" t="e">
        <f>#REF!</f>
        <v>#REF!</v>
      </c>
      <c r="F546" s="158" t="e">
        <f>#REF!</f>
        <v>#REF!</v>
      </c>
      <c r="G546" s="123" t="e">
        <f>#REF!</f>
        <v>#REF!</v>
      </c>
      <c r="H546" s="123" t="s">
        <v>119</v>
      </c>
      <c r="I546" s="123"/>
      <c r="J546" s="117" t="str">
        <f>'YARIŞMA BİLGİLERİ'!$F$21</f>
        <v>12-16 Yaş Kız Erkek</v>
      </c>
      <c r="K546" s="120" t="str">
        <f t="shared" si="12"/>
        <v>İzmir-Görme Engelliler Türkiye Şampiyonası</v>
      </c>
      <c r="L546" s="177" t="e">
        <f>#REF!</f>
        <v>#REF!</v>
      </c>
      <c r="M546" s="121" t="s">
        <v>107</v>
      </c>
    </row>
    <row r="547" spans="1:13" s="113" customFormat="1" ht="26.25" customHeight="1" x14ac:dyDescent="0.2">
      <c r="A547" s="115">
        <v>545</v>
      </c>
      <c r="B547" s="126" t="s">
        <v>118</v>
      </c>
      <c r="C547" s="116" t="e">
        <f>#REF!</f>
        <v>#REF!</v>
      </c>
      <c r="D547" s="120" t="e">
        <f>#REF!</f>
        <v>#REF!</v>
      </c>
      <c r="E547" s="120" t="e">
        <f>#REF!</f>
        <v>#REF!</v>
      </c>
      <c r="F547" s="158" t="e">
        <f>#REF!</f>
        <v>#REF!</v>
      </c>
      <c r="G547" s="123" t="e">
        <f>#REF!</f>
        <v>#REF!</v>
      </c>
      <c r="H547" s="123" t="s">
        <v>119</v>
      </c>
      <c r="I547" s="123"/>
      <c r="J547" s="117" t="str">
        <f>'YARIŞMA BİLGİLERİ'!$F$21</f>
        <v>12-16 Yaş Kız Erkek</v>
      </c>
      <c r="K547" s="120" t="str">
        <f t="shared" si="12"/>
        <v>İzmir-Görme Engelliler Türkiye Şampiyonası</v>
      </c>
      <c r="L547" s="177" t="e">
        <f>#REF!</f>
        <v>#REF!</v>
      </c>
      <c r="M547" s="121" t="s">
        <v>107</v>
      </c>
    </row>
    <row r="548" spans="1:13" s="113" customFormat="1" ht="26.25" customHeight="1" x14ac:dyDescent="0.2">
      <c r="A548" s="115">
        <v>546</v>
      </c>
      <c r="B548" s="126" t="s">
        <v>118</v>
      </c>
      <c r="C548" s="116" t="e">
        <f>#REF!</f>
        <v>#REF!</v>
      </c>
      <c r="D548" s="120" t="e">
        <f>#REF!</f>
        <v>#REF!</v>
      </c>
      <c r="E548" s="120" t="e">
        <f>#REF!</f>
        <v>#REF!</v>
      </c>
      <c r="F548" s="158" t="e">
        <f>#REF!</f>
        <v>#REF!</v>
      </c>
      <c r="G548" s="123" t="e">
        <f>#REF!</f>
        <v>#REF!</v>
      </c>
      <c r="H548" s="123" t="s">
        <v>119</v>
      </c>
      <c r="I548" s="123"/>
      <c r="J548" s="117" t="str">
        <f>'YARIŞMA BİLGİLERİ'!$F$21</f>
        <v>12-16 Yaş Kız Erkek</v>
      </c>
      <c r="K548" s="120" t="str">
        <f t="shared" si="12"/>
        <v>İzmir-Görme Engelliler Türkiye Şampiyonası</v>
      </c>
      <c r="L548" s="177" t="e">
        <f>#REF!</f>
        <v>#REF!</v>
      </c>
      <c r="M548" s="121" t="s">
        <v>107</v>
      </c>
    </row>
    <row r="549" spans="1:13" s="113" customFormat="1" ht="26.25" customHeight="1" x14ac:dyDescent="0.2">
      <c r="A549" s="115">
        <v>547</v>
      </c>
      <c r="B549" s="126" t="s">
        <v>118</v>
      </c>
      <c r="C549" s="116" t="e">
        <f>#REF!</f>
        <v>#REF!</v>
      </c>
      <c r="D549" s="120" t="e">
        <f>#REF!</f>
        <v>#REF!</v>
      </c>
      <c r="E549" s="120" t="e">
        <f>#REF!</f>
        <v>#REF!</v>
      </c>
      <c r="F549" s="158" t="e">
        <f>#REF!</f>
        <v>#REF!</v>
      </c>
      <c r="G549" s="123" t="e">
        <f>#REF!</f>
        <v>#REF!</v>
      </c>
      <c r="H549" s="123" t="s">
        <v>119</v>
      </c>
      <c r="I549" s="123"/>
      <c r="J549" s="117" t="str">
        <f>'YARIŞMA BİLGİLERİ'!$F$21</f>
        <v>12-16 Yaş Kız Erkek</v>
      </c>
      <c r="K549" s="120" t="str">
        <f t="shared" si="12"/>
        <v>İzmir-Görme Engelliler Türkiye Şampiyonası</v>
      </c>
      <c r="L549" s="177" t="e">
        <f>#REF!</f>
        <v>#REF!</v>
      </c>
      <c r="M549" s="121" t="s">
        <v>107</v>
      </c>
    </row>
    <row r="550" spans="1:13" s="113" customFormat="1" ht="26.25" customHeight="1" x14ac:dyDescent="0.2">
      <c r="A550" s="115">
        <v>548</v>
      </c>
      <c r="B550" s="126" t="s">
        <v>118</v>
      </c>
      <c r="C550" s="116" t="e">
        <f>#REF!</f>
        <v>#REF!</v>
      </c>
      <c r="D550" s="120" t="e">
        <f>#REF!</f>
        <v>#REF!</v>
      </c>
      <c r="E550" s="120" t="e">
        <f>#REF!</f>
        <v>#REF!</v>
      </c>
      <c r="F550" s="158" t="e">
        <f>#REF!</f>
        <v>#REF!</v>
      </c>
      <c r="G550" s="123" t="e">
        <f>#REF!</f>
        <v>#REF!</v>
      </c>
      <c r="H550" s="123" t="s">
        <v>119</v>
      </c>
      <c r="I550" s="123"/>
      <c r="J550" s="117" t="str">
        <f>'YARIŞMA BİLGİLERİ'!$F$21</f>
        <v>12-16 Yaş Kız Erkek</v>
      </c>
      <c r="K550" s="120" t="str">
        <f t="shared" si="12"/>
        <v>İzmir-Görme Engelliler Türkiye Şampiyonası</v>
      </c>
      <c r="L550" s="177" t="e">
        <f>#REF!</f>
        <v>#REF!</v>
      </c>
      <c r="M550" s="121" t="s">
        <v>107</v>
      </c>
    </row>
    <row r="551" spans="1:13" s="113" customFormat="1" ht="26.25" customHeight="1" x14ac:dyDescent="0.2">
      <c r="A551" s="115">
        <v>549</v>
      </c>
      <c r="B551" s="126" t="s">
        <v>118</v>
      </c>
      <c r="C551" s="116" t="e">
        <f>#REF!</f>
        <v>#REF!</v>
      </c>
      <c r="D551" s="120" t="e">
        <f>#REF!</f>
        <v>#REF!</v>
      </c>
      <c r="E551" s="120" t="e">
        <f>#REF!</f>
        <v>#REF!</v>
      </c>
      <c r="F551" s="158" t="e">
        <f>#REF!</f>
        <v>#REF!</v>
      </c>
      <c r="G551" s="123" t="e">
        <f>#REF!</f>
        <v>#REF!</v>
      </c>
      <c r="H551" s="123" t="s">
        <v>119</v>
      </c>
      <c r="I551" s="123"/>
      <c r="J551" s="117" t="str">
        <f>'YARIŞMA BİLGİLERİ'!$F$21</f>
        <v>12-16 Yaş Kız Erkek</v>
      </c>
      <c r="K551" s="120" t="str">
        <f t="shared" si="12"/>
        <v>İzmir-Görme Engelliler Türkiye Şampiyonası</v>
      </c>
      <c r="L551" s="177" t="e">
        <f>#REF!</f>
        <v>#REF!</v>
      </c>
      <c r="M551" s="121" t="s">
        <v>107</v>
      </c>
    </row>
    <row r="552" spans="1:13" s="113" customFormat="1" ht="26.25" customHeight="1" x14ac:dyDescent="0.2">
      <c r="A552" s="115">
        <v>550</v>
      </c>
      <c r="B552" s="126" t="s">
        <v>118</v>
      </c>
      <c r="C552" s="116" t="e">
        <f>#REF!</f>
        <v>#REF!</v>
      </c>
      <c r="D552" s="120" t="e">
        <f>#REF!</f>
        <v>#REF!</v>
      </c>
      <c r="E552" s="120" t="e">
        <f>#REF!</f>
        <v>#REF!</v>
      </c>
      <c r="F552" s="158" t="e">
        <f>#REF!</f>
        <v>#REF!</v>
      </c>
      <c r="G552" s="123" t="e">
        <f>#REF!</f>
        <v>#REF!</v>
      </c>
      <c r="H552" s="123" t="s">
        <v>119</v>
      </c>
      <c r="I552" s="123"/>
      <c r="J552" s="117" t="str">
        <f>'YARIŞMA BİLGİLERİ'!$F$21</f>
        <v>12-16 Yaş Kız Erkek</v>
      </c>
      <c r="K552" s="120" t="str">
        <f t="shared" si="12"/>
        <v>İzmir-Görme Engelliler Türkiye Şampiyonası</v>
      </c>
      <c r="L552" s="177" t="e">
        <f>#REF!</f>
        <v>#REF!</v>
      </c>
      <c r="M552" s="121" t="s">
        <v>107</v>
      </c>
    </row>
    <row r="553" spans="1:13" s="113" customFormat="1" ht="26.25" customHeight="1" x14ac:dyDescent="0.2">
      <c r="A553" s="115">
        <v>551</v>
      </c>
      <c r="B553" s="126" t="s">
        <v>118</v>
      </c>
      <c r="C553" s="116" t="e">
        <f>#REF!</f>
        <v>#REF!</v>
      </c>
      <c r="D553" s="120" t="e">
        <f>#REF!</f>
        <v>#REF!</v>
      </c>
      <c r="E553" s="120" t="e">
        <f>#REF!</f>
        <v>#REF!</v>
      </c>
      <c r="F553" s="158" t="e">
        <f>#REF!</f>
        <v>#REF!</v>
      </c>
      <c r="G553" s="123" t="e">
        <f>#REF!</f>
        <v>#REF!</v>
      </c>
      <c r="H553" s="123" t="s">
        <v>119</v>
      </c>
      <c r="I553" s="123"/>
      <c r="J553" s="117" t="str">
        <f>'YARIŞMA BİLGİLERİ'!$F$21</f>
        <v>12-16 Yaş Kız Erkek</v>
      </c>
      <c r="K553" s="120" t="str">
        <f t="shared" si="12"/>
        <v>İzmir-Görme Engelliler Türkiye Şampiyonası</v>
      </c>
      <c r="L553" s="177" t="e">
        <f>#REF!</f>
        <v>#REF!</v>
      </c>
      <c r="M553" s="121" t="s">
        <v>107</v>
      </c>
    </row>
    <row r="554" spans="1:13" s="113" customFormat="1" ht="26.25" customHeight="1" x14ac:dyDescent="0.2">
      <c r="A554" s="115">
        <v>552</v>
      </c>
      <c r="B554" s="126" t="s">
        <v>118</v>
      </c>
      <c r="C554" s="116" t="e">
        <f>#REF!</f>
        <v>#REF!</v>
      </c>
      <c r="D554" s="120" t="e">
        <f>#REF!</f>
        <v>#REF!</v>
      </c>
      <c r="E554" s="120" t="e">
        <f>#REF!</f>
        <v>#REF!</v>
      </c>
      <c r="F554" s="158" t="e">
        <f>#REF!</f>
        <v>#REF!</v>
      </c>
      <c r="G554" s="123" t="e">
        <f>#REF!</f>
        <v>#REF!</v>
      </c>
      <c r="H554" s="123" t="s">
        <v>119</v>
      </c>
      <c r="I554" s="123"/>
      <c r="J554" s="117" t="str">
        <f>'YARIŞMA BİLGİLERİ'!$F$21</f>
        <v>12-16 Yaş Kız Erkek</v>
      </c>
      <c r="K554" s="120" t="str">
        <f t="shared" si="12"/>
        <v>İzmir-Görme Engelliler Türkiye Şampiyonası</v>
      </c>
      <c r="L554" s="177" t="e">
        <f>#REF!</f>
        <v>#REF!</v>
      </c>
      <c r="M554" s="121" t="s">
        <v>107</v>
      </c>
    </row>
    <row r="555" spans="1:13" s="113" customFormat="1" ht="26.25" customHeight="1" x14ac:dyDescent="0.2">
      <c r="A555" s="115">
        <v>553</v>
      </c>
      <c r="B555" s="126" t="s">
        <v>118</v>
      </c>
      <c r="C555" s="116" t="e">
        <f>#REF!</f>
        <v>#REF!</v>
      </c>
      <c r="D555" s="120" t="e">
        <f>#REF!</f>
        <v>#REF!</v>
      </c>
      <c r="E555" s="120" t="e">
        <f>#REF!</f>
        <v>#REF!</v>
      </c>
      <c r="F555" s="158" t="e">
        <f>#REF!</f>
        <v>#REF!</v>
      </c>
      <c r="G555" s="123" t="e">
        <f>#REF!</f>
        <v>#REF!</v>
      </c>
      <c r="H555" s="123" t="s">
        <v>119</v>
      </c>
      <c r="I555" s="123"/>
      <c r="J555" s="117" t="str">
        <f>'YARIŞMA BİLGİLERİ'!$F$21</f>
        <v>12-16 Yaş Kız Erkek</v>
      </c>
      <c r="K555" s="120" t="str">
        <f t="shared" si="12"/>
        <v>İzmir-Görme Engelliler Türkiye Şampiyonası</v>
      </c>
      <c r="L555" s="177" t="e">
        <f>#REF!</f>
        <v>#REF!</v>
      </c>
      <c r="M555" s="121" t="s">
        <v>107</v>
      </c>
    </row>
    <row r="556" spans="1:13" s="113" customFormat="1" ht="26.25" customHeight="1" x14ac:dyDescent="0.2">
      <c r="A556" s="115">
        <v>554</v>
      </c>
      <c r="B556" s="126" t="s">
        <v>118</v>
      </c>
      <c r="C556" s="116" t="e">
        <f>#REF!</f>
        <v>#REF!</v>
      </c>
      <c r="D556" s="120" t="e">
        <f>#REF!</f>
        <v>#REF!</v>
      </c>
      <c r="E556" s="120" t="e">
        <f>#REF!</f>
        <v>#REF!</v>
      </c>
      <c r="F556" s="158" t="e">
        <f>#REF!</f>
        <v>#REF!</v>
      </c>
      <c r="G556" s="123" t="e">
        <f>#REF!</f>
        <v>#REF!</v>
      </c>
      <c r="H556" s="123" t="s">
        <v>119</v>
      </c>
      <c r="I556" s="123"/>
      <c r="J556" s="117" t="str">
        <f>'YARIŞMA BİLGİLERİ'!$F$21</f>
        <v>12-16 Yaş Kız Erkek</v>
      </c>
      <c r="K556" s="120" t="str">
        <f t="shared" si="12"/>
        <v>İzmir-Görme Engelliler Türkiye Şampiyonası</v>
      </c>
      <c r="L556" s="177" t="e">
        <f>#REF!</f>
        <v>#REF!</v>
      </c>
      <c r="M556" s="121" t="s">
        <v>107</v>
      </c>
    </row>
    <row r="557" spans="1:13" s="113" customFormat="1" ht="26.25" customHeight="1" x14ac:dyDescent="0.2">
      <c r="A557" s="115">
        <v>555</v>
      </c>
      <c r="B557" s="126" t="s">
        <v>118</v>
      </c>
      <c r="C557" s="116" t="e">
        <f>#REF!</f>
        <v>#REF!</v>
      </c>
      <c r="D557" s="120" t="e">
        <f>#REF!</f>
        <v>#REF!</v>
      </c>
      <c r="E557" s="120" t="e">
        <f>#REF!</f>
        <v>#REF!</v>
      </c>
      <c r="F557" s="158" t="e">
        <f>#REF!</f>
        <v>#REF!</v>
      </c>
      <c r="G557" s="123" t="e">
        <f>#REF!</f>
        <v>#REF!</v>
      </c>
      <c r="H557" s="123" t="s">
        <v>119</v>
      </c>
      <c r="I557" s="123"/>
      <c r="J557" s="117" t="str">
        <f>'YARIŞMA BİLGİLERİ'!$F$21</f>
        <v>12-16 Yaş Kız Erkek</v>
      </c>
      <c r="K557" s="120" t="str">
        <f t="shared" si="12"/>
        <v>İzmir-Görme Engelliler Türkiye Şampiyonası</v>
      </c>
      <c r="L557" s="177" t="e">
        <f>#REF!</f>
        <v>#REF!</v>
      </c>
      <c r="M557" s="121" t="s">
        <v>107</v>
      </c>
    </row>
    <row r="558" spans="1:13" s="113" customFormat="1" ht="26.25" customHeight="1" x14ac:dyDescent="0.2">
      <c r="A558" s="115">
        <v>556</v>
      </c>
      <c r="B558" s="126" t="s">
        <v>118</v>
      </c>
      <c r="C558" s="116" t="e">
        <f>#REF!</f>
        <v>#REF!</v>
      </c>
      <c r="D558" s="120" t="e">
        <f>#REF!</f>
        <v>#REF!</v>
      </c>
      <c r="E558" s="120" t="e">
        <f>#REF!</f>
        <v>#REF!</v>
      </c>
      <c r="F558" s="158" t="e">
        <f>#REF!</f>
        <v>#REF!</v>
      </c>
      <c r="G558" s="123" t="e">
        <f>#REF!</f>
        <v>#REF!</v>
      </c>
      <c r="H558" s="123" t="s">
        <v>119</v>
      </c>
      <c r="I558" s="123"/>
      <c r="J558" s="117" t="str">
        <f>'YARIŞMA BİLGİLERİ'!$F$21</f>
        <v>12-16 Yaş Kız Erkek</v>
      </c>
      <c r="K558" s="120" t="str">
        <f t="shared" si="12"/>
        <v>İzmir-Görme Engelliler Türkiye Şampiyonası</v>
      </c>
      <c r="L558" s="177" t="e">
        <f>#REF!</f>
        <v>#REF!</v>
      </c>
      <c r="M558" s="121" t="s">
        <v>107</v>
      </c>
    </row>
    <row r="559" spans="1:13" s="113" customFormat="1" ht="26.25" customHeight="1" x14ac:dyDescent="0.2">
      <c r="A559" s="115">
        <v>557</v>
      </c>
      <c r="B559" s="126" t="s">
        <v>118</v>
      </c>
      <c r="C559" s="116" t="e">
        <f>#REF!</f>
        <v>#REF!</v>
      </c>
      <c r="D559" s="120" t="e">
        <f>#REF!</f>
        <v>#REF!</v>
      </c>
      <c r="E559" s="120" t="e">
        <f>#REF!</f>
        <v>#REF!</v>
      </c>
      <c r="F559" s="158" t="e">
        <f>#REF!</f>
        <v>#REF!</v>
      </c>
      <c r="G559" s="123" t="e">
        <f>#REF!</f>
        <v>#REF!</v>
      </c>
      <c r="H559" s="123" t="s">
        <v>119</v>
      </c>
      <c r="I559" s="123"/>
      <c r="J559" s="117" t="str">
        <f>'YARIŞMA BİLGİLERİ'!$F$21</f>
        <v>12-16 Yaş Kız Erkek</v>
      </c>
      <c r="K559" s="120" t="str">
        <f t="shared" si="12"/>
        <v>İzmir-Görme Engelliler Türkiye Şampiyonası</v>
      </c>
      <c r="L559" s="177" t="e">
        <f>#REF!</f>
        <v>#REF!</v>
      </c>
      <c r="M559" s="121" t="s">
        <v>107</v>
      </c>
    </row>
    <row r="560" spans="1:13" s="113" customFormat="1" ht="26.25" customHeight="1" x14ac:dyDescent="0.2">
      <c r="A560" s="115">
        <v>558</v>
      </c>
      <c r="B560" s="126" t="s">
        <v>118</v>
      </c>
      <c r="C560" s="116" t="e">
        <f>#REF!</f>
        <v>#REF!</v>
      </c>
      <c r="D560" s="120" t="e">
        <f>#REF!</f>
        <v>#REF!</v>
      </c>
      <c r="E560" s="120" t="e">
        <f>#REF!</f>
        <v>#REF!</v>
      </c>
      <c r="F560" s="158" t="e">
        <f>#REF!</f>
        <v>#REF!</v>
      </c>
      <c r="G560" s="123" t="e">
        <f>#REF!</f>
        <v>#REF!</v>
      </c>
      <c r="H560" s="123" t="s">
        <v>119</v>
      </c>
      <c r="I560" s="123"/>
      <c r="J560" s="117" t="str">
        <f>'YARIŞMA BİLGİLERİ'!$F$21</f>
        <v>12-16 Yaş Kız Erkek</v>
      </c>
      <c r="K560" s="120" t="str">
        <f t="shared" si="12"/>
        <v>İzmir-Görme Engelliler Türkiye Şampiyonası</v>
      </c>
      <c r="L560" s="177" t="e">
        <f>#REF!</f>
        <v>#REF!</v>
      </c>
      <c r="M560" s="121" t="s">
        <v>107</v>
      </c>
    </row>
    <row r="561" spans="1:13" s="113" customFormat="1" ht="26.25" customHeight="1" x14ac:dyDescent="0.2">
      <c r="A561" s="115">
        <v>559</v>
      </c>
      <c r="B561" s="126" t="s">
        <v>118</v>
      </c>
      <c r="C561" s="116" t="e">
        <f>#REF!</f>
        <v>#REF!</v>
      </c>
      <c r="D561" s="120" t="e">
        <f>#REF!</f>
        <v>#REF!</v>
      </c>
      <c r="E561" s="120" t="e">
        <f>#REF!</f>
        <v>#REF!</v>
      </c>
      <c r="F561" s="158" t="e">
        <f>#REF!</f>
        <v>#REF!</v>
      </c>
      <c r="G561" s="123" t="e">
        <f>#REF!</f>
        <v>#REF!</v>
      </c>
      <c r="H561" s="123" t="s">
        <v>119</v>
      </c>
      <c r="I561" s="123"/>
      <c r="J561" s="117" t="str">
        <f>'YARIŞMA BİLGİLERİ'!$F$21</f>
        <v>12-16 Yaş Kız Erkek</v>
      </c>
      <c r="K561" s="120" t="str">
        <f t="shared" si="12"/>
        <v>İzmir-Görme Engelliler Türkiye Şampiyonası</v>
      </c>
      <c r="L561" s="177" t="e">
        <f>#REF!</f>
        <v>#REF!</v>
      </c>
      <c r="M561" s="121" t="s">
        <v>107</v>
      </c>
    </row>
    <row r="562" spans="1:13" s="113" customFormat="1" ht="26.25" customHeight="1" x14ac:dyDescent="0.2">
      <c r="A562" s="115">
        <v>560</v>
      </c>
      <c r="B562" s="126" t="s">
        <v>118</v>
      </c>
      <c r="C562" s="116" t="e">
        <f>#REF!</f>
        <v>#REF!</v>
      </c>
      <c r="D562" s="120" t="e">
        <f>#REF!</f>
        <v>#REF!</v>
      </c>
      <c r="E562" s="120" t="e">
        <f>#REF!</f>
        <v>#REF!</v>
      </c>
      <c r="F562" s="158" t="e">
        <f>#REF!</f>
        <v>#REF!</v>
      </c>
      <c r="G562" s="123" t="e">
        <f>#REF!</f>
        <v>#REF!</v>
      </c>
      <c r="H562" s="123" t="s">
        <v>119</v>
      </c>
      <c r="I562" s="123"/>
      <c r="J562" s="117" t="str">
        <f>'YARIŞMA BİLGİLERİ'!$F$21</f>
        <v>12-16 Yaş Kız Erkek</v>
      </c>
      <c r="K562" s="120" t="str">
        <f t="shared" si="12"/>
        <v>İzmir-Görme Engelliler Türkiye Şampiyonası</v>
      </c>
      <c r="L562" s="177" t="e">
        <f>#REF!</f>
        <v>#REF!</v>
      </c>
      <c r="M562" s="121" t="s">
        <v>107</v>
      </c>
    </row>
    <row r="563" spans="1:13" s="113" customFormat="1" ht="26.25" customHeight="1" x14ac:dyDescent="0.2">
      <c r="A563" s="115">
        <v>561</v>
      </c>
      <c r="B563" s="126" t="s">
        <v>118</v>
      </c>
      <c r="C563" s="116" t="e">
        <f>#REF!</f>
        <v>#REF!</v>
      </c>
      <c r="D563" s="120" t="e">
        <f>#REF!</f>
        <v>#REF!</v>
      </c>
      <c r="E563" s="120" t="e">
        <f>#REF!</f>
        <v>#REF!</v>
      </c>
      <c r="F563" s="158" t="e">
        <f>#REF!</f>
        <v>#REF!</v>
      </c>
      <c r="G563" s="123" t="e">
        <f>#REF!</f>
        <v>#REF!</v>
      </c>
      <c r="H563" s="123" t="s">
        <v>119</v>
      </c>
      <c r="I563" s="123"/>
      <c r="J563" s="117" t="str">
        <f>'YARIŞMA BİLGİLERİ'!$F$21</f>
        <v>12-16 Yaş Kız Erkek</v>
      </c>
      <c r="K563" s="120" t="str">
        <f t="shared" si="12"/>
        <v>İzmir-Görme Engelliler Türkiye Şampiyonası</v>
      </c>
      <c r="L563" s="177" t="e">
        <f>#REF!</f>
        <v>#REF!</v>
      </c>
      <c r="M563" s="121" t="s">
        <v>107</v>
      </c>
    </row>
    <row r="564" spans="1:13" s="113" customFormat="1" ht="26.25" customHeight="1" x14ac:dyDescent="0.2">
      <c r="A564" s="115">
        <v>562</v>
      </c>
      <c r="B564" s="126" t="s">
        <v>118</v>
      </c>
      <c r="C564" s="116" t="e">
        <f>#REF!</f>
        <v>#REF!</v>
      </c>
      <c r="D564" s="120" t="e">
        <f>#REF!</f>
        <v>#REF!</v>
      </c>
      <c r="E564" s="120" t="e">
        <f>#REF!</f>
        <v>#REF!</v>
      </c>
      <c r="F564" s="158" t="e">
        <f>#REF!</f>
        <v>#REF!</v>
      </c>
      <c r="G564" s="123" t="e">
        <f>#REF!</f>
        <v>#REF!</v>
      </c>
      <c r="H564" s="123" t="s">
        <v>119</v>
      </c>
      <c r="I564" s="123"/>
      <c r="J564" s="117" t="str">
        <f>'YARIŞMA BİLGİLERİ'!$F$21</f>
        <v>12-16 Yaş Kız Erkek</v>
      </c>
      <c r="K564" s="120" t="str">
        <f>CONCATENATE(K$1,"-",A$1)</f>
        <v>İzmir-Görme Engelliler Türkiye Şampiyonası</v>
      </c>
      <c r="L564" s="177" t="e">
        <f>#REF!</f>
        <v>#REF!</v>
      </c>
      <c r="M564" s="121" t="s">
        <v>107</v>
      </c>
    </row>
    <row r="565" spans="1:13" s="113" customFormat="1" ht="26.25" customHeight="1" x14ac:dyDescent="0.2">
      <c r="A565" s="115">
        <v>563</v>
      </c>
      <c r="B565" s="126" t="s">
        <v>118</v>
      </c>
      <c r="C565" s="116" t="e">
        <f>#REF!</f>
        <v>#REF!</v>
      </c>
      <c r="D565" s="120" t="e">
        <f>#REF!</f>
        <v>#REF!</v>
      </c>
      <c r="E565" s="120" t="e">
        <f>#REF!</f>
        <v>#REF!</v>
      </c>
      <c r="F565" s="158" t="e">
        <f>#REF!</f>
        <v>#REF!</v>
      </c>
      <c r="G565" s="123" t="e">
        <f>#REF!</f>
        <v>#REF!</v>
      </c>
      <c r="H565" s="123" t="s">
        <v>119</v>
      </c>
      <c r="I565" s="123"/>
      <c r="J565" s="117" t="str">
        <f>'YARIŞMA BİLGİLERİ'!$F$21</f>
        <v>12-16 Yaş Kız Erkek</v>
      </c>
      <c r="K565" s="120" t="str">
        <f>CONCATENATE(K$1,"-",A$1)</f>
        <v>İzmir-Görme Engelliler Türkiye Şampiyonası</v>
      </c>
      <c r="L565" s="177" t="e">
        <f>#REF!</f>
        <v>#REF!</v>
      </c>
      <c r="M565" s="121" t="s">
        <v>107</v>
      </c>
    </row>
    <row r="566" spans="1:13" s="113" customFormat="1" ht="26.25" customHeight="1" x14ac:dyDescent="0.2">
      <c r="A566" s="115">
        <v>564</v>
      </c>
      <c r="B566" s="126" t="s">
        <v>118</v>
      </c>
      <c r="C566" s="116" t="e">
        <f>#REF!</f>
        <v>#REF!</v>
      </c>
      <c r="D566" s="120" t="e">
        <f>#REF!</f>
        <v>#REF!</v>
      </c>
      <c r="E566" s="120" t="e">
        <f>#REF!</f>
        <v>#REF!</v>
      </c>
      <c r="F566" s="158" t="e">
        <f>#REF!</f>
        <v>#REF!</v>
      </c>
      <c r="G566" s="123" t="e">
        <f>#REF!</f>
        <v>#REF!</v>
      </c>
      <c r="H566" s="123" t="s">
        <v>119</v>
      </c>
      <c r="I566" s="123"/>
      <c r="J566" s="117" t="str">
        <f>'YARIŞMA BİLGİLERİ'!$F$21</f>
        <v>12-16 Yaş Kız Erkek</v>
      </c>
      <c r="K566" s="120" t="str">
        <f>CONCATENATE(K$1,"-",A$1)</f>
        <v>İzmir-Görme Engelliler Türkiye Şampiyonası</v>
      </c>
      <c r="L566" s="177" t="e">
        <f>#REF!</f>
        <v>#REF!</v>
      </c>
      <c r="M566" s="121" t="s">
        <v>107</v>
      </c>
    </row>
    <row r="567" spans="1:13" s="113" customFormat="1" ht="26.25" customHeight="1" x14ac:dyDescent="0.2">
      <c r="A567" s="115">
        <v>565</v>
      </c>
      <c r="B567" s="126" t="s">
        <v>118</v>
      </c>
      <c r="C567" s="116" t="e">
        <f>#REF!</f>
        <v>#REF!</v>
      </c>
      <c r="D567" s="120" t="e">
        <f>#REF!</f>
        <v>#REF!</v>
      </c>
      <c r="E567" s="120" t="e">
        <f>#REF!</f>
        <v>#REF!</v>
      </c>
      <c r="F567" s="158" t="e">
        <f>#REF!</f>
        <v>#REF!</v>
      </c>
      <c r="G567" s="123" t="e">
        <f>#REF!</f>
        <v>#REF!</v>
      </c>
      <c r="H567" s="123" t="s">
        <v>119</v>
      </c>
      <c r="I567" s="123"/>
      <c r="J567" s="117" t="str">
        <f>'YARIŞMA BİLGİLERİ'!$F$21</f>
        <v>12-16 Yaş Kız Erkek</v>
      </c>
      <c r="K567" s="120" t="str">
        <f>CONCATENATE(K$1,"-",A$1)</f>
        <v>İzmir-Görme Engelliler Türkiye Şampiyonası</v>
      </c>
      <c r="L567" s="177" t="e">
        <f>#REF!</f>
        <v>#REF!</v>
      </c>
      <c r="M567" s="121" t="s">
        <v>107</v>
      </c>
    </row>
    <row r="568" spans="1:13" s="113" customFormat="1" ht="26.25" customHeight="1" x14ac:dyDescent="0.2">
      <c r="A568" s="115">
        <v>566</v>
      </c>
      <c r="B568" s="126" t="s">
        <v>118</v>
      </c>
      <c r="C568" s="116" t="e">
        <f>#REF!</f>
        <v>#REF!</v>
      </c>
      <c r="D568" s="120" t="e">
        <f>#REF!</f>
        <v>#REF!</v>
      </c>
      <c r="E568" s="120" t="e">
        <f>#REF!</f>
        <v>#REF!</v>
      </c>
      <c r="F568" s="158" t="e">
        <f>#REF!</f>
        <v>#REF!</v>
      </c>
      <c r="G568" s="123" t="e">
        <f>#REF!</f>
        <v>#REF!</v>
      </c>
      <c r="H568" s="123" t="s">
        <v>119</v>
      </c>
      <c r="I568" s="123"/>
      <c r="J568" s="117" t="str">
        <f>'YARIŞMA BİLGİLERİ'!$F$21</f>
        <v>12-16 Yaş Kız Erkek</v>
      </c>
      <c r="K568" s="120" t="str">
        <f>CONCATENATE(K$1,"-",A$1)</f>
        <v>İzmir-Görme Engelliler Türkiye Şampiyonası</v>
      </c>
      <c r="L568" s="177" t="e">
        <f>#REF!</f>
        <v>#REF!</v>
      </c>
      <c r="M568" s="121" t="s">
        <v>107</v>
      </c>
    </row>
    <row r="569" spans="1:13" s="113" customFormat="1" ht="26.25" customHeight="1" x14ac:dyDescent="0.2">
      <c r="A569" s="115">
        <v>621</v>
      </c>
      <c r="B569" s="126"/>
      <c r="C569" s="116"/>
      <c r="D569" s="120"/>
      <c r="E569" s="120"/>
      <c r="F569" s="122"/>
      <c r="G569" s="123"/>
      <c r="H569" s="123"/>
      <c r="I569" s="123"/>
      <c r="J569" s="117" t="str">
        <f>'YARIŞMA BİLGİLERİ'!$F$21</f>
        <v>12-16 Yaş Kız Erkek</v>
      </c>
      <c r="K569" s="120" t="str">
        <f t="shared" ref="K569:K583" si="13">CONCATENATE(K$1,"-",A$1)</f>
        <v>İzmir-Görme Engelliler Türkiye Şampiyonası</v>
      </c>
      <c r="L569" s="177"/>
      <c r="M569" s="121"/>
    </row>
    <row r="570" spans="1:13" s="113" customFormat="1" ht="26.25" customHeight="1" x14ac:dyDescent="0.2">
      <c r="A570" s="115">
        <v>622</v>
      </c>
      <c r="B570" s="126"/>
      <c r="C570" s="116"/>
      <c r="D570" s="120"/>
      <c r="E570" s="120"/>
      <c r="F570" s="122"/>
      <c r="G570" s="123"/>
      <c r="H570" s="123"/>
      <c r="I570" s="123"/>
      <c r="J570" s="117" t="str">
        <f>'YARIŞMA BİLGİLERİ'!$F$21</f>
        <v>12-16 Yaş Kız Erkek</v>
      </c>
      <c r="K570" s="120" t="str">
        <f t="shared" si="13"/>
        <v>İzmir-Görme Engelliler Türkiye Şampiyonası</v>
      </c>
      <c r="L570" s="177"/>
      <c r="M570" s="121"/>
    </row>
    <row r="571" spans="1:13" s="113" customFormat="1" ht="26.25" customHeight="1" x14ac:dyDescent="0.2">
      <c r="A571" s="115">
        <v>623</v>
      </c>
      <c r="B571" s="126"/>
      <c r="C571" s="116"/>
      <c r="D571" s="120"/>
      <c r="E571" s="120"/>
      <c r="F571" s="122"/>
      <c r="G571" s="123"/>
      <c r="H571" s="123"/>
      <c r="I571" s="123"/>
      <c r="J571" s="117" t="str">
        <f>'YARIŞMA BİLGİLERİ'!$F$21</f>
        <v>12-16 Yaş Kız Erkek</v>
      </c>
      <c r="K571" s="120" t="str">
        <f t="shared" si="13"/>
        <v>İzmir-Görme Engelliler Türkiye Şampiyonası</v>
      </c>
      <c r="L571" s="177"/>
      <c r="M571" s="121"/>
    </row>
    <row r="572" spans="1:13" s="113" customFormat="1" ht="26.25" customHeight="1" x14ac:dyDescent="0.2">
      <c r="A572" s="115">
        <v>624</v>
      </c>
      <c r="B572" s="126"/>
      <c r="C572" s="116"/>
      <c r="D572" s="120"/>
      <c r="E572" s="120"/>
      <c r="F572" s="122"/>
      <c r="G572" s="123"/>
      <c r="H572" s="123"/>
      <c r="I572" s="123"/>
      <c r="J572" s="117" t="str">
        <f>'YARIŞMA BİLGİLERİ'!$F$21</f>
        <v>12-16 Yaş Kız Erkek</v>
      </c>
      <c r="K572" s="120" t="str">
        <f t="shared" si="13"/>
        <v>İzmir-Görme Engelliler Türkiye Şampiyonası</v>
      </c>
      <c r="L572" s="177"/>
      <c r="M572" s="121"/>
    </row>
    <row r="573" spans="1:13" s="113" customFormat="1" ht="26.25" customHeight="1" x14ac:dyDescent="0.2">
      <c r="A573" s="115">
        <v>625</v>
      </c>
      <c r="B573" s="126"/>
      <c r="C573" s="116"/>
      <c r="D573" s="120"/>
      <c r="E573" s="120"/>
      <c r="F573" s="122"/>
      <c r="G573" s="123"/>
      <c r="H573" s="123"/>
      <c r="I573" s="123"/>
      <c r="J573" s="117" t="str">
        <f>'YARIŞMA BİLGİLERİ'!$F$21</f>
        <v>12-16 Yaş Kız Erkek</v>
      </c>
      <c r="K573" s="120" t="str">
        <f t="shared" si="13"/>
        <v>İzmir-Görme Engelliler Türkiye Şampiyonası</v>
      </c>
      <c r="L573" s="177"/>
      <c r="M573" s="121"/>
    </row>
    <row r="574" spans="1:13" s="113" customFormat="1" ht="26.25" customHeight="1" x14ac:dyDescent="0.2">
      <c r="A574" s="115">
        <v>626</v>
      </c>
      <c r="B574" s="126"/>
      <c r="C574" s="116"/>
      <c r="D574" s="120"/>
      <c r="E574" s="120"/>
      <c r="F574" s="122"/>
      <c r="G574" s="123"/>
      <c r="H574" s="123"/>
      <c r="I574" s="123"/>
      <c r="J574" s="117" t="str">
        <f>'YARIŞMA BİLGİLERİ'!$F$21</f>
        <v>12-16 Yaş Kız Erkek</v>
      </c>
      <c r="K574" s="120" t="str">
        <f t="shared" si="13"/>
        <v>İzmir-Görme Engelliler Türkiye Şampiyonası</v>
      </c>
      <c r="L574" s="177"/>
      <c r="M574" s="121"/>
    </row>
    <row r="575" spans="1:13" s="113" customFormat="1" ht="26.25" customHeight="1" x14ac:dyDescent="0.2">
      <c r="A575" s="115">
        <v>627</v>
      </c>
      <c r="B575" s="126"/>
      <c r="C575" s="116"/>
      <c r="D575" s="120"/>
      <c r="E575" s="120"/>
      <c r="F575" s="122"/>
      <c r="G575" s="123"/>
      <c r="H575" s="123"/>
      <c r="I575" s="123"/>
      <c r="J575" s="117" t="str">
        <f>'YARIŞMA BİLGİLERİ'!$F$21</f>
        <v>12-16 Yaş Kız Erkek</v>
      </c>
      <c r="K575" s="120" t="str">
        <f t="shared" si="13"/>
        <v>İzmir-Görme Engelliler Türkiye Şampiyonası</v>
      </c>
      <c r="L575" s="177"/>
      <c r="M575" s="121"/>
    </row>
    <row r="576" spans="1:13" s="113" customFormat="1" ht="26.25" customHeight="1" x14ac:dyDescent="0.2">
      <c r="A576" s="115">
        <v>628</v>
      </c>
      <c r="B576" s="126"/>
      <c r="C576" s="116"/>
      <c r="D576" s="120"/>
      <c r="E576" s="120"/>
      <c r="F576" s="122"/>
      <c r="G576" s="123"/>
      <c r="H576" s="123"/>
      <c r="I576" s="123"/>
      <c r="J576" s="117" t="str">
        <f>'YARIŞMA BİLGİLERİ'!$F$21</f>
        <v>12-16 Yaş Kız Erkek</v>
      </c>
      <c r="K576" s="120" t="str">
        <f t="shared" si="13"/>
        <v>İzmir-Görme Engelliler Türkiye Şampiyonası</v>
      </c>
      <c r="L576" s="177"/>
      <c r="M576" s="121"/>
    </row>
    <row r="577" spans="1:13" s="113" customFormat="1" ht="26.25" customHeight="1" x14ac:dyDescent="0.2">
      <c r="A577" s="115">
        <v>629</v>
      </c>
      <c r="B577" s="126"/>
      <c r="C577" s="116"/>
      <c r="D577" s="120"/>
      <c r="E577" s="120"/>
      <c r="F577" s="122"/>
      <c r="G577" s="123"/>
      <c r="H577" s="123"/>
      <c r="I577" s="123"/>
      <c r="J577" s="117" t="str">
        <f>'YARIŞMA BİLGİLERİ'!$F$21</f>
        <v>12-16 Yaş Kız Erkek</v>
      </c>
      <c r="K577" s="120" t="str">
        <f t="shared" si="13"/>
        <v>İzmir-Görme Engelliler Türkiye Şampiyonası</v>
      </c>
      <c r="L577" s="177"/>
      <c r="M577" s="121"/>
    </row>
    <row r="578" spans="1:13" s="113" customFormat="1" ht="26.25" customHeight="1" x14ac:dyDescent="0.2">
      <c r="A578" s="115">
        <v>630</v>
      </c>
      <c r="B578" s="126"/>
      <c r="C578" s="116"/>
      <c r="D578" s="120"/>
      <c r="E578" s="120"/>
      <c r="F578" s="122"/>
      <c r="G578" s="123"/>
      <c r="H578" s="123"/>
      <c r="I578" s="123"/>
      <c r="J578" s="117" t="str">
        <f>'YARIŞMA BİLGİLERİ'!$F$21</f>
        <v>12-16 Yaş Kız Erkek</v>
      </c>
      <c r="K578" s="120" t="str">
        <f t="shared" si="13"/>
        <v>İzmir-Görme Engelliler Türkiye Şampiyonası</v>
      </c>
      <c r="L578" s="177"/>
      <c r="M578" s="121"/>
    </row>
    <row r="579" spans="1:13" s="113" customFormat="1" ht="26.25" customHeight="1" x14ac:dyDescent="0.2">
      <c r="A579" s="115">
        <v>631</v>
      </c>
      <c r="B579" s="126"/>
      <c r="C579" s="116"/>
      <c r="D579" s="120"/>
      <c r="E579" s="120"/>
      <c r="F579" s="122"/>
      <c r="G579" s="123"/>
      <c r="H579" s="123"/>
      <c r="I579" s="123"/>
      <c r="J579" s="117" t="str">
        <f>'YARIŞMA BİLGİLERİ'!$F$21</f>
        <v>12-16 Yaş Kız Erkek</v>
      </c>
      <c r="K579" s="120" t="str">
        <f t="shared" si="13"/>
        <v>İzmir-Görme Engelliler Türkiye Şampiyonası</v>
      </c>
      <c r="L579" s="177"/>
      <c r="M579" s="121"/>
    </row>
    <row r="580" spans="1:13" s="113" customFormat="1" ht="26.25" customHeight="1" x14ac:dyDescent="0.2">
      <c r="A580" s="115">
        <v>632</v>
      </c>
      <c r="B580" s="126"/>
      <c r="C580" s="116"/>
      <c r="D580" s="120"/>
      <c r="E580" s="120"/>
      <c r="F580" s="122"/>
      <c r="G580" s="123"/>
      <c r="H580" s="123"/>
      <c r="I580" s="123"/>
      <c r="J580" s="117" t="str">
        <f>'YARIŞMA BİLGİLERİ'!$F$21</f>
        <v>12-16 Yaş Kız Erkek</v>
      </c>
      <c r="K580" s="120" t="str">
        <f t="shared" si="13"/>
        <v>İzmir-Görme Engelliler Türkiye Şampiyonası</v>
      </c>
      <c r="L580" s="177"/>
      <c r="M580" s="121"/>
    </row>
    <row r="581" spans="1:13" s="113" customFormat="1" ht="26.25" customHeight="1" x14ac:dyDescent="0.2">
      <c r="A581" s="115">
        <v>633</v>
      </c>
      <c r="B581" s="126"/>
      <c r="C581" s="116"/>
      <c r="D581" s="120"/>
      <c r="E581" s="120"/>
      <c r="F581" s="122"/>
      <c r="G581" s="123"/>
      <c r="H581" s="123"/>
      <c r="I581" s="123"/>
      <c r="J581" s="117" t="str">
        <f>'YARIŞMA BİLGİLERİ'!$F$21</f>
        <v>12-16 Yaş Kız Erkek</v>
      </c>
      <c r="K581" s="120" t="str">
        <f t="shared" si="13"/>
        <v>İzmir-Görme Engelliler Türkiye Şampiyonası</v>
      </c>
      <c r="L581" s="177"/>
      <c r="M581" s="121"/>
    </row>
    <row r="582" spans="1:13" s="113" customFormat="1" ht="26.25" customHeight="1" x14ac:dyDescent="0.2">
      <c r="A582" s="115">
        <v>634</v>
      </c>
      <c r="B582" s="126"/>
      <c r="C582" s="116"/>
      <c r="D582" s="120"/>
      <c r="E582" s="120"/>
      <c r="F582" s="122"/>
      <c r="G582" s="123"/>
      <c r="H582" s="123"/>
      <c r="I582" s="123"/>
      <c r="J582" s="117" t="str">
        <f>'YARIŞMA BİLGİLERİ'!$F$21</f>
        <v>12-16 Yaş Kız Erkek</v>
      </c>
      <c r="K582" s="120" t="str">
        <f t="shared" si="13"/>
        <v>İzmir-Görme Engelliler Türkiye Şampiyonası</v>
      </c>
      <c r="L582" s="177"/>
      <c r="M582" s="121"/>
    </row>
    <row r="583" spans="1:13" s="113" customFormat="1" ht="26.25" customHeight="1" x14ac:dyDescent="0.2">
      <c r="A583" s="115">
        <v>635</v>
      </c>
      <c r="B583" s="126"/>
      <c r="C583" s="116"/>
      <c r="D583" s="120"/>
      <c r="E583" s="120"/>
      <c r="F583" s="122"/>
      <c r="G583" s="123"/>
      <c r="H583" s="123"/>
      <c r="I583" s="123"/>
      <c r="J583" s="117" t="str">
        <f>'YARIŞMA BİLGİLERİ'!$F$21</f>
        <v>12-16 Yaş Kız Erkek</v>
      </c>
      <c r="K583" s="120" t="str">
        <f t="shared" si="13"/>
        <v>İzmir-Görme Engelliler Türkiye Şampiyonası</v>
      </c>
      <c r="L583" s="177"/>
      <c r="M583" s="121"/>
    </row>
    <row r="584" spans="1:13" s="113" customFormat="1" ht="26.25" customHeight="1" x14ac:dyDescent="0.2">
      <c r="A584" s="115">
        <v>636</v>
      </c>
      <c r="B584" s="126"/>
      <c r="C584" s="116"/>
      <c r="D584" s="120"/>
      <c r="E584" s="120"/>
      <c r="F584" s="122"/>
      <c r="G584" s="123"/>
      <c r="H584" s="123"/>
      <c r="I584" s="123"/>
      <c r="J584" s="117" t="str">
        <f>'YARIŞMA BİLGİLERİ'!$F$21</f>
        <v>12-16 Yaş Kız Erkek</v>
      </c>
      <c r="K584" s="120" t="str">
        <f t="shared" ref="K584:K647" si="14">CONCATENATE(K$1,"-",A$1)</f>
        <v>İzmir-Görme Engelliler Türkiye Şampiyonası</v>
      </c>
      <c r="L584" s="177"/>
      <c r="M584" s="121"/>
    </row>
    <row r="585" spans="1:13" s="113" customFormat="1" ht="26.25" customHeight="1" x14ac:dyDescent="0.2">
      <c r="A585" s="115">
        <v>637</v>
      </c>
      <c r="B585" s="126"/>
      <c r="C585" s="116"/>
      <c r="D585" s="120"/>
      <c r="E585" s="120"/>
      <c r="F585" s="122"/>
      <c r="G585" s="123"/>
      <c r="H585" s="123"/>
      <c r="I585" s="123"/>
      <c r="J585" s="117" t="str">
        <f>'YARIŞMA BİLGİLERİ'!$F$21</f>
        <v>12-16 Yaş Kız Erkek</v>
      </c>
      <c r="K585" s="120" t="str">
        <f t="shared" si="14"/>
        <v>İzmir-Görme Engelliler Türkiye Şampiyonası</v>
      </c>
      <c r="L585" s="177"/>
      <c r="M585" s="121"/>
    </row>
    <row r="586" spans="1:13" s="113" customFormat="1" ht="26.25" customHeight="1" x14ac:dyDescent="0.2">
      <c r="A586" s="115">
        <v>638</v>
      </c>
      <c r="B586" s="126"/>
      <c r="C586" s="116"/>
      <c r="D586" s="120"/>
      <c r="E586" s="120"/>
      <c r="F586" s="122"/>
      <c r="G586" s="123"/>
      <c r="H586" s="123"/>
      <c r="I586" s="123"/>
      <c r="J586" s="117" t="str">
        <f>'YARIŞMA BİLGİLERİ'!$F$21</f>
        <v>12-16 Yaş Kız Erkek</v>
      </c>
      <c r="K586" s="120" t="str">
        <f t="shared" si="14"/>
        <v>İzmir-Görme Engelliler Türkiye Şampiyonası</v>
      </c>
      <c r="L586" s="177"/>
      <c r="M586" s="121"/>
    </row>
    <row r="587" spans="1:13" s="113" customFormat="1" ht="26.25" customHeight="1" x14ac:dyDescent="0.2">
      <c r="A587" s="115">
        <v>639</v>
      </c>
      <c r="B587" s="126"/>
      <c r="C587" s="116"/>
      <c r="D587" s="120"/>
      <c r="E587" s="120"/>
      <c r="F587" s="122"/>
      <c r="G587" s="123"/>
      <c r="H587" s="123"/>
      <c r="I587" s="123"/>
      <c r="J587" s="117" t="str">
        <f>'YARIŞMA BİLGİLERİ'!$F$21</f>
        <v>12-16 Yaş Kız Erkek</v>
      </c>
      <c r="K587" s="120" t="str">
        <f t="shared" si="14"/>
        <v>İzmir-Görme Engelliler Türkiye Şampiyonası</v>
      </c>
      <c r="L587" s="177"/>
      <c r="M587" s="121"/>
    </row>
    <row r="588" spans="1:13" s="113" customFormat="1" ht="26.25" customHeight="1" x14ac:dyDescent="0.2">
      <c r="A588" s="115">
        <v>640</v>
      </c>
      <c r="B588" s="126"/>
      <c r="C588" s="116"/>
      <c r="D588" s="120"/>
      <c r="E588" s="120"/>
      <c r="F588" s="122"/>
      <c r="G588" s="123"/>
      <c r="H588" s="123"/>
      <c r="I588" s="123"/>
      <c r="J588" s="117" t="str">
        <f>'YARIŞMA BİLGİLERİ'!$F$21</f>
        <v>12-16 Yaş Kız Erkek</v>
      </c>
      <c r="K588" s="120" t="str">
        <f t="shared" si="14"/>
        <v>İzmir-Görme Engelliler Türkiye Şampiyonası</v>
      </c>
      <c r="L588" s="177"/>
      <c r="M588" s="121"/>
    </row>
    <row r="589" spans="1:13" s="113" customFormat="1" ht="26.25" customHeight="1" x14ac:dyDescent="0.2">
      <c r="A589" s="115">
        <v>641</v>
      </c>
      <c r="B589" s="126"/>
      <c r="C589" s="116"/>
      <c r="D589" s="120"/>
      <c r="E589" s="120"/>
      <c r="F589" s="122"/>
      <c r="G589" s="123"/>
      <c r="H589" s="123"/>
      <c r="I589" s="123"/>
      <c r="J589" s="117" t="str">
        <f>'YARIŞMA BİLGİLERİ'!$F$21</f>
        <v>12-16 Yaş Kız Erkek</v>
      </c>
      <c r="K589" s="120" t="str">
        <f t="shared" si="14"/>
        <v>İzmir-Görme Engelliler Türkiye Şampiyonası</v>
      </c>
      <c r="L589" s="177"/>
      <c r="M589" s="121"/>
    </row>
    <row r="590" spans="1:13" s="113" customFormat="1" ht="26.25" customHeight="1" x14ac:dyDescent="0.2">
      <c r="A590" s="115">
        <v>642</v>
      </c>
      <c r="B590" s="126"/>
      <c r="C590" s="116"/>
      <c r="D590" s="120"/>
      <c r="E590" s="120"/>
      <c r="F590" s="122"/>
      <c r="G590" s="123"/>
      <c r="H590" s="123"/>
      <c r="I590" s="123"/>
      <c r="J590" s="117" t="str">
        <f>'YARIŞMA BİLGİLERİ'!$F$21</f>
        <v>12-16 Yaş Kız Erkek</v>
      </c>
      <c r="K590" s="120" t="str">
        <f t="shared" si="14"/>
        <v>İzmir-Görme Engelliler Türkiye Şampiyonası</v>
      </c>
      <c r="L590" s="177"/>
      <c r="M590" s="121"/>
    </row>
    <row r="591" spans="1:13" s="113" customFormat="1" ht="26.25" customHeight="1" x14ac:dyDescent="0.2">
      <c r="A591" s="115">
        <v>643</v>
      </c>
      <c r="B591" s="126"/>
      <c r="C591" s="116"/>
      <c r="D591" s="120"/>
      <c r="E591" s="120"/>
      <c r="F591" s="122"/>
      <c r="G591" s="123"/>
      <c r="H591" s="123"/>
      <c r="I591" s="123"/>
      <c r="J591" s="117" t="str">
        <f>'YARIŞMA BİLGİLERİ'!$F$21</f>
        <v>12-16 Yaş Kız Erkek</v>
      </c>
      <c r="K591" s="120" t="str">
        <f t="shared" si="14"/>
        <v>İzmir-Görme Engelliler Türkiye Şampiyonası</v>
      </c>
      <c r="L591" s="177"/>
      <c r="M591" s="121"/>
    </row>
    <row r="592" spans="1:13" s="113" customFormat="1" ht="26.25" customHeight="1" x14ac:dyDescent="0.2">
      <c r="A592" s="115">
        <v>644</v>
      </c>
      <c r="B592" s="126"/>
      <c r="C592" s="116"/>
      <c r="D592" s="120"/>
      <c r="E592" s="120"/>
      <c r="F592" s="122"/>
      <c r="G592" s="123"/>
      <c r="H592" s="123"/>
      <c r="I592" s="123"/>
      <c r="J592" s="117" t="str">
        <f>'YARIŞMA BİLGİLERİ'!$F$21</f>
        <v>12-16 Yaş Kız Erkek</v>
      </c>
      <c r="K592" s="120" t="str">
        <f t="shared" si="14"/>
        <v>İzmir-Görme Engelliler Türkiye Şampiyonası</v>
      </c>
      <c r="L592" s="177"/>
      <c r="M592" s="121"/>
    </row>
    <row r="593" spans="1:13" s="113" customFormat="1" ht="26.25" customHeight="1" x14ac:dyDescent="0.2">
      <c r="A593" s="115">
        <v>645</v>
      </c>
      <c r="B593" s="126"/>
      <c r="C593" s="116"/>
      <c r="D593" s="120"/>
      <c r="E593" s="120"/>
      <c r="F593" s="122"/>
      <c r="G593" s="123"/>
      <c r="H593" s="123"/>
      <c r="I593" s="123"/>
      <c r="J593" s="117" t="str">
        <f>'YARIŞMA BİLGİLERİ'!$F$21</f>
        <v>12-16 Yaş Kız Erkek</v>
      </c>
      <c r="K593" s="120" t="str">
        <f t="shared" si="14"/>
        <v>İzmir-Görme Engelliler Türkiye Şampiyonası</v>
      </c>
      <c r="L593" s="177"/>
      <c r="M593" s="121"/>
    </row>
    <row r="594" spans="1:13" s="113" customFormat="1" ht="26.25" customHeight="1" x14ac:dyDescent="0.2">
      <c r="A594" s="115">
        <v>646</v>
      </c>
      <c r="B594" s="126"/>
      <c r="C594" s="116"/>
      <c r="D594" s="120"/>
      <c r="E594" s="120"/>
      <c r="F594" s="122"/>
      <c r="G594" s="123"/>
      <c r="H594" s="123"/>
      <c r="I594" s="123"/>
      <c r="J594" s="117" t="str">
        <f>'YARIŞMA BİLGİLERİ'!$F$21</f>
        <v>12-16 Yaş Kız Erkek</v>
      </c>
      <c r="K594" s="120" t="str">
        <f t="shared" si="14"/>
        <v>İzmir-Görme Engelliler Türkiye Şampiyonası</v>
      </c>
      <c r="L594" s="177"/>
      <c r="M594" s="121"/>
    </row>
    <row r="595" spans="1:13" s="113" customFormat="1" ht="26.25" customHeight="1" x14ac:dyDescent="0.2">
      <c r="A595" s="115">
        <v>647</v>
      </c>
      <c r="B595" s="126"/>
      <c r="C595" s="116"/>
      <c r="D595" s="120"/>
      <c r="E595" s="120"/>
      <c r="F595" s="122"/>
      <c r="G595" s="123"/>
      <c r="H595" s="123"/>
      <c r="I595" s="123"/>
      <c r="J595" s="117" t="str">
        <f>'YARIŞMA BİLGİLERİ'!$F$21</f>
        <v>12-16 Yaş Kız Erkek</v>
      </c>
      <c r="K595" s="120" t="str">
        <f t="shared" si="14"/>
        <v>İzmir-Görme Engelliler Türkiye Şampiyonası</v>
      </c>
      <c r="L595" s="177"/>
      <c r="M595" s="121"/>
    </row>
    <row r="596" spans="1:13" s="113" customFormat="1" ht="26.25" customHeight="1" x14ac:dyDescent="0.2">
      <c r="A596" s="115">
        <v>648</v>
      </c>
      <c r="B596" s="126"/>
      <c r="C596" s="116"/>
      <c r="D596" s="120"/>
      <c r="E596" s="120"/>
      <c r="F596" s="122"/>
      <c r="G596" s="123"/>
      <c r="H596" s="123"/>
      <c r="I596" s="123"/>
      <c r="J596" s="117" t="str">
        <f>'YARIŞMA BİLGİLERİ'!$F$21</f>
        <v>12-16 Yaş Kız Erkek</v>
      </c>
      <c r="K596" s="120" t="str">
        <f t="shared" si="14"/>
        <v>İzmir-Görme Engelliler Türkiye Şampiyonası</v>
      </c>
      <c r="L596" s="177"/>
      <c r="M596" s="121"/>
    </row>
    <row r="597" spans="1:13" s="113" customFormat="1" ht="26.25" customHeight="1" x14ac:dyDescent="0.2">
      <c r="A597" s="115">
        <v>649</v>
      </c>
      <c r="B597" s="126"/>
      <c r="C597" s="116"/>
      <c r="D597" s="120"/>
      <c r="E597" s="120"/>
      <c r="F597" s="122"/>
      <c r="G597" s="123"/>
      <c r="H597" s="123"/>
      <c r="I597" s="123"/>
      <c r="J597" s="117" t="str">
        <f>'YARIŞMA BİLGİLERİ'!$F$21</f>
        <v>12-16 Yaş Kız Erkek</v>
      </c>
      <c r="K597" s="120" t="str">
        <f t="shared" si="14"/>
        <v>İzmir-Görme Engelliler Türkiye Şampiyonası</v>
      </c>
      <c r="L597" s="177"/>
      <c r="M597" s="121"/>
    </row>
    <row r="598" spans="1:13" s="113" customFormat="1" ht="26.25" customHeight="1" x14ac:dyDescent="0.2">
      <c r="A598" s="115">
        <v>650</v>
      </c>
      <c r="B598" s="126"/>
      <c r="C598" s="116"/>
      <c r="D598" s="120"/>
      <c r="E598" s="120"/>
      <c r="F598" s="122"/>
      <c r="G598" s="123"/>
      <c r="H598" s="123"/>
      <c r="I598" s="123"/>
      <c r="J598" s="117" t="str">
        <f>'YARIŞMA BİLGİLERİ'!$F$21</f>
        <v>12-16 Yaş Kız Erkek</v>
      </c>
      <c r="K598" s="120" t="str">
        <f t="shared" si="14"/>
        <v>İzmir-Görme Engelliler Türkiye Şampiyonası</v>
      </c>
      <c r="L598" s="177"/>
      <c r="M598" s="121"/>
    </row>
    <row r="599" spans="1:13" s="113" customFormat="1" ht="26.25" customHeight="1" x14ac:dyDescent="0.2">
      <c r="A599" s="115">
        <v>651</v>
      </c>
      <c r="B599" s="126"/>
      <c r="C599" s="116"/>
      <c r="D599" s="120"/>
      <c r="E599" s="120"/>
      <c r="F599" s="122"/>
      <c r="G599" s="123"/>
      <c r="H599" s="123"/>
      <c r="I599" s="123"/>
      <c r="J599" s="117" t="str">
        <f>'YARIŞMA BİLGİLERİ'!$F$21</f>
        <v>12-16 Yaş Kız Erkek</v>
      </c>
      <c r="K599" s="120" t="str">
        <f t="shared" si="14"/>
        <v>İzmir-Görme Engelliler Türkiye Şampiyonası</v>
      </c>
      <c r="L599" s="177"/>
      <c r="M599" s="121"/>
    </row>
    <row r="600" spans="1:13" s="113" customFormat="1" ht="26.25" customHeight="1" x14ac:dyDescent="0.2">
      <c r="A600" s="115">
        <v>652</v>
      </c>
      <c r="B600" s="126"/>
      <c r="C600" s="116"/>
      <c r="D600" s="120"/>
      <c r="E600" s="120"/>
      <c r="F600" s="122"/>
      <c r="G600" s="123"/>
      <c r="H600" s="123"/>
      <c r="I600" s="123"/>
      <c r="J600" s="117" t="str">
        <f>'YARIŞMA BİLGİLERİ'!$F$21</f>
        <v>12-16 Yaş Kız Erkek</v>
      </c>
      <c r="K600" s="120" t="str">
        <f t="shared" si="14"/>
        <v>İzmir-Görme Engelliler Türkiye Şampiyonası</v>
      </c>
      <c r="L600" s="177"/>
      <c r="M600" s="121"/>
    </row>
    <row r="601" spans="1:13" s="113" customFormat="1" ht="26.25" customHeight="1" x14ac:dyDescent="0.2">
      <c r="A601" s="115">
        <v>653</v>
      </c>
      <c r="B601" s="126"/>
      <c r="C601" s="116"/>
      <c r="D601" s="120"/>
      <c r="E601" s="120"/>
      <c r="F601" s="122"/>
      <c r="G601" s="123"/>
      <c r="H601" s="123"/>
      <c r="I601" s="123"/>
      <c r="J601" s="117" t="str">
        <f>'YARIŞMA BİLGİLERİ'!$F$21</f>
        <v>12-16 Yaş Kız Erkek</v>
      </c>
      <c r="K601" s="120" t="str">
        <f t="shared" si="14"/>
        <v>İzmir-Görme Engelliler Türkiye Şampiyonası</v>
      </c>
      <c r="L601" s="177"/>
      <c r="M601" s="121"/>
    </row>
    <row r="602" spans="1:13" s="113" customFormat="1" ht="26.25" customHeight="1" x14ac:dyDescent="0.2">
      <c r="A602" s="115">
        <v>654</v>
      </c>
      <c r="B602" s="126"/>
      <c r="C602" s="116"/>
      <c r="D602" s="120"/>
      <c r="E602" s="120"/>
      <c r="F602" s="122"/>
      <c r="G602" s="123"/>
      <c r="H602" s="123"/>
      <c r="I602" s="123"/>
      <c r="J602" s="117" t="str">
        <f>'YARIŞMA BİLGİLERİ'!$F$21</f>
        <v>12-16 Yaş Kız Erkek</v>
      </c>
      <c r="K602" s="120" t="str">
        <f t="shared" si="14"/>
        <v>İzmir-Görme Engelliler Türkiye Şampiyonası</v>
      </c>
      <c r="L602" s="177"/>
      <c r="M602" s="121"/>
    </row>
    <row r="603" spans="1:13" s="113" customFormat="1" ht="26.25" customHeight="1" x14ac:dyDescent="0.2">
      <c r="A603" s="115">
        <v>655</v>
      </c>
      <c r="B603" s="126"/>
      <c r="C603" s="116"/>
      <c r="D603" s="120"/>
      <c r="E603" s="120"/>
      <c r="F603" s="122"/>
      <c r="G603" s="123"/>
      <c r="H603" s="123"/>
      <c r="I603" s="123"/>
      <c r="J603" s="117" t="str">
        <f>'YARIŞMA BİLGİLERİ'!$F$21</f>
        <v>12-16 Yaş Kız Erkek</v>
      </c>
      <c r="K603" s="120" t="str">
        <f t="shared" si="14"/>
        <v>İzmir-Görme Engelliler Türkiye Şampiyonası</v>
      </c>
      <c r="L603" s="177"/>
      <c r="M603" s="121"/>
    </row>
    <row r="604" spans="1:13" s="113" customFormat="1" ht="26.25" customHeight="1" x14ac:dyDescent="0.2">
      <c r="A604" s="115">
        <v>656</v>
      </c>
      <c r="B604" s="126"/>
      <c r="C604" s="116"/>
      <c r="D604" s="120"/>
      <c r="E604" s="120"/>
      <c r="F604" s="122"/>
      <c r="G604" s="123"/>
      <c r="H604" s="123"/>
      <c r="I604" s="123"/>
      <c r="J604" s="117" t="str">
        <f>'YARIŞMA BİLGİLERİ'!$F$21</f>
        <v>12-16 Yaş Kız Erkek</v>
      </c>
      <c r="K604" s="120" t="str">
        <f t="shared" si="14"/>
        <v>İzmir-Görme Engelliler Türkiye Şampiyonası</v>
      </c>
      <c r="L604" s="177"/>
      <c r="M604" s="121"/>
    </row>
    <row r="605" spans="1:13" s="113" customFormat="1" ht="26.25" customHeight="1" x14ac:dyDescent="0.2">
      <c r="A605" s="115">
        <v>657</v>
      </c>
      <c r="B605" s="126"/>
      <c r="C605" s="116"/>
      <c r="D605" s="120"/>
      <c r="E605" s="120"/>
      <c r="F605" s="122"/>
      <c r="G605" s="123"/>
      <c r="H605" s="123"/>
      <c r="I605" s="123"/>
      <c r="J605" s="117" t="str">
        <f>'YARIŞMA BİLGİLERİ'!$F$21</f>
        <v>12-16 Yaş Kız Erkek</v>
      </c>
      <c r="K605" s="120" t="str">
        <f t="shared" si="14"/>
        <v>İzmir-Görme Engelliler Türkiye Şampiyonası</v>
      </c>
      <c r="L605" s="177"/>
      <c r="M605" s="121"/>
    </row>
    <row r="606" spans="1:13" s="113" customFormat="1" ht="26.25" customHeight="1" x14ac:dyDescent="0.2">
      <c r="A606" s="115">
        <v>658</v>
      </c>
      <c r="B606" s="126"/>
      <c r="C606" s="116"/>
      <c r="D606" s="120"/>
      <c r="E606" s="120"/>
      <c r="F606" s="122"/>
      <c r="G606" s="123"/>
      <c r="H606" s="123"/>
      <c r="I606" s="123"/>
      <c r="J606" s="117" t="str">
        <f>'YARIŞMA BİLGİLERİ'!$F$21</f>
        <v>12-16 Yaş Kız Erkek</v>
      </c>
      <c r="K606" s="120" t="str">
        <f t="shared" si="14"/>
        <v>İzmir-Görme Engelliler Türkiye Şampiyonası</v>
      </c>
      <c r="L606" s="177"/>
      <c r="M606" s="121"/>
    </row>
    <row r="607" spans="1:13" s="113" customFormat="1" ht="26.25" customHeight="1" x14ac:dyDescent="0.2">
      <c r="A607" s="115">
        <v>659</v>
      </c>
      <c r="B607" s="126"/>
      <c r="C607" s="116"/>
      <c r="D607" s="120"/>
      <c r="E607" s="120"/>
      <c r="F607" s="122"/>
      <c r="G607" s="123"/>
      <c r="H607" s="123"/>
      <c r="I607" s="123"/>
      <c r="J607" s="117" t="str">
        <f>'YARIŞMA BİLGİLERİ'!$F$21</f>
        <v>12-16 Yaş Kız Erkek</v>
      </c>
      <c r="K607" s="120" t="str">
        <f t="shared" si="14"/>
        <v>İzmir-Görme Engelliler Türkiye Şampiyonası</v>
      </c>
      <c r="L607" s="177"/>
      <c r="M607" s="121"/>
    </row>
    <row r="608" spans="1:13" s="113" customFormat="1" ht="26.25" customHeight="1" x14ac:dyDescent="0.2">
      <c r="A608" s="115">
        <v>660</v>
      </c>
      <c r="B608" s="126"/>
      <c r="C608" s="116"/>
      <c r="D608" s="120"/>
      <c r="E608" s="120"/>
      <c r="F608" s="122"/>
      <c r="G608" s="123"/>
      <c r="H608" s="123"/>
      <c r="I608" s="123"/>
      <c r="J608" s="117" t="str">
        <f>'YARIŞMA BİLGİLERİ'!$F$21</f>
        <v>12-16 Yaş Kız Erkek</v>
      </c>
      <c r="K608" s="120" t="str">
        <f t="shared" si="14"/>
        <v>İzmir-Görme Engelliler Türkiye Şampiyonası</v>
      </c>
      <c r="L608" s="177"/>
      <c r="M608" s="121"/>
    </row>
    <row r="609" spans="1:13" s="113" customFormat="1" ht="26.25" customHeight="1" x14ac:dyDescent="0.2">
      <c r="A609" s="115">
        <v>661</v>
      </c>
      <c r="B609" s="126"/>
      <c r="C609" s="116"/>
      <c r="D609" s="120"/>
      <c r="E609" s="120"/>
      <c r="F609" s="122"/>
      <c r="G609" s="123"/>
      <c r="H609" s="123"/>
      <c r="I609" s="123"/>
      <c r="J609" s="117" t="str">
        <f>'YARIŞMA BİLGİLERİ'!$F$21</f>
        <v>12-16 Yaş Kız Erkek</v>
      </c>
      <c r="K609" s="120" t="str">
        <f t="shared" si="14"/>
        <v>İzmir-Görme Engelliler Türkiye Şampiyonası</v>
      </c>
      <c r="L609" s="177"/>
      <c r="M609" s="121"/>
    </row>
    <row r="610" spans="1:13" s="113" customFormat="1" ht="26.25" customHeight="1" x14ac:dyDescent="0.2">
      <c r="A610" s="115">
        <v>662</v>
      </c>
      <c r="B610" s="126"/>
      <c r="C610" s="116"/>
      <c r="D610" s="120"/>
      <c r="E610" s="120"/>
      <c r="F610" s="122"/>
      <c r="G610" s="123"/>
      <c r="H610" s="123"/>
      <c r="I610" s="123"/>
      <c r="J610" s="117" t="str">
        <f>'YARIŞMA BİLGİLERİ'!$F$21</f>
        <v>12-16 Yaş Kız Erkek</v>
      </c>
      <c r="K610" s="120" t="str">
        <f t="shared" si="14"/>
        <v>İzmir-Görme Engelliler Türkiye Şampiyonası</v>
      </c>
      <c r="L610" s="177"/>
      <c r="M610" s="121"/>
    </row>
    <row r="611" spans="1:13" s="113" customFormat="1" ht="26.25" customHeight="1" x14ac:dyDescent="0.2">
      <c r="A611" s="115">
        <v>663</v>
      </c>
      <c r="B611" s="126"/>
      <c r="C611" s="116"/>
      <c r="D611" s="120"/>
      <c r="E611" s="120"/>
      <c r="F611" s="122"/>
      <c r="G611" s="123"/>
      <c r="H611" s="123"/>
      <c r="I611" s="123"/>
      <c r="J611" s="117" t="str">
        <f>'YARIŞMA BİLGİLERİ'!$F$21</f>
        <v>12-16 Yaş Kız Erkek</v>
      </c>
      <c r="K611" s="120" t="str">
        <f t="shared" si="14"/>
        <v>İzmir-Görme Engelliler Türkiye Şampiyonası</v>
      </c>
      <c r="L611" s="177"/>
      <c r="M611" s="121"/>
    </row>
    <row r="612" spans="1:13" s="113" customFormat="1" ht="26.25" customHeight="1" x14ac:dyDescent="0.2">
      <c r="A612" s="115">
        <v>664</v>
      </c>
      <c r="B612" s="126"/>
      <c r="C612" s="116"/>
      <c r="D612" s="120"/>
      <c r="E612" s="120"/>
      <c r="F612" s="122"/>
      <c r="G612" s="123"/>
      <c r="H612" s="123"/>
      <c r="I612" s="123"/>
      <c r="J612" s="117" t="str">
        <f>'YARIŞMA BİLGİLERİ'!$F$21</f>
        <v>12-16 Yaş Kız Erkek</v>
      </c>
      <c r="K612" s="120" t="str">
        <f t="shared" si="14"/>
        <v>İzmir-Görme Engelliler Türkiye Şampiyonası</v>
      </c>
      <c r="L612" s="177"/>
      <c r="M612" s="121"/>
    </row>
    <row r="613" spans="1:13" s="113" customFormat="1" ht="26.25" customHeight="1" x14ac:dyDescent="0.2">
      <c r="A613" s="115">
        <v>665</v>
      </c>
      <c r="B613" s="126"/>
      <c r="C613" s="116"/>
      <c r="D613" s="120"/>
      <c r="E613" s="120"/>
      <c r="F613" s="122"/>
      <c r="G613" s="123"/>
      <c r="H613" s="123"/>
      <c r="I613" s="123"/>
      <c r="J613" s="117" t="str">
        <f>'YARIŞMA BİLGİLERİ'!$F$21</f>
        <v>12-16 Yaş Kız Erkek</v>
      </c>
      <c r="K613" s="120" t="str">
        <f t="shared" si="14"/>
        <v>İzmir-Görme Engelliler Türkiye Şampiyonası</v>
      </c>
      <c r="L613" s="177"/>
      <c r="M613" s="121"/>
    </row>
    <row r="614" spans="1:13" s="113" customFormat="1" ht="26.25" customHeight="1" x14ac:dyDescent="0.2">
      <c r="A614" s="115">
        <v>666</v>
      </c>
      <c r="B614" s="126"/>
      <c r="C614" s="116"/>
      <c r="D614" s="120"/>
      <c r="E614" s="120"/>
      <c r="F614" s="122"/>
      <c r="G614" s="123"/>
      <c r="H614" s="123"/>
      <c r="I614" s="123"/>
      <c r="J614" s="117" t="str">
        <f>'YARIŞMA BİLGİLERİ'!$F$21</f>
        <v>12-16 Yaş Kız Erkek</v>
      </c>
      <c r="K614" s="120" t="str">
        <f t="shared" si="14"/>
        <v>İzmir-Görme Engelliler Türkiye Şampiyonası</v>
      </c>
      <c r="L614" s="177"/>
      <c r="M614" s="121"/>
    </row>
    <row r="615" spans="1:13" s="113" customFormat="1" ht="26.25" customHeight="1" x14ac:dyDescent="0.2">
      <c r="A615" s="115">
        <v>667</v>
      </c>
      <c r="B615" s="126"/>
      <c r="C615" s="116"/>
      <c r="D615" s="120"/>
      <c r="E615" s="120"/>
      <c r="F615" s="122"/>
      <c r="G615" s="123"/>
      <c r="H615" s="123"/>
      <c r="I615" s="123"/>
      <c r="J615" s="117" t="str">
        <f>'YARIŞMA BİLGİLERİ'!$F$21</f>
        <v>12-16 Yaş Kız Erkek</v>
      </c>
      <c r="K615" s="120" t="str">
        <f t="shared" si="14"/>
        <v>İzmir-Görme Engelliler Türkiye Şampiyonası</v>
      </c>
      <c r="L615" s="177"/>
      <c r="M615" s="121"/>
    </row>
    <row r="616" spans="1:13" s="113" customFormat="1" ht="26.25" customHeight="1" x14ac:dyDescent="0.2">
      <c r="A616" s="115">
        <v>668</v>
      </c>
      <c r="B616" s="126"/>
      <c r="C616" s="116"/>
      <c r="D616" s="120"/>
      <c r="E616" s="120"/>
      <c r="F616" s="122"/>
      <c r="G616" s="123"/>
      <c r="H616" s="123"/>
      <c r="I616" s="123"/>
      <c r="J616" s="117" t="str">
        <f>'YARIŞMA BİLGİLERİ'!$F$21</f>
        <v>12-16 Yaş Kız Erkek</v>
      </c>
      <c r="K616" s="120" t="str">
        <f t="shared" si="14"/>
        <v>İzmir-Görme Engelliler Türkiye Şampiyonası</v>
      </c>
      <c r="L616" s="177"/>
      <c r="M616" s="121"/>
    </row>
    <row r="617" spans="1:13" s="113" customFormat="1" ht="26.25" customHeight="1" x14ac:dyDescent="0.2">
      <c r="A617" s="115">
        <v>669</v>
      </c>
      <c r="B617" s="126"/>
      <c r="C617" s="116"/>
      <c r="D617" s="120"/>
      <c r="E617" s="120"/>
      <c r="F617" s="122"/>
      <c r="G617" s="123"/>
      <c r="H617" s="123"/>
      <c r="I617" s="123"/>
      <c r="J617" s="117" t="str">
        <f>'YARIŞMA BİLGİLERİ'!$F$21</f>
        <v>12-16 Yaş Kız Erkek</v>
      </c>
      <c r="K617" s="120" t="str">
        <f t="shared" si="14"/>
        <v>İzmir-Görme Engelliler Türkiye Şampiyonası</v>
      </c>
      <c r="L617" s="177"/>
      <c r="M617" s="121"/>
    </row>
    <row r="618" spans="1:13" s="113" customFormat="1" ht="26.25" customHeight="1" x14ac:dyDescent="0.2">
      <c r="A618" s="115">
        <v>670</v>
      </c>
      <c r="B618" s="126"/>
      <c r="C618" s="116"/>
      <c r="D618" s="120"/>
      <c r="E618" s="120"/>
      <c r="F618" s="122"/>
      <c r="G618" s="123"/>
      <c r="H618" s="123"/>
      <c r="I618" s="123"/>
      <c r="J618" s="117" t="str">
        <f>'YARIŞMA BİLGİLERİ'!$F$21</f>
        <v>12-16 Yaş Kız Erkek</v>
      </c>
      <c r="K618" s="120" t="str">
        <f t="shared" si="14"/>
        <v>İzmir-Görme Engelliler Türkiye Şampiyonası</v>
      </c>
      <c r="L618" s="177"/>
      <c r="M618" s="121"/>
    </row>
    <row r="619" spans="1:13" s="113" customFormat="1" ht="26.25" customHeight="1" x14ac:dyDescent="0.2">
      <c r="A619" s="115">
        <v>671</v>
      </c>
      <c r="B619" s="126"/>
      <c r="C619" s="116"/>
      <c r="D619" s="120"/>
      <c r="E619" s="120"/>
      <c r="F619" s="122"/>
      <c r="G619" s="123"/>
      <c r="H619" s="123"/>
      <c r="I619" s="123"/>
      <c r="J619" s="117" t="str">
        <f>'YARIŞMA BİLGİLERİ'!$F$21</f>
        <v>12-16 Yaş Kız Erkek</v>
      </c>
      <c r="K619" s="120" t="str">
        <f t="shared" si="14"/>
        <v>İzmir-Görme Engelliler Türkiye Şampiyonası</v>
      </c>
      <c r="L619" s="177"/>
      <c r="M619" s="121"/>
    </row>
    <row r="620" spans="1:13" s="113" customFormat="1" ht="26.25" customHeight="1" x14ac:dyDescent="0.2">
      <c r="A620" s="115">
        <v>672</v>
      </c>
      <c r="B620" s="126"/>
      <c r="C620" s="116"/>
      <c r="D620" s="120"/>
      <c r="E620" s="120"/>
      <c r="F620" s="122"/>
      <c r="G620" s="123"/>
      <c r="H620" s="123"/>
      <c r="I620" s="123"/>
      <c r="J620" s="117" t="str">
        <f>'YARIŞMA BİLGİLERİ'!$F$21</f>
        <v>12-16 Yaş Kız Erkek</v>
      </c>
      <c r="K620" s="120" t="str">
        <f t="shared" si="14"/>
        <v>İzmir-Görme Engelliler Türkiye Şampiyonası</v>
      </c>
      <c r="L620" s="177"/>
      <c r="M620" s="121"/>
    </row>
    <row r="621" spans="1:13" s="113" customFormat="1" ht="26.25" customHeight="1" x14ac:dyDescent="0.2">
      <c r="A621" s="115">
        <v>673</v>
      </c>
      <c r="B621" s="126"/>
      <c r="C621" s="116"/>
      <c r="D621" s="120"/>
      <c r="E621" s="120"/>
      <c r="F621" s="122"/>
      <c r="G621" s="123"/>
      <c r="H621" s="123"/>
      <c r="I621" s="123"/>
      <c r="J621" s="117" t="str">
        <f>'YARIŞMA BİLGİLERİ'!$F$21</f>
        <v>12-16 Yaş Kız Erkek</v>
      </c>
      <c r="K621" s="120" t="str">
        <f t="shared" si="14"/>
        <v>İzmir-Görme Engelliler Türkiye Şampiyonası</v>
      </c>
      <c r="L621" s="177"/>
      <c r="M621" s="121"/>
    </row>
    <row r="622" spans="1:13" s="113" customFormat="1" ht="26.25" customHeight="1" x14ac:dyDescent="0.2">
      <c r="A622" s="115">
        <v>674</v>
      </c>
      <c r="B622" s="126"/>
      <c r="C622" s="116"/>
      <c r="D622" s="120"/>
      <c r="E622" s="120"/>
      <c r="F622" s="122"/>
      <c r="G622" s="123"/>
      <c r="H622" s="123"/>
      <c r="I622" s="123"/>
      <c r="J622" s="117" t="str">
        <f>'YARIŞMA BİLGİLERİ'!$F$21</f>
        <v>12-16 Yaş Kız Erkek</v>
      </c>
      <c r="K622" s="120" t="str">
        <f t="shared" si="14"/>
        <v>İzmir-Görme Engelliler Türkiye Şampiyonası</v>
      </c>
      <c r="L622" s="177"/>
      <c r="M622" s="121"/>
    </row>
    <row r="623" spans="1:13" s="113" customFormat="1" ht="26.25" customHeight="1" x14ac:dyDescent="0.2">
      <c r="A623" s="115">
        <v>675</v>
      </c>
      <c r="B623" s="126"/>
      <c r="C623" s="116"/>
      <c r="D623" s="120"/>
      <c r="E623" s="120"/>
      <c r="F623" s="122"/>
      <c r="G623" s="123"/>
      <c r="H623" s="123"/>
      <c r="I623" s="123"/>
      <c r="J623" s="117" t="str">
        <f>'YARIŞMA BİLGİLERİ'!$F$21</f>
        <v>12-16 Yaş Kız Erkek</v>
      </c>
      <c r="K623" s="120" t="str">
        <f t="shared" si="14"/>
        <v>İzmir-Görme Engelliler Türkiye Şampiyonası</v>
      </c>
      <c r="L623" s="177"/>
      <c r="M623" s="121"/>
    </row>
    <row r="624" spans="1:13" s="113" customFormat="1" ht="26.25" customHeight="1" x14ac:dyDescent="0.2">
      <c r="A624" s="115">
        <v>676</v>
      </c>
      <c r="B624" s="126"/>
      <c r="C624" s="116"/>
      <c r="D624" s="120"/>
      <c r="E624" s="120"/>
      <c r="F624" s="122"/>
      <c r="G624" s="123"/>
      <c r="H624" s="123"/>
      <c r="I624" s="123"/>
      <c r="J624" s="117" t="str">
        <f>'YARIŞMA BİLGİLERİ'!$F$21</f>
        <v>12-16 Yaş Kız Erkek</v>
      </c>
      <c r="K624" s="120" t="str">
        <f t="shared" si="14"/>
        <v>İzmir-Görme Engelliler Türkiye Şampiyonası</v>
      </c>
      <c r="L624" s="177"/>
      <c r="M624" s="121"/>
    </row>
    <row r="625" spans="1:13" s="113" customFormat="1" ht="26.25" customHeight="1" x14ac:dyDescent="0.2">
      <c r="A625" s="115">
        <v>677</v>
      </c>
      <c r="B625" s="126"/>
      <c r="C625" s="116"/>
      <c r="D625" s="120"/>
      <c r="E625" s="120"/>
      <c r="F625" s="122"/>
      <c r="G625" s="123"/>
      <c r="H625" s="123"/>
      <c r="I625" s="123"/>
      <c r="J625" s="117" t="str">
        <f>'YARIŞMA BİLGİLERİ'!$F$21</f>
        <v>12-16 Yaş Kız Erkek</v>
      </c>
      <c r="K625" s="120" t="str">
        <f t="shared" si="14"/>
        <v>İzmir-Görme Engelliler Türkiye Şampiyonası</v>
      </c>
      <c r="L625" s="177"/>
      <c r="M625" s="121"/>
    </row>
    <row r="626" spans="1:13" s="113" customFormat="1" ht="26.25" customHeight="1" x14ac:dyDescent="0.2">
      <c r="A626" s="115">
        <v>678</v>
      </c>
      <c r="B626" s="126"/>
      <c r="C626" s="116"/>
      <c r="D626" s="120"/>
      <c r="E626" s="120"/>
      <c r="F626" s="122"/>
      <c r="G626" s="123"/>
      <c r="H626" s="123"/>
      <c r="I626" s="123"/>
      <c r="J626" s="117" t="str">
        <f>'YARIŞMA BİLGİLERİ'!$F$21</f>
        <v>12-16 Yaş Kız Erkek</v>
      </c>
      <c r="K626" s="120" t="str">
        <f t="shared" si="14"/>
        <v>İzmir-Görme Engelliler Türkiye Şampiyonası</v>
      </c>
      <c r="L626" s="177"/>
      <c r="M626" s="121"/>
    </row>
    <row r="627" spans="1:13" s="113" customFormat="1" ht="26.25" customHeight="1" x14ac:dyDescent="0.2">
      <c r="A627" s="115">
        <v>679</v>
      </c>
      <c r="B627" s="126"/>
      <c r="C627" s="116"/>
      <c r="D627" s="120"/>
      <c r="E627" s="120"/>
      <c r="F627" s="122"/>
      <c r="G627" s="123"/>
      <c r="H627" s="123"/>
      <c r="I627" s="123"/>
      <c r="J627" s="117" t="str">
        <f>'YARIŞMA BİLGİLERİ'!$F$21</f>
        <v>12-16 Yaş Kız Erkek</v>
      </c>
      <c r="K627" s="120" t="str">
        <f t="shared" si="14"/>
        <v>İzmir-Görme Engelliler Türkiye Şampiyonası</v>
      </c>
      <c r="L627" s="177"/>
      <c r="M627" s="121"/>
    </row>
    <row r="628" spans="1:13" s="113" customFormat="1" ht="26.25" customHeight="1" x14ac:dyDescent="0.2">
      <c r="A628" s="115">
        <v>680</v>
      </c>
      <c r="B628" s="126"/>
      <c r="C628" s="116"/>
      <c r="D628" s="120"/>
      <c r="E628" s="120"/>
      <c r="F628" s="122"/>
      <c r="G628" s="123"/>
      <c r="H628" s="123"/>
      <c r="I628" s="123"/>
      <c r="J628" s="117" t="str">
        <f>'YARIŞMA BİLGİLERİ'!$F$21</f>
        <v>12-16 Yaş Kız Erkek</v>
      </c>
      <c r="K628" s="120" t="str">
        <f t="shared" si="14"/>
        <v>İzmir-Görme Engelliler Türkiye Şampiyonası</v>
      </c>
      <c r="L628" s="177"/>
      <c r="M628" s="121"/>
    </row>
    <row r="629" spans="1:13" s="113" customFormat="1" ht="26.25" customHeight="1" x14ac:dyDescent="0.2">
      <c r="A629" s="115">
        <v>681</v>
      </c>
      <c r="B629" s="126"/>
      <c r="C629" s="116"/>
      <c r="D629" s="120"/>
      <c r="E629" s="120"/>
      <c r="F629" s="122"/>
      <c r="G629" s="123"/>
      <c r="H629" s="123"/>
      <c r="I629" s="123"/>
      <c r="J629" s="117" t="str">
        <f>'YARIŞMA BİLGİLERİ'!$F$21</f>
        <v>12-16 Yaş Kız Erkek</v>
      </c>
      <c r="K629" s="120" t="str">
        <f t="shared" si="14"/>
        <v>İzmir-Görme Engelliler Türkiye Şampiyonası</v>
      </c>
      <c r="L629" s="177"/>
      <c r="M629" s="121"/>
    </row>
    <row r="630" spans="1:13" s="113" customFormat="1" ht="26.25" customHeight="1" x14ac:dyDescent="0.2">
      <c r="A630" s="115">
        <v>682</v>
      </c>
      <c r="B630" s="126"/>
      <c r="C630" s="116"/>
      <c r="D630" s="120"/>
      <c r="E630" s="120"/>
      <c r="F630" s="122"/>
      <c r="G630" s="123"/>
      <c r="H630" s="123"/>
      <c r="I630" s="123"/>
      <c r="J630" s="117" t="str">
        <f>'YARIŞMA BİLGİLERİ'!$F$21</f>
        <v>12-16 Yaş Kız Erkek</v>
      </c>
      <c r="K630" s="120" t="str">
        <f t="shared" si="14"/>
        <v>İzmir-Görme Engelliler Türkiye Şampiyonası</v>
      </c>
      <c r="L630" s="177"/>
      <c r="M630" s="121"/>
    </row>
    <row r="631" spans="1:13" s="113" customFormat="1" ht="26.25" customHeight="1" x14ac:dyDescent="0.2">
      <c r="A631" s="115">
        <v>683</v>
      </c>
      <c r="B631" s="126"/>
      <c r="C631" s="116"/>
      <c r="D631" s="120"/>
      <c r="E631" s="120"/>
      <c r="F631" s="122"/>
      <c r="G631" s="123"/>
      <c r="H631" s="123"/>
      <c r="I631" s="123"/>
      <c r="J631" s="117" t="str">
        <f>'YARIŞMA BİLGİLERİ'!$F$21</f>
        <v>12-16 Yaş Kız Erkek</v>
      </c>
      <c r="K631" s="120" t="str">
        <f t="shared" si="14"/>
        <v>İzmir-Görme Engelliler Türkiye Şampiyonası</v>
      </c>
      <c r="L631" s="177"/>
      <c r="M631" s="121"/>
    </row>
    <row r="632" spans="1:13" s="113" customFormat="1" ht="26.25" customHeight="1" x14ac:dyDescent="0.2">
      <c r="A632" s="115">
        <v>684</v>
      </c>
      <c r="B632" s="126"/>
      <c r="C632" s="116"/>
      <c r="D632" s="120"/>
      <c r="E632" s="120"/>
      <c r="F632" s="122"/>
      <c r="G632" s="123"/>
      <c r="H632" s="123"/>
      <c r="I632" s="123"/>
      <c r="J632" s="117" t="str">
        <f>'YARIŞMA BİLGİLERİ'!$F$21</f>
        <v>12-16 Yaş Kız Erkek</v>
      </c>
      <c r="K632" s="120" t="str">
        <f t="shared" si="14"/>
        <v>İzmir-Görme Engelliler Türkiye Şampiyonası</v>
      </c>
      <c r="L632" s="177"/>
      <c r="M632" s="121"/>
    </row>
    <row r="633" spans="1:13" s="113" customFormat="1" ht="26.25" customHeight="1" x14ac:dyDescent="0.2">
      <c r="A633" s="115">
        <v>685</v>
      </c>
      <c r="B633" s="126"/>
      <c r="C633" s="116"/>
      <c r="D633" s="120"/>
      <c r="E633" s="120"/>
      <c r="F633" s="122"/>
      <c r="G633" s="123"/>
      <c r="H633" s="123"/>
      <c r="I633" s="123"/>
      <c r="J633" s="117" t="str">
        <f>'YARIŞMA BİLGİLERİ'!$F$21</f>
        <v>12-16 Yaş Kız Erkek</v>
      </c>
      <c r="K633" s="120" t="str">
        <f t="shared" si="14"/>
        <v>İzmir-Görme Engelliler Türkiye Şampiyonası</v>
      </c>
      <c r="L633" s="177"/>
      <c r="M633" s="121"/>
    </row>
    <row r="634" spans="1:13" s="113" customFormat="1" ht="26.25" customHeight="1" x14ac:dyDescent="0.2">
      <c r="A634" s="115">
        <v>686</v>
      </c>
      <c r="B634" s="126"/>
      <c r="C634" s="116"/>
      <c r="D634" s="120"/>
      <c r="E634" s="120"/>
      <c r="F634" s="122"/>
      <c r="G634" s="123"/>
      <c r="H634" s="123"/>
      <c r="I634" s="123"/>
      <c r="J634" s="117" t="str">
        <f>'YARIŞMA BİLGİLERİ'!$F$21</f>
        <v>12-16 Yaş Kız Erkek</v>
      </c>
      <c r="K634" s="120" t="str">
        <f t="shared" si="14"/>
        <v>İzmir-Görme Engelliler Türkiye Şampiyonası</v>
      </c>
      <c r="L634" s="177"/>
      <c r="M634" s="121"/>
    </row>
    <row r="635" spans="1:13" s="113" customFormat="1" ht="26.25" customHeight="1" x14ac:dyDescent="0.2">
      <c r="A635" s="115">
        <v>687</v>
      </c>
      <c r="B635" s="126"/>
      <c r="C635" s="116"/>
      <c r="D635" s="120"/>
      <c r="E635" s="120"/>
      <c r="F635" s="122"/>
      <c r="G635" s="123"/>
      <c r="H635" s="123"/>
      <c r="I635" s="123"/>
      <c r="J635" s="117" t="str">
        <f>'YARIŞMA BİLGİLERİ'!$F$21</f>
        <v>12-16 Yaş Kız Erkek</v>
      </c>
      <c r="K635" s="120" t="str">
        <f t="shared" si="14"/>
        <v>İzmir-Görme Engelliler Türkiye Şampiyonası</v>
      </c>
      <c r="L635" s="177"/>
      <c r="M635" s="121"/>
    </row>
    <row r="636" spans="1:13" s="113" customFormat="1" ht="26.25" customHeight="1" x14ac:dyDescent="0.2">
      <c r="A636" s="115">
        <v>688</v>
      </c>
      <c r="B636" s="126"/>
      <c r="C636" s="116"/>
      <c r="D636" s="120"/>
      <c r="E636" s="120"/>
      <c r="F636" s="122"/>
      <c r="G636" s="123"/>
      <c r="H636" s="123"/>
      <c r="I636" s="123"/>
      <c r="J636" s="117" t="str">
        <f>'YARIŞMA BİLGİLERİ'!$F$21</f>
        <v>12-16 Yaş Kız Erkek</v>
      </c>
      <c r="K636" s="120" t="str">
        <f t="shared" si="14"/>
        <v>İzmir-Görme Engelliler Türkiye Şampiyonası</v>
      </c>
      <c r="L636" s="177"/>
      <c r="M636" s="121"/>
    </row>
    <row r="637" spans="1:13" s="113" customFormat="1" ht="26.25" customHeight="1" x14ac:dyDescent="0.2">
      <c r="A637" s="115">
        <v>689</v>
      </c>
      <c r="B637" s="126"/>
      <c r="C637" s="116"/>
      <c r="D637" s="120"/>
      <c r="E637" s="120"/>
      <c r="F637" s="122"/>
      <c r="G637" s="123"/>
      <c r="H637" s="123"/>
      <c r="I637" s="123"/>
      <c r="J637" s="117" t="str">
        <f>'YARIŞMA BİLGİLERİ'!$F$21</f>
        <v>12-16 Yaş Kız Erkek</v>
      </c>
      <c r="K637" s="120" t="str">
        <f t="shared" si="14"/>
        <v>İzmir-Görme Engelliler Türkiye Şampiyonası</v>
      </c>
      <c r="L637" s="177"/>
      <c r="M637" s="121"/>
    </row>
    <row r="638" spans="1:13" s="113" customFormat="1" ht="26.25" customHeight="1" x14ac:dyDescent="0.2">
      <c r="A638" s="115">
        <v>690</v>
      </c>
      <c r="B638" s="126"/>
      <c r="C638" s="116"/>
      <c r="D638" s="120"/>
      <c r="E638" s="120"/>
      <c r="F638" s="122"/>
      <c r="G638" s="123"/>
      <c r="H638" s="123"/>
      <c r="I638" s="123"/>
      <c r="J638" s="117" t="str">
        <f>'YARIŞMA BİLGİLERİ'!$F$21</f>
        <v>12-16 Yaş Kız Erkek</v>
      </c>
      <c r="K638" s="120" t="str">
        <f t="shared" si="14"/>
        <v>İzmir-Görme Engelliler Türkiye Şampiyonası</v>
      </c>
      <c r="L638" s="177"/>
      <c r="M638" s="121"/>
    </row>
    <row r="639" spans="1:13" s="113" customFormat="1" ht="26.25" customHeight="1" x14ac:dyDescent="0.2">
      <c r="A639" s="115">
        <v>691</v>
      </c>
      <c r="B639" s="126"/>
      <c r="C639" s="116"/>
      <c r="D639" s="120"/>
      <c r="E639" s="120"/>
      <c r="F639" s="122"/>
      <c r="G639" s="123"/>
      <c r="H639" s="123"/>
      <c r="I639" s="123"/>
      <c r="J639" s="117" t="str">
        <f>'YARIŞMA BİLGİLERİ'!$F$21</f>
        <v>12-16 Yaş Kız Erkek</v>
      </c>
      <c r="K639" s="120" t="str">
        <f t="shared" si="14"/>
        <v>İzmir-Görme Engelliler Türkiye Şampiyonası</v>
      </c>
      <c r="L639" s="177"/>
      <c r="M639" s="121"/>
    </row>
    <row r="640" spans="1:13" s="113" customFormat="1" ht="26.25" customHeight="1" x14ac:dyDescent="0.2">
      <c r="A640" s="115">
        <v>692</v>
      </c>
      <c r="B640" s="126"/>
      <c r="C640" s="116"/>
      <c r="D640" s="120"/>
      <c r="E640" s="120"/>
      <c r="F640" s="122"/>
      <c r="G640" s="123"/>
      <c r="H640" s="123"/>
      <c r="I640" s="123"/>
      <c r="J640" s="117" t="str">
        <f>'YARIŞMA BİLGİLERİ'!$F$21</f>
        <v>12-16 Yaş Kız Erkek</v>
      </c>
      <c r="K640" s="120" t="str">
        <f t="shared" si="14"/>
        <v>İzmir-Görme Engelliler Türkiye Şampiyonası</v>
      </c>
      <c r="L640" s="177"/>
      <c r="M640" s="121"/>
    </row>
    <row r="641" spans="1:13" s="113" customFormat="1" ht="26.25" customHeight="1" x14ac:dyDescent="0.2">
      <c r="A641" s="115">
        <v>693</v>
      </c>
      <c r="B641" s="126"/>
      <c r="C641" s="116"/>
      <c r="D641" s="120"/>
      <c r="E641" s="120"/>
      <c r="F641" s="122"/>
      <c r="G641" s="123"/>
      <c r="H641" s="123"/>
      <c r="I641" s="123"/>
      <c r="J641" s="117" t="str">
        <f>'YARIŞMA BİLGİLERİ'!$F$21</f>
        <v>12-16 Yaş Kız Erkek</v>
      </c>
      <c r="K641" s="120" t="str">
        <f t="shared" si="14"/>
        <v>İzmir-Görme Engelliler Türkiye Şampiyonası</v>
      </c>
      <c r="L641" s="177"/>
      <c r="M641" s="121"/>
    </row>
    <row r="642" spans="1:13" s="113" customFormat="1" ht="26.25" customHeight="1" x14ac:dyDescent="0.2">
      <c r="A642" s="115">
        <v>694</v>
      </c>
      <c r="B642" s="126"/>
      <c r="C642" s="116"/>
      <c r="D642" s="120"/>
      <c r="E642" s="120"/>
      <c r="F642" s="122"/>
      <c r="G642" s="123"/>
      <c r="H642" s="123"/>
      <c r="I642" s="123"/>
      <c r="J642" s="117" t="str">
        <f>'YARIŞMA BİLGİLERİ'!$F$21</f>
        <v>12-16 Yaş Kız Erkek</v>
      </c>
      <c r="K642" s="120" t="str">
        <f t="shared" si="14"/>
        <v>İzmir-Görme Engelliler Türkiye Şampiyonası</v>
      </c>
      <c r="L642" s="177"/>
      <c r="M642" s="121"/>
    </row>
    <row r="643" spans="1:13" s="113" customFormat="1" ht="26.25" customHeight="1" x14ac:dyDescent="0.2">
      <c r="A643" s="115">
        <v>695</v>
      </c>
      <c r="B643" s="126"/>
      <c r="C643" s="116"/>
      <c r="D643" s="120"/>
      <c r="E643" s="120"/>
      <c r="F643" s="122"/>
      <c r="G643" s="123"/>
      <c r="H643" s="123"/>
      <c r="I643" s="123"/>
      <c r="J643" s="117" t="str">
        <f>'YARIŞMA BİLGİLERİ'!$F$21</f>
        <v>12-16 Yaş Kız Erkek</v>
      </c>
      <c r="K643" s="120" t="str">
        <f t="shared" si="14"/>
        <v>İzmir-Görme Engelliler Türkiye Şampiyonası</v>
      </c>
      <c r="L643" s="177"/>
      <c r="M643" s="121"/>
    </row>
    <row r="644" spans="1:13" s="113" customFormat="1" ht="26.25" customHeight="1" x14ac:dyDescent="0.2">
      <c r="A644" s="115">
        <v>696</v>
      </c>
      <c r="B644" s="126"/>
      <c r="C644" s="116"/>
      <c r="D644" s="120"/>
      <c r="E644" s="120"/>
      <c r="F644" s="122"/>
      <c r="G644" s="123"/>
      <c r="H644" s="123"/>
      <c r="I644" s="123"/>
      <c r="J644" s="117" t="str">
        <f>'YARIŞMA BİLGİLERİ'!$F$21</f>
        <v>12-16 Yaş Kız Erkek</v>
      </c>
      <c r="K644" s="120" t="str">
        <f t="shared" si="14"/>
        <v>İzmir-Görme Engelliler Türkiye Şampiyonası</v>
      </c>
      <c r="L644" s="177"/>
      <c r="M644" s="121"/>
    </row>
    <row r="645" spans="1:13" s="113" customFormat="1" ht="26.25" customHeight="1" x14ac:dyDescent="0.2">
      <c r="A645" s="115">
        <v>697</v>
      </c>
      <c r="B645" s="126"/>
      <c r="C645" s="116"/>
      <c r="D645" s="120"/>
      <c r="E645" s="120"/>
      <c r="F645" s="122"/>
      <c r="G645" s="123"/>
      <c r="H645" s="123"/>
      <c r="I645" s="123"/>
      <c r="J645" s="117" t="str">
        <f>'YARIŞMA BİLGİLERİ'!$F$21</f>
        <v>12-16 Yaş Kız Erkek</v>
      </c>
      <c r="K645" s="120" t="str">
        <f t="shared" si="14"/>
        <v>İzmir-Görme Engelliler Türkiye Şampiyonası</v>
      </c>
      <c r="L645" s="177"/>
      <c r="M645" s="121"/>
    </row>
    <row r="646" spans="1:13" s="113" customFormat="1" ht="26.25" customHeight="1" x14ac:dyDescent="0.2">
      <c r="A646" s="115">
        <v>698</v>
      </c>
      <c r="B646" s="126"/>
      <c r="C646" s="116"/>
      <c r="D646" s="120"/>
      <c r="E646" s="120"/>
      <c r="F646" s="122"/>
      <c r="G646" s="123"/>
      <c r="H646" s="123"/>
      <c r="I646" s="123"/>
      <c r="J646" s="117" t="str">
        <f>'YARIŞMA BİLGİLERİ'!$F$21</f>
        <v>12-16 Yaş Kız Erkek</v>
      </c>
      <c r="K646" s="120" t="str">
        <f t="shared" si="14"/>
        <v>İzmir-Görme Engelliler Türkiye Şampiyonası</v>
      </c>
      <c r="L646" s="177"/>
      <c r="M646" s="121"/>
    </row>
    <row r="647" spans="1:13" s="113" customFormat="1" ht="26.25" customHeight="1" x14ac:dyDescent="0.2">
      <c r="A647" s="115">
        <v>699</v>
      </c>
      <c r="B647" s="126"/>
      <c r="C647" s="116"/>
      <c r="D647" s="120"/>
      <c r="E647" s="120"/>
      <c r="F647" s="122"/>
      <c r="G647" s="123"/>
      <c r="H647" s="123"/>
      <c r="I647" s="123"/>
      <c r="J647" s="117" t="str">
        <f>'YARIŞMA BİLGİLERİ'!$F$21</f>
        <v>12-16 Yaş Kız Erkek</v>
      </c>
      <c r="K647" s="120" t="str">
        <f t="shared" si="14"/>
        <v>İzmir-Görme Engelliler Türkiye Şampiyonası</v>
      </c>
      <c r="L647" s="177"/>
      <c r="M647" s="121"/>
    </row>
    <row r="648" spans="1:13" s="113" customFormat="1" ht="26.25" customHeight="1" x14ac:dyDescent="0.2">
      <c r="A648" s="115">
        <v>700</v>
      </c>
      <c r="B648" s="126"/>
      <c r="C648" s="116"/>
      <c r="D648" s="120"/>
      <c r="E648" s="120"/>
      <c r="F648" s="122"/>
      <c r="G648" s="123"/>
      <c r="H648" s="123"/>
      <c r="I648" s="123"/>
      <c r="J648" s="117" t="str">
        <f>'YARIŞMA BİLGİLERİ'!$F$21</f>
        <v>12-16 Yaş Kız Erkek</v>
      </c>
      <c r="K648" s="120" t="str">
        <f t="shared" ref="K648:K711" si="15">CONCATENATE(K$1,"-",A$1)</f>
        <v>İzmir-Görme Engelliler Türkiye Şampiyonası</v>
      </c>
      <c r="L648" s="177"/>
      <c r="M648" s="121"/>
    </row>
    <row r="649" spans="1:13" s="113" customFormat="1" ht="26.25" customHeight="1" x14ac:dyDescent="0.2">
      <c r="A649" s="115">
        <v>701</v>
      </c>
      <c r="B649" s="126"/>
      <c r="C649" s="116"/>
      <c r="D649" s="120"/>
      <c r="E649" s="120"/>
      <c r="F649" s="122"/>
      <c r="G649" s="123"/>
      <c r="H649" s="123"/>
      <c r="I649" s="123"/>
      <c r="J649" s="117" t="str">
        <f>'YARIŞMA BİLGİLERİ'!$F$21</f>
        <v>12-16 Yaş Kız Erkek</v>
      </c>
      <c r="K649" s="120" t="str">
        <f t="shared" si="15"/>
        <v>İzmir-Görme Engelliler Türkiye Şampiyonası</v>
      </c>
      <c r="L649" s="177"/>
      <c r="M649" s="121"/>
    </row>
    <row r="650" spans="1:13" s="113" customFormat="1" ht="26.25" customHeight="1" x14ac:dyDescent="0.2">
      <c r="A650" s="115">
        <v>702</v>
      </c>
      <c r="B650" s="126"/>
      <c r="C650" s="116"/>
      <c r="D650" s="120"/>
      <c r="E650" s="120"/>
      <c r="F650" s="122"/>
      <c r="G650" s="123"/>
      <c r="H650" s="123"/>
      <c r="I650" s="123"/>
      <c r="J650" s="117" t="str">
        <f>'YARIŞMA BİLGİLERİ'!$F$21</f>
        <v>12-16 Yaş Kız Erkek</v>
      </c>
      <c r="K650" s="120" t="str">
        <f t="shared" si="15"/>
        <v>İzmir-Görme Engelliler Türkiye Şampiyonası</v>
      </c>
      <c r="L650" s="177"/>
      <c r="M650" s="121"/>
    </row>
    <row r="651" spans="1:13" s="113" customFormat="1" ht="26.25" customHeight="1" x14ac:dyDescent="0.2">
      <c r="A651" s="115">
        <v>703</v>
      </c>
      <c r="B651" s="126"/>
      <c r="C651" s="116"/>
      <c r="D651" s="120"/>
      <c r="E651" s="120"/>
      <c r="F651" s="122"/>
      <c r="G651" s="123"/>
      <c r="H651" s="123"/>
      <c r="I651" s="123"/>
      <c r="J651" s="117" t="str">
        <f>'YARIŞMA BİLGİLERİ'!$F$21</f>
        <v>12-16 Yaş Kız Erkek</v>
      </c>
      <c r="K651" s="120" t="str">
        <f t="shared" si="15"/>
        <v>İzmir-Görme Engelliler Türkiye Şampiyonası</v>
      </c>
      <c r="L651" s="177"/>
      <c r="M651" s="121"/>
    </row>
    <row r="652" spans="1:13" s="113" customFormat="1" ht="26.25" customHeight="1" x14ac:dyDescent="0.2">
      <c r="A652" s="115">
        <v>704</v>
      </c>
      <c r="B652" s="126"/>
      <c r="C652" s="116"/>
      <c r="D652" s="120"/>
      <c r="E652" s="120"/>
      <c r="F652" s="122"/>
      <c r="G652" s="123"/>
      <c r="H652" s="123"/>
      <c r="I652" s="123"/>
      <c r="J652" s="117" t="str">
        <f>'YARIŞMA BİLGİLERİ'!$F$21</f>
        <v>12-16 Yaş Kız Erkek</v>
      </c>
      <c r="K652" s="120" t="str">
        <f t="shared" si="15"/>
        <v>İzmir-Görme Engelliler Türkiye Şampiyonası</v>
      </c>
      <c r="L652" s="177"/>
      <c r="M652" s="121"/>
    </row>
    <row r="653" spans="1:13" s="113" customFormat="1" ht="26.25" customHeight="1" x14ac:dyDescent="0.2">
      <c r="A653" s="115">
        <v>705</v>
      </c>
      <c r="B653" s="126"/>
      <c r="C653" s="116"/>
      <c r="D653" s="120"/>
      <c r="E653" s="120"/>
      <c r="F653" s="122"/>
      <c r="G653" s="123"/>
      <c r="H653" s="123"/>
      <c r="I653" s="123"/>
      <c r="J653" s="117" t="str">
        <f>'YARIŞMA BİLGİLERİ'!$F$21</f>
        <v>12-16 Yaş Kız Erkek</v>
      </c>
      <c r="K653" s="120" t="str">
        <f t="shared" si="15"/>
        <v>İzmir-Görme Engelliler Türkiye Şampiyonası</v>
      </c>
      <c r="L653" s="177"/>
      <c r="M653" s="121"/>
    </row>
    <row r="654" spans="1:13" s="113" customFormat="1" ht="26.25" customHeight="1" x14ac:dyDescent="0.2">
      <c r="A654" s="115">
        <v>706</v>
      </c>
      <c r="B654" s="126"/>
      <c r="C654" s="116"/>
      <c r="D654" s="120"/>
      <c r="E654" s="120"/>
      <c r="F654" s="122"/>
      <c r="G654" s="123"/>
      <c r="H654" s="123"/>
      <c r="I654" s="123"/>
      <c r="J654" s="117" t="str">
        <f>'YARIŞMA BİLGİLERİ'!$F$21</f>
        <v>12-16 Yaş Kız Erkek</v>
      </c>
      <c r="K654" s="120" t="str">
        <f t="shared" si="15"/>
        <v>İzmir-Görme Engelliler Türkiye Şampiyonası</v>
      </c>
      <c r="L654" s="177"/>
      <c r="M654" s="121"/>
    </row>
    <row r="655" spans="1:13" s="113" customFormat="1" ht="26.25" customHeight="1" x14ac:dyDescent="0.2">
      <c r="A655" s="115">
        <v>707</v>
      </c>
      <c r="B655" s="126"/>
      <c r="C655" s="116"/>
      <c r="D655" s="120"/>
      <c r="E655" s="120"/>
      <c r="F655" s="122"/>
      <c r="G655" s="123"/>
      <c r="H655" s="123"/>
      <c r="I655" s="123"/>
      <c r="J655" s="117" t="str">
        <f>'YARIŞMA BİLGİLERİ'!$F$21</f>
        <v>12-16 Yaş Kız Erkek</v>
      </c>
      <c r="K655" s="120" t="str">
        <f t="shared" si="15"/>
        <v>İzmir-Görme Engelliler Türkiye Şampiyonası</v>
      </c>
      <c r="L655" s="177"/>
      <c r="M655" s="121"/>
    </row>
    <row r="656" spans="1:13" s="113" customFormat="1" ht="26.25" customHeight="1" x14ac:dyDescent="0.2">
      <c r="A656" s="115">
        <v>708</v>
      </c>
      <c r="B656" s="126"/>
      <c r="C656" s="116"/>
      <c r="D656" s="120"/>
      <c r="E656" s="120"/>
      <c r="F656" s="122"/>
      <c r="G656" s="123"/>
      <c r="H656" s="123"/>
      <c r="I656" s="123"/>
      <c r="J656" s="117" t="str">
        <f>'YARIŞMA BİLGİLERİ'!$F$21</f>
        <v>12-16 Yaş Kız Erkek</v>
      </c>
      <c r="K656" s="120" t="str">
        <f t="shared" si="15"/>
        <v>İzmir-Görme Engelliler Türkiye Şampiyonası</v>
      </c>
      <c r="L656" s="177"/>
      <c r="M656" s="121"/>
    </row>
    <row r="657" spans="1:13" s="113" customFormat="1" ht="26.25" customHeight="1" x14ac:dyDescent="0.2">
      <c r="A657" s="115">
        <v>709</v>
      </c>
      <c r="B657" s="126"/>
      <c r="C657" s="116"/>
      <c r="D657" s="120"/>
      <c r="E657" s="120"/>
      <c r="F657" s="122"/>
      <c r="G657" s="123"/>
      <c r="H657" s="123"/>
      <c r="I657" s="123"/>
      <c r="J657" s="117" t="str">
        <f>'YARIŞMA BİLGİLERİ'!$F$21</f>
        <v>12-16 Yaş Kız Erkek</v>
      </c>
      <c r="K657" s="120" t="str">
        <f t="shared" si="15"/>
        <v>İzmir-Görme Engelliler Türkiye Şampiyonası</v>
      </c>
      <c r="L657" s="177"/>
      <c r="M657" s="121"/>
    </row>
    <row r="658" spans="1:13" s="113" customFormat="1" ht="26.25" customHeight="1" x14ac:dyDescent="0.2">
      <c r="A658" s="115">
        <v>710</v>
      </c>
      <c r="B658" s="126"/>
      <c r="C658" s="116"/>
      <c r="D658" s="120"/>
      <c r="E658" s="120"/>
      <c r="F658" s="122"/>
      <c r="G658" s="123"/>
      <c r="H658" s="123"/>
      <c r="I658" s="123"/>
      <c r="J658" s="117" t="str">
        <f>'YARIŞMA BİLGİLERİ'!$F$21</f>
        <v>12-16 Yaş Kız Erkek</v>
      </c>
      <c r="K658" s="120" t="str">
        <f t="shared" si="15"/>
        <v>İzmir-Görme Engelliler Türkiye Şampiyonası</v>
      </c>
      <c r="L658" s="177"/>
      <c r="M658" s="121"/>
    </row>
    <row r="659" spans="1:13" s="113" customFormat="1" ht="26.25" customHeight="1" x14ac:dyDescent="0.2">
      <c r="A659" s="115">
        <v>711</v>
      </c>
      <c r="B659" s="126"/>
      <c r="C659" s="116"/>
      <c r="D659" s="120"/>
      <c r="E659" s="120"/>
      <c r="F659" s="122"/>
      <c r="G659" s="123"/>
      <c r="H659" s="123"/>
      <c r="I659" s="123"/>
      <c r="J659" s="117" t="str">
        <f>'YARIŞMA BİLGİLERİ'!$F$21</f>
        <v>12-16 Yaş Kız Erkek</v>
      </c>
      <c r="K659" s="120" t="str">
        <f t="shared" si="15"/>
        <v>İzmir-Görme Engelliler Türkiye Şampiyonası</v>
      </c>
      <c r="L659" s="177"/>
      <c r="M659" s="121"/>
    </row>
    <row r="660" spans="1:13" s="113" customFormat="1" ht="26.25" customHeight="1" x14ac:dyDescent="0.2">
      <c r="A660" s="115">
        <v>712</v>
      </c>
      <c r="B660" s="126"/>
      <c r="C660" s="116"/>
      <c r="D660" s="120"/>
      <c r="E660" s="120"/>
      <c r="F660" s="122"/>
      <c r="G660" s="123"/>
      <c r="H660" s="123"/>
      <c r="I660" s="123"/>
      <c r="J660" s="117" t="str">
        <f>'YARIŞMA BİLGİLERİ'!$F$21</f>
        <v>12-16 Yaş Kız Erkek</v>
      </c>
      <c r="K660" s="120" t="str">
        <f t="shared" si="15"/>
        <v>İzmir-Görme Engelliler Türkiye Şampiyonası</v>
      </c>
      <c r="L660" s="177"/>
      <c r="M660" s="121"/>
    </row>
    <row r="661" spans="1:13" s="113" customFormat="1" ht="26.25" customHeight="1" x14ac:dyDescent="0.2">
      <c r="A661" s="115">
        <v>713</v>
      </c>
      <c r="B661" s="126"/>
      <c r="C661" s="116"/>
      <c r="D661" s="120"/>
      <c r="E661" s="120"/>
      <c r="F661" s="122"/>
      <c r="G661" s="123"/>
      <c r="H661" s="123"/>
      <c r="I661" s="123"/>
      <c r="J661" s="117" t="str">
        <f>'YARIŞMA BİLGİLERİ'!$F$21</f>
        <v>12-16 Yaş Kız Erkek</v>
      </c>
      <c r="K661" s="120" t="str">
        <f t="shared" si="15"/>
        <v>İzmir-Görme Engelliler Türkiye Şampiyonası</v>
      </c>
      <c r="L661" s="177"/>
      <c r="M661" s="121"/>
    </row>
    <row r="662" spans="1:13" s="113" customFormat="1" ht="26.25" customHeight="1" x14ac:dyDescent="0.2">
      <c r="A662" s="115">
        <v>714</v>
      </c>
      <c r="B662" s="126"/>
      <c r="C662" s="116"/>
      <c r="D662" s="120"/>
      <c r="E662" s="120"/>
      <c r="F662" s="122"/>
      <c r="G662" s="123"/>
      <c r="H662" s="123"/>
      <c r="I662" s="123"/>
      <c r="J662" s="117" t="str">
        <f>'YARIŞMA BİLGİLERİ'!$F$21</f>
        <v>12-16 Yaş Kız Erkek</v>
      </c>
      <c r="K662" s="120" t="str">
        <f t="shared" si="15"/>
        <v>İzmir-Görme Engelliler Türkiye Şampiyonası</v>
      </c>
      <c r="L662" s="177"/>
      <c r="M662" s="121"/>
    </row>
    <row r="663" spans="1:13" s="113" customFormat="1" ht="26.25" customHeight="1" x14ac:dyDescent="0.2">
      <c r="A663" s="115">
        <v>715</v>
      </c>
      <c r="B663" s="126"/>
      <c r="C663" s="116"/>
      <c r="D663" s="120"/>
      <c r="E663" s="120"/>
      <c r="F663" s="122"/>
      <c r="G663" s="123"/>
      <c r="H663" s="123"/>
      <c r="I663" s="123"/>
      <c r="J663" s="117" t="str">
        <f>'YARIŞMA BİLGİLERİ'!$F$21</f>
        <v>12-16 Yaş Kız Erkek</v>
      </c>
      <c r="K663" s="120" t="str">
        <f t="shared" si="15"/>
        <v>İzmir-Görme Engelliler Türkiye Şampiyonası</v>
      </c>
      <c r="L663" s="177"/>
      <c r="M663" s="121"/>
    </row>
    <row r="664" spans="1:13" s="113" customFormat="1" ht="26.25" customHeight="1" x14ac:dyDescent="0.2">
      <c r="A664" s="115">
        <v>716</v>
      </c>
      <c r="B664" s="126"/>
      <c r="C664" s="116"/>
      <c r="D664" s="120"/>
      <c r="E664" s="120"/>
      <c r="F664" s="122"/>
      <c r="G664" s="123"/>
      <c r="H664" s="123"/>
      <c r="I664" s="123"/>
      <c r="J664" s="117" t="str">
        <f>'YARIŞMA BİLGİLERİ'!$F$21</f>
        <v>12-16 Yaş Kız Erkek</v>
      </c>
      <c r="K664" s="120" t="str">
        <f t="shared" si="15"/>
        <v>İzmir-Görme Engelliler Türkiye Şampiyonası</v>
      </c>
      <c r="L664" s="177"/>
      <c r="M664" s="121"/>
    </row>
    <row r="665" spans="1:13" s="113" customFormat="1" ht="26.25" customHeight="1" x14ac:dyDescent="0.2">
      <c r="A665" s="115">
        <v>717</v>
      </c>
      <c r="B665" s="126"/>
      <c r="C665" s="116"/>
      <c r="D665" s="120"/>
      <c r="E665" s="120"/>
      <c r="F665" s="122"/>
      <c r="G665" s="123"/>
      <c r="H665" s="123"/>
      <c r="I665" s="123"/>
      <c r="J665" s="117" t="str">
        <f>'YARIŞMA BİLGİLERİ'!$F$21</f>
        <v>12-16 Yaş Kız Erkek</v>
      </c>
      <c r="K665" s="120" t="str">
        <f t="shared" si="15"/>
        <v>İzmir-Görme Engelliler Türkiye Şampiyonası</v>
      </c>
      <c r="L665" s="177"/>
      <c r="M665" s="121"/>
    </row>
    <row r="666" spans="1:13" s="113" customFormat="1" ht="26.25" customHeight="1" x14ac:dyDescent="0.2">
      <c r="A666" s="115">
        <v>718</v>
      </c>
      <c r="B666" s="126"/>
      <c r="C666" s="116"/>
      <c r="D666" s="120"/>
      <c r="E666" s="120"/>
      <c r="F666" s="122"/>
      <c r="G666" s="123"/>
      <c r="H666" s="123"/>
      <c r="I666" s="123"/>
      <c r="J666" s="117" t="str">
        <f>'YARIŞMA BİLGİLERİ'!$F$21</f>
        <v>12-16 Yaş Kız Erkek</v>
      </c>
      <c r="K666" s="120" t="str">
        <f t="shared" si="15"/>
        <v>İzmir-Görme Engelliler Türkiye Şampiyonası</v>
      </c>
      <c r="L666" s="177"/>
      <c r="M666" s="121"/>
    </row>
    <row r="667" spans="1:13" s="113" customFormat="1" ht="26.25" customHeight="1" x14ac:dyDescent="0.2">
      <c r="A667" s="115">
        <v>719</v>
      </c>
      <c r="B667" s="126"/>
      <c r="C667" s="116"/>
      <c r="D667" s="120"/>
      <c r="E667" s="120"/>
      <c r="F667" s="122"/>
      <c r="G667" s="123"/>
      <c r="H667" s="123"/>
      <c r="I667" s="123"/>
      <c r="J667" s="117" t="str">
        <f>'YARIŞMA BİLGİLERİ'!$F$21</f>
        <v>12-16 Yaş Kız Erkek</v>
      </c>
      <c r="K667" s="120" t="str">
        <f t="shared" si="15"/>
        <v>İzmir-Görme Engelliler Türkiye Şampiyonası</v>
      </c>
      <c r="L667" s="177"/>
      <c r="M667" s="121"/>
    </row>
    <row r="668" spans="1:13" s="113" customFormat="1" ht="26.25" customHeight="1" x14ac:dyDescent="0.2">
      <c r="A668" s="115">
        <v>720</v>
      </c>
      <c r="B668" s="126"/>
      <c r="C668" s="116"/>
      <c r="D668" s="120"/>
      <c r="E668" s="120"/>
      <c r="F668" s="122"/>
      <c r="G668" s="123"/>
      <c r="H668" s="123"/>
      <c r="I668" s="123"/>
      <c r="J668" s="117" t="str">
        <f>'YARIŞMA BİLGİLERİ'!$F$21</f>
        <v>12-16 Yaş Kız Erkek</v>
      </c>
      <c r="K668" s="120" t="str">
        <f t="shared" si="15"/>
        <v>İzmir-Görme Engelliler Türkiye Şampiyonası</v>
      </c>
      <c r="L668" s="177"/>
      <c r="M668" s="121"/>
    </row>
    <row r="669" spans="1:13" s="113" customFormat="1" ht="26.25" customHeight="1" x14ac:dyDescent="0.2">
      <c r="A669" s="115">
        <v>721</v>
      </c>
      <c r="B669" s="126"/>
      <c r="C669" s="116"/>
      <c r="D669" s="120"/>
      <c r="E669" s="120"/>
      <c r="F669" s="122"/>
      <c r="G669" s="123"/>
      <c r="H669" s="123"/>
      <c r="I669" s="123"/>
      <c r="J669" s="117" t="str">
        <f>'YARIŞMA BİLGİLERİ'!$F$21</f>
        <v>12-16 Yaş Kız Erkek</v>
      </c>
      <c r="K669" s="120" t="str">
        <f t="shared" si="15"/>
        <v>İzmir-Görme Engelliler Türkiye Şampiyonası</v>
      </c>
      <c r="L669" s="177"/>
      <c r="M669" s="121"/>
    </row>
    <row r="670" spans="1:13" s="113" customFormat="1" ht="26.25" customHeight="1" x14ac:dyDescent="0.2">
      <c r="A670" s="115">
        <v>722</v>
      </c>
      <c r="B670" s="126"/>
      <c r="C670" s="116"/>
      <c r="D670" s="120"/>
      <c r="E670" s="120"/>
      <c r="F670" s="122"/>
      <c r="G670" s="123"/>
      <c r="H670" s="123"/>
      <c r="I670" s="123"/>
      <c r="J670" s="117" t="str">
        <f>'YARIŞMA BİLGİLERİ'!$F$21</f>
        <v>12-16 Yaş Kız Erkek</v>
      </c>
      <c r="K670" s="120" t="str">
        <f t="shared" si="15"/>
        <v>İzmir-Görme Engelliler Türkiye Şampiyonası</v>
      </c>
      <c r="L670" s="177"/>
      <c r="M670" s="121"/>
    </row>
    <row r="671" spans="1:13" s="113" customFormat="1" ht="26.25" customHeight="1" x14ac:dyDescent="0.2">
      <c r="A671" s="115">
        <v>723</v>
      </c>
      <c r="B671" s="126"/>
      <c r="C671" s="116"/>
      <c r="D671" s="120"/>
      <c r="E671" s="120"/>
      <c r="F671" s="122"/>
      <c r="G671" s="123"/>
      <c r="H671" s="123"/>
      <c r="I671" s="123"/>
      <c r="J671" s="117" t="str">
        <f>'YARIŞMA BİLGİLERİ'!$F$21</f>
        <v>12-16 Yaş Kız Erkek</v>
      </c>
      <c r="K671" s="120" t="str">
        <f t="shared" si="15"/>
        <v>İzmir-Görme Engelliler Türkiye Şampiyonası</v>
      </c>
      <c r="L671" s="177"/>
      <c r="M671" s="121"/>
    </row>
    <row r="672" spans="1:13" s="113" customFormat="1" ht="26.25" customHeight="1" x14ac:dyDescent="0.2">
      <c r="A672" s="115">
        <v>724</v>
      </c>
      <c r="B672" s="126"/>
      <c r="C672" s="116"/>
      <c r="D672" s="120"/>
      <c r="E672" s="120"/>
      <c r="F672" s="122"/>
      <c r="G672" s="123"/>
      <c r="H672" s="123"/>
      <c r="I672" s="123"/>
      <c r="J672" s="117" t="str">
        <f>'YARIŞMA BİLGİLERİ'!$F$21</f>
        <v>12-16 Yaş Kız Erkek</v>
      </c>
      <c r="K672" s="120" t="str">
        <f t="shared" si="15"/>
        <v>İzmir-Görme Engelliler Türkiye Şampiyonası</v>
      </c>
      <c r="L672" s="177"/>
      <c r="M672" s="121"/>
    </row>
    <row r="673" spans="1:13" s="113" customFormat="1" ht="26.25" customHeight="1" x14ac:dyDescent="0.2">
      <c r="A673" s="115">
        <v>725</v>
      </c>
      <c r="B673" s="126"/>
      <c r="C673" s="116"/>
      <c r="D673" s="120"/>
      <c r="E673" s="120"/>
      <c r="F673" s="122"/>
      <c r="G673" s="123"/>
      <c r="H673" s="123"/>
      <c r="I673" s="123"/>
      <c r="J673" s="117" t="str">
        <f>'YARIŞMA BİLGİLERİ'!$F$21</f>
        <v>12-16 Yaş Kız Erkek</v>
      </c>
      <c r="K673" s="120" t="str">
        <f t="shared" si="15"/>
        <v>İzmir-Görme Engelliler Türkiye Şampiyonası</v>
      </c>
      <c r="L673" s="177"/>
      <c r="M673" s="121"/>
    </row>
    <row r="674" spans="1:13" s="113" customFormat="1" ht="26.25" customHeight="1" x14ac:dyDescent="0.2">
      <c r="A674" s="115">
        <v>726</v>
      </c>
      <c r="B674" s="126"/>
      <c r="C674" s="116"/>
      <c r="D674" s="120"/>
      <c r="E674" s="120"/>
      <c r="F674" s="122"/>
      <c r="G674" s="123"/>
      <c r="H674" s="123"/>
      <c r="I674" s="123"/>
      <c r="J674" s="117" t="str">
        <f>'YARIŞMA BİLGİLERİ'!$F$21</f>
        <v>12-16 Yaş Kız Erkek</v>
      </c>
      <c r="K674" s="120" t="str">
        <f t="shared" si="15"/>
        <v>İzmir-Görme Engelliler Türkiye Şampiyonası</v>
      </c>
      <c r="L674" s="177"/>
      <c r="M674" s="121"/>
    </row>
    <row r="675" spans="1:13" s="113" customFormat="1" ht="26.25" customHeight="1" x14ac:dyDescent="0.2">
      <c r="A675" s="115">
        <v>727</v>
      </c>
      <c r="B675" s="126"/>
      <c r="C675" s="116"/>
      <c r="D675" s="120"/>
      <c r="E675" s="120"/>
      <c r="F675" s="122"/>
      <c r="G675" s="123"/>
      <c r="H675" s="123"/>
      <c r="I675" s="123"/>
      <c r="J675" s="117" t="str">
        <f>'YARIŞMA BİLGİLERİ'!$F$21</f>
        <v>12-16 Yaş Kız Erkek</v>
      </c>
      <c r="K675" s="120" t="str">
        <f t="shared" si="15"/>
        <v>İzmir-Görme Engelliler Türkiye Şampiyonası</v>
      </c>
      <c r="L675" s="177"/>
      <c r="M675" s="121"/>
    </row>
    <row r="676" spans="1:13" s="113" customFormat="1" ht="26.25" customHeight="1" x14ac:dyDescent="0.2">
      <c r="A676" s="115">
        <v>728</v>
      </c>
      <c r="B676" s="126"/>
      <c r="C676" s="116"/>
      <c r="D676" s="120"/>
      <c r="E676" s="120"/>
      <c r="F676" s="122"/>
      <c r="G676" s="123"/>
      <c r="H676" s="123"/>
      <c r="I676" s="123"/>
      <c r="J676" s="117" t="str">
        <f>'YARIŞMA BİLGİLERİ'!$F$21</f>
        <v>12-16 Yaş Kız Erkek</v>
      </c>
      <c r="K676" s="120" t="str">
        <f t="shared" si="15"/>
        <v>İzmir-Görme Engelliler Türkiye Şampiyonası</v>
      </c>
      <c r="L676" s="177"/>
      <c r="M676" s="121"/>
    </row>
    <row r="677" spans="1:13" s="113" customFormat="1" ht="26.25" customHeight="1" x14ac:dyDescent="0.2">
      <c r="A677" s="115">
        <v>729</v>
      </c>
      <c r="B677" s="126"/>
      <c r="C677" s="116"/>
      <c r="D677" s="120"/>
      <c r="E677" s="120"/>
      <c r="F677" s="122"/>
      <c r="G677" s="123"/>
      <c r="H677" s="123"/>
      <c r="I677" s="123"/>
      <c r="J677" s="117" t="str">
        <f>'YARIŞMA BİLGİLERİ'!$F$21</f>
        <v>12-16 Yaş Kız Erkek</v>
      </c>
      <c r="K677" s="120" t="str">
        <f t="shared" si="15"/>
        <v>İzmir-Görme Engelliler Türkiye Şampiyonası</v>
      </c>
      <c r="L677" s="177"/>
      <c r="M677" s="121"/>
    </row>
    <row r="678" spans="1:13" s="113" customFormat="1" ht="26.25" customHeight="1" x14ac:dyDescent="0.2">
      <c r="A678" s="115">
        <v>730</v>
      </c>
      <c r="B678" s="126"/>
      <c r="C678" s="116"/>
      <c r="D678" s="120"/>
      <c r="E678" s="120"/>
      <c r="F678" s="122"/>
      <c r="G678" s="123"/>
      <c r="H678" s="123"/>
      <c r="I678" s="123"/>
      <c r="J678" s="117" t="str">
        <f>'YARIŞMA BİLGİLERİ'!$F$21</f>
        <v>12-16 Yaş Kız Erkek</v>
      </c>
      <c r="K678" s="120" t="str">
        <f t="shared" si="15"/>
        <v>İzmir-Görme Engelliler Türkiye Şampiyonası</v>
      </c>
      <c r="L678" s="177"/>
      <c r="M678" s="121"/>
    </row>
    <row r="679" spans="1:13" s="113" customFormat="1" ht="26.25" customHeight="1" x14ac:dyDescent="0.2">
      <c r="A679" s="115">
        <v>731</v>
      </c>
      <c r="B679" s="126"/>
      <c r="C679" s="116"/>
      <c r="D679" s="120"/>
      <c r="E679" s="120"/>
      <c r="F679" s="122"/>
      <c r="G679" s="123"/>
      <c r="H679" s="123"/>
      <c r="I679" s="123"/>
      <c r="J679" s="117" t="str">
        <f>'YARIŞMA BİLGİLERİ'!$F$21</f>
        <v>12-16 Yaş Kız Erkek</v>
      </c>
      <c r="K679" s="120" t="str">
        <f t="shared" si="15"/>
        <v>İzmir-Görme Engelliler Türkiye Şampiyonası</v>
      </c>
      <c r="L679" s="177"/>
      <c r="M679" s="121"/>
    </row>
    <row r="680" spans="1:13" s="113" customFormat="1" ht="26.25" customHeight="1" x14ac:dyDescent="0.2">
      <c r="A680" s="115">
        <v>732</v>
      </c>
      <c r="B680" s="126"/>
      <c r="C680" s="116"/>
      <c r="D680" s="120"/>
      <c r="E680" s="120"/>
      <c r="F680" s="122"/>
      <c r="G680" s="123"/>
      <c r="H680" s="123"/>
      <c r="I680" s="123"/>
      <c r="J680" s="117" t="str">
        <f>'YARIŞMA BİLGİLERİ'!$F$21</f>
        <v>12-16 Yaş Kız Erkek</v>
      </c>
      <c r="K680" s="120" t="str">
        <f t="shared" si="15"/>
        <v>İzmir-Görme Engelliler Türkiye Şampiyonası</v>
      </c>
      <c r="L680" s="177"/>
      <c r="M680" s="121"/>
    </row>
    <row r="681" spans="1:13" s="113" customFormat="1" ht="26.25" customHeight="1" x14ac:dyDescent="0.2">
      <c r="A681" s="115">
        <v>733</v>
      </c>
      <c r="B681" s="126"/>
      <c r="C681" s="116"/>
      <c r="D681" s="120"/>
      <c r="E681" s="120"/>
      <c r="F681" s="122"/>
      <c r="G681" s="123"/>
      <c r="H681" s="123"/>
      <c r="I681" s="123"/>
      <c r="J681" s="117" t="str">
        <f>'YARIŞMA BİLGİLERİ'!$F$21</f>
        <v>12-16 Yaş Kız Erkek</v>
      </c>
      <c r="K681" s="120" t="str">
        <f t="shared" si="15"/>
        <v>İzmir-Görme Engelliler Türkiye Şampiyonası</v>
      </c>
      <c r="L681" s="177"/>
      <c r="M681" s="121"/>
    </row>
    <row r="682" spans="1:13" s="113" customFormat="1" ht="26.25" customHeight="1" x14ac:dyDescent="0.2">
      <c r="A682" s="115">
        <v>734</v>
      </c>
      <c r="B682" s="126"/>
      <c r="C682" s="116"/>
      <c r="D682" s="120"/>
      <c r="E682" s="120"/>
      <c r="F682" s="122"/>
      <c r="G682" s="123"/>
      <c r="H682" s="123"/>
      <c r="I682" s="123"/>
      <c r="J682" s="117" t="str">
        <f>'YARIŞMA BİLGİLERİ'!$F$21</f>
        <v>12-16 Yaş Kız Erkek</v>
      </c>
      <c r="K682" s="120" t="str">
        <f t="shared" si="15"/>
        <v>İzmir-Görme Engelliler Türkiye Şampiyonası</v>
      </c>
      <c r="L682" s="177"/>
      <c r="M682" s="121"/>
    </row>
    <row r="683" spans="1:13" s="113" customFormat="1" ht="26.25" customHeight="1" x14ac:dyDescent="0.2">
      <c r="A683" s="115">
        <v>735</v>
      </c>
      <c r="B683" s="126"/>
      <c r="C683" s="116"/>
      <c r="D683" s="120"/>
      <c r="E683" s="120"/>
      <c r="F683" s="122"/>
      <c r="G683" s="123"/>
      <c r="H683" s="123"/>
      <c r="I683" s="123"/>
      <c r="J683" s="117" t="str">
        <f>'YARIŞMA BİLGİLERİ'!$F$21</f>
        <v>12-16 Yaş Kız Erkek</v>
      </c>
      <c r="K683" s="120" t="str">
        <f t="shared" si="15"/>
        <v>İzmir-Görme Engelliler Türkiye Şampiyonası</v>
      </c>
      <c r="L683" s="177"/>
      <c r="M683" s="121"/>
    </row>
    <row r="684" spans="1:13" s="113" customFormat="1" ht="26.25" customHeight="1" x14ac:dyDescent="0.2">
      <c r="A684" s="115">
        <v>736</v>
      </c>
      <c r="B684" s="126"/>
      <c r="C684" s="116"/>
      <c r="D684" s="120"/>
      <c r="E684" s="120"/>
      <c r="F684" s="122"/>
      <c r="G684" s="123"/>
      <c r="H684" s="123"/>
      <c r="I684" s="123"/>
      <c r="J684" s="117" t="str">
        <f>'YARIŞMA BİLGİLERİ'!$F$21</f>
        <v>12-16 Yaş Kız Erkek</v>
      </c>
      <c r="K684" s="120" t="str">
        <f t="shared" si="15"/>
        <v>İzmir-Görme Engelliler Türkiye Şampiyonası</v>
      </c>
      <c r="L684" s="177"/>
      <c r="M684" s="121"/>
    </row>
    <row r="685" spans="1:13" s="113" customFormat="1" ht="26.25" customHeight="1" x14ac:dyDescent="0.2">
      <c r="A685" s="115">
        <v>737</v>
      </c>
      <c r="B685" s="126"/>
      <c r="C685" s="116"/>
      <c r="D685" s="120"/>
      <c r="E685" s="120"/>
      <c r="F685" s="122"/>
      <c r="G685" s="123"/>
      <c r="H685" s="123"/>
      <c r="I685" s="123"/>
      <c r="J685" s="117" t="str">
        <f>'YARIŞMA BİLGİLERİ'!$F$21</f>
        <v>12-16 Yaş Kız Erkek</v>
      </c>
      <c r="K685" s="120" t="str">
        <f t="shared" si="15"/>
        <v>İzmir-Görme Engelliler Türkiye Şampiyonası</v>
      </c>
      <c r="L685" s="177"/>
      <c r="M685" s="121"/>
    </row>
    <row r="686" spans="1:13" s="113" customFormat="1" ht="26.25" customHeight="1" x14ac:dyDescent="0.2">
      <c r="A686" s="115">
        <v>738</v>
      </c>
      <c r="B686" s="126"/>
      <c r="C686" s="116"/>
      <c r="D686" s="120"/>
      <c r="E686" s="120"/>
      <c r="F686" s="122"/>
      <c r="G686" s="123"/>
      <c r="H686" s="123"/>
      <c r="I686" s="123"/>
      <c r="J686" s="117" t="str">
        <f>'YARIŞMA BİLGİLERİ'!$F$21</f>
        <v>12-16 Yaş Kız Erkek</v>
      </c>
      <c r="K686" s="120" t="str">
        <f t="shared" si="15"/>
        <v>İzmir-Görme Engelliler Türkiye Şampiyonası</v>
      </c>
      <c r="L686" s="177"/>
      <c r="M686" s="121"/>
    </row>
    <row r="687" spans="1:13" s="113" customFormat="1" ht="26.25" customHeight="1" x14ac:dyDescent="0.2">
      <c r="A687" s="115">
        <v>739</v>
      </c>
      <c r="B687" s="126"/>
      <c r="C687" s="116"/>
      <c r="D687" s="120"/>
      <c r="E687" s="120"/>
      <c r="F687" s="122"/>
      <c r="G687" s="123"/>
      <c r="H687" s="123"/>
      <c r="I687" s="123"/>
      <c r="J687" s="117" t="str">
        <f>'YARIŞMA BİLGİLERİ'!$F$21</f>
        <v>12-16 Yaş Kız Erkek</v>
      </c>
      <c r="K687" s="120" t="str">
        <f t="shared" si="15"/>
        <v>İzmir-Görme Engelliler Türkiye Şampiyonası</v>
      </c>
      <c r="L687" s="177"/>
      <c r="M687" s="121"/>
    </row>
    <row r="688" spans="1:13" s="113" customFormat="1" ht="26.25" customHeight="1" x14ac:dyDescent="0.2">
      <c r="A688" s="115">
        <v>740</v>
      </c>
      <c r="B688" s="126"/>
      <c r="C688" s="116"/>
      <c r="D688" s="120"/>
      <c r="E688" s="120"/>
      <c r="F688" s="122"/>
      <c r="G688" s="123"/>
      <c r="H688" s="123"/>
      <c r="I688" s="123"/>
      <c r="J688" s="117" t="str">
        <f>'YARIŞMA BİLGİLERİ'!$F$21</f>
        <v>12-16 Yaş Kız Erkek</v>
      </c>
      <c r="K688" s="120" t="str">
        <f t="shared" si="15"/>
        <v>İzmir-Görme Engelliler Türkiye Şampiyonası</v>
      </c>
      <c r="L688" s="177"/>
      <c r="M688" s="121"/>
    </row>
    <row r="689" spans="1:13" s="113" customFormat="1" ht="26.25" customHeight="1" x14ac:dyDescent="0.2">
      <c r="A689" s="115">
        <v>741</v>
      </c>
      <c r="B689" s="126"/>
      <c r="C689" s="116"/>
      <c r="D689" s="120"/>
      <c r="E689" s="120"/>
      <c r="F689" s="122"/>
      <c r="G689" s="123"/>
      <c r="H689" s="123"/>
      <c r="I689" s="123"/>
      <c r="J689" s="117" t="str">
        <f>'YARIŞMA BİLGİLERİ'!$F$21</f>
        <v>12-16 Yaş Kız Erkek</v>
      </c>
      <c r="K689" s="120" t="str">
        <f t="shared" si="15"/>
        <v>İzmir-Görme Engelliler Türkiye Şampiyonası</v>
      </c>
      <c r="L689" s="177"/>
      <c r="M689" s="121"/>
    </row>
    <row r="690" spans="1:13" s="113" customFormat="1" ht="26.25" customHeight="1" x14ac:dyDescent="0.2">
      <c r="A690" s="115">
        <v>742</v>
      </c>
      <c r="B690" s="126"/>
      <c r="C690" s="116"/>
      <c r="D690" s="120"/>
      <c r="E690" s="120"/>
      <c r="F690" s="122"/>
      <c r="G690" s="123"/>
      <c r="H690" s="123"/>
      <c r="I690" s="123"/>
      <c r="J690" s="117" t="str">
        <f>'YARIŞMA BİLGİLERİ'!$F$21</f>
        <v>12-16 Yaş Kız Erkek</v>
      </c>
      <c r="K690" s="120" t="str">
        <f t="shared" si="15"/>
        <v>İzmir-Görme Engelliler Türkiye Şampiyonası</v>
      </c>
      <c r="L690" s="177"/>
      <c r="M690" s="121"/>
    </row>
    <row r="691" spans="1:13" s="113" customFormat="1" ht="26.25" customHeight="1" x14ac:dyDescent="0.2">
      <c r="A691" s="115">
        <v>743</v>
      </c>
      <c r="B691" s="126"/>
      <c r="C691" s="116"/>
      <c r="D691" s="120"/>
      <c r="E691" s="120"/>
      <c r="F691" s="122"/>
      <c r="G691" s="123"/>
      <c r="H691" s="123"/>
      <c r="I691" s="123"/>
      <c r="J691" s="117" t="str">
        <f>'YARIŞMA BİLGİLERİ'!$F$21</f>
        <v>12-16 Yaş Kız Erkek</v>
      </c>
      <c r="K691" s="120" t="str">
        <f t="shared" si="15"/>
        <v>İzmir-Görme Engelliler Türkiye Şampiyonası</v>
      </c>
      <c r="L691" s="177"/>
      <c r="M691" s="121"/>
    </row>
    <row r="692" spans="1:13" s="113" customFormat="1" ht="26.25" customHeight="1" x14ac:dyDescent="0.2">
      <c r="A692" s="115">
        <v>744</v>
      </c>
      <c r="B692" s="126"/>
      <c r="C692" s="116"/>
      <c r="D692" s="120"/>
      <c r="E692" s="120"/>
      <c r="F692" s="122"/>
      <c r="G692" s="123"/>
      <c r="H692" s="123"/>
      <c r="I692" s="123"/>
      <c r="J692" s="117" t="str">
        <f>'YARIŞMA BİLGİLERİ'!$F$21</f>
        <v>12-16 Yaş Kız Erkek</v>
      </c>
      <c r="K692" s="120" t="str">
        <f t="shared" si="15"/>
        <v>İzmir-Görme Engelliler Türkiye Şampiyonası</v>
      </c>
      <c r="L692" s="177"/>
      <c r="M692" s="121"/>
    </row>
    <row r="693" spans="1:13" s="113" customFormat="1" ht="26.25" customHeight="1" x14ac:dyDescent="0.2">
      <c r="A693" s="115">
        <v>745</v>
      </c>
      <c r="B693" s="126"/>
      <c r="C693" s="116"/>
      <c r="D693" s="120"/>
      <c r="E693" s="120"/>
      <c r="F693" s="122"/>
      <c r="G693" s="123"/>
      <c r="H693" s="123"/>
      <c r="I693" s="123"/>
      <c r="J693" s="117" t="str">
        <f>'YARIŞMA BİLGİLERİ'!$F$21</f>
        <v>12-16 Yaş Kız Erkek</v>
      </c>
      <c r="K693" s="120" t="str">
        <f t="shared" si="15"/>
        <v>İzmir-Görme Engelliler Türkiye Şampiyonası</v>
      </c>
      <c r="L693" s="177"/>
      <c r="M693" s="121"/>
    </row>
    <row r="694" spans="1:13" s="113" customFormat="1" ht="26.25" customHeight="1" x14ac:dyDescent="0.2">
      <c r="A694" s="115">
        <v>746</v>
      </c>
      <c r="B694" s="126"/>
      <c r="C694" s="116"/>
      <c r="D694" s="120"/>
      <c r="E694" s="120"/>
      <c r="F694" s="122"/>
      <c r="G694" s="123"/>
      <c r="H694" s="123"/>
      <c r="I694" s="123"/>
      <c r="J694" s="117" t="str">
        <f>'YARIŞMA BİLGİLERİ'!$F$21</f>
        <v>12-16 Yaş Kız Erkek</v>
      </c>
      <c r="K694" s="120" t="str">
        <f t="shared" si="15"/>
        <v>İzmir-Görme Engelliler Türkiye Şampiyonası</v>
      </c>
      <c r="L694" s="177"/>
      <c r="M694" s="121"/>
    </row>
    <row r="695" spans="1:13" s="113" customFormat="1" ht="26.25" customHeight="1" x14ac:dyDescent="0.2">
      <c r="A695" s="115">
        <v>747</v>
      </c>
      <c r="B695" s="126"/>
      <c r="C695" s="116"/>
      <c r="D695" s="120"/>
      <c r="E695" s="120"/>
      <c r="F695" s="122"/>
      <c r="G695" s="123"/>
      <c r="H695" s="123"/>
      <c r="I695" s="123"/>
      <c r="J695" s="117" t="str">
        <f>'YARIŞMA BİLGİLERİ'!$F$21</f>
        <v>12-16 Yaş Kız Erkek</v>
      </c>
      <c r="K695" s="120" t="str">
        <f t="shared" si="15"/>
        <v>İzmir-Görme Engelliler Türkiye Şampiyonası</v>
      </c>
      <c r="L695" s="177"/>
      <c r="M695" s="121"/>
    </row>
    <row r="696" spans="1:13" s="113" customFormat="1" ht="26.25" customHeight="1" x14ac:dyDescent="0.2">
      <c r="A696" s="115">
        <v>748</v>
      </c>
      <c r="B696" s="126"/>
      <c r="C696" s="116"/>
      <c r="D696" s="120"/>
      <c r="E696" s="120"/>
      <c r="F696" s="122"/>
      <c r="G696" s="123"/>
      <c r="H696" s="123"/>
      <c r="I696" s="123"/>
      <c r="J696" s="117" t="str">
        <f>'YARIŞMA BİLGİLERİ'!$F$21</f>
        <v>12-16 Yaş Kız Erkek</v>
      </c>
      <c r="K696" s="120" t="str">
        <f t="shared" si="15"/>
        <v>İzmir-Görme Engelliler Türkiye Şampiyonası</v>
      </c>
      <c r="L696" s="177"/>
      <c r="M696" s="121"/>
    </row>
    <row r="697" spans="1:13" s="113" customFormat="1" ht="26.25" customHeight="1" x14ac:dyDescent="0.2">
      <c r="A697" s="115">
        <v>749</v>
      </c>
      <c r="B697" s="126"/>
      <c r="C697" s="116"/>
      <c r="D697" s="120"/>
      <c r="E697" s="120"/>
      <c r="F697" s="122"/>
      <c r="G697" s="123"/>
      <c r="H697" s="123"/>
      <c r="I697" s="123"/>
      <c r="J697" s="117" t="str">
        <f>'YARIŞMA BİLGİLERİ'!$F$21</f>
        <v>12-16 Yaş Kız Erkek</v>
      </c>
      <c r="K697" s="120" t="str">
        <f t="shared" si="15"/>
        <v>İzmir-Görme Engelliler Türkiye Şampiyonası</v>
      </c>
      <c r="L697" s="177"/>
      <c r="M697" s="121"/>
    </row>
    <row r="698" spans="1:13" s="113" customFormat="1" ht="26.25" customHeight="1" x14ac:dyDescent="0.2">
      <c r="A698" s="115">
        <v>750</v>
      </c>
      <c r="B698" s="126"/>
      <c r="C698" s="116"/>
      <c r="D698" s="120"/>
      <c r="E698" s="120"/>
      <c r="F698" s="122"/>
      <c r="G698" s="123"/>
      <c r="H698" s="123"/>
      <c r="I698" s="123"/>
      <c r="J698" s="117" t="str">
        <f>'YARIŞMA BİLGİLERİ'!$F$21</f>
        <v>12-16 Yaş Kız Erkek</v>
      </c>
      <c r="K698" s="120" t="str">
        <f t="shared" si="15"/>
        <v>İzmir-Görme Engelliler Türkiye Şampiyonası</v>
      </c>
      <c r="L698" s="177"/>
      <c r="M698" s="121"/>
    </row>
    <row r="699" spans="1:13" s="113" customFormat="1" ht="26.25" customHeight="1" x14ac:dyDescent="0.2">
      <c r="A699" s="115">
        <v>751</v>
      </c>
      <c r="B699" s="126"/>
      <c r="C699" s="116"/>
      <c r="D699" s="120"/>
      <c r="E699" s="120"/>
      <c r="F699" s="122"/>
      <c r="G699" s="123"/>
      <c r="H699" s="123"/>
      <c r="I699" s="123"/>
      <c r="J699" s="117" t="str">
        <f>'YARIŞMA BİLGİLERİ'!$F$21</f>
        <v>12-16 Yaş Kız Erkek</v>
      </c>
      <c r="K699" s="120" t="str">
        <f t="shared" si="15"/>
        <v>İzmir-Görme Engelliler Türkiye Şampiyonası</v>
      </c>
      <c r="L699" s="177"/>
      <c r="M699" s="121"/>
    </row>
    <row r="700" spans="1:13" s="113" customFormat="1" ht="26.25" customHeight="1" x14ac:dyDescent="0.2">
      <c r="A700" s="115">
        <v>752</v>
      </c>
      <c r="B700" s="126"/>
      <c r="C700" s="116"/>
      <c r="D700" s="120"/>
      <c r="E700" s="120"/>
      <c r="F700" s="122"/>
      <c r="G700" s="123"/>
      <c r="H700" s="123"/>
      <c r="I700" s="123"/>
      <c r="J700" s="117" t="str">
        <f>'YARIŞMA BİLGİLERİ'!$F$21</f>
        <v>12-16 Yaş Kız Erkek</v>
      </c>
      <c r="K700" s="120" t="str">
        <f t="shared" si="15"/>
        <v>İzmir-Görme Engelliler Türkiye Şampiyonası</v>
      </c>
      <c r="L700" s="177"/>
      <c r="M700" s="121"/>
    </row>
    <row r="701" spans="1:13" s="113" customFormat="1" ht="26.25" customHeight="1" x14ac:dyDescent="0.2">
      <c r="A701" s="115">
        <v>753</v>
      </c>
      <c r="B701" s="126"/>
      <c r="C701" s="116"/>
      <c r="D701" s="120"/>
      <c r="E701" s="120"/>
      <c r="F701" s="122"/>
      <c r="G701" s="123"/>
      <c r="H701" s="123"/>
      <c r="I701" s="123"/>
      <c r="J701" s="117" t="str">
        <f>'YARIŞMA BİLGİLERİ'!$F$21</f>
        <v>12-16 Yaş Kız Erkek</v>
      </c>
      <c r="K701" s="120" t="str">
        <f t="shared" si="15"/>
        <v>İzmir-Görme Engelliler Türkiye Şampiyonası</v>
      </c>
      <c r="L701" s="177"/>
      <c r="M701" s="121"/>
    </row>
    <row r="702" spans="1:13" s="113" customFormat="1" ht="26.25" customHeight="1" x14ac:dyDescent="0.2">
      <c r="A702" s="115">
        <v>754</v>
      </c>
      <c r="B702" s="126"/>
      <c r="C702" s="116"/>
      <c r="D702" s="120"/>
      <c r="E702" s="120"/>
      <c r="F702" s="122"/>
      <c r="G702" s="123"/>
      <c r="H702" s="123"/>
      <c r="I702" s="123"/>
      <c r="J702" s="117" t="str">
        <f>'YARIŞMA BİLGİLERİ'!$F$21</f>
        <v>12-16 Yaş Kız Erkek</v>
      </c>
      <c r="K702" s="120" t="str">
        <f t="shared" si="15"/>
        <v>İzmir-Görme Engelliler Türkiye Şampiyonası</v>
      </c>
      <c r="L702" s="177"/>
      <c r="M702" s="121"/>
    </row>
    <row r="703" spans="1:13" s="113" customFormat="1" ht="26.25" customHeight="1" x14ac:dyDescent="0.2">
      <c r="A703" s="115">
        <v>755</v>
      </c>
      <c r="B703" s="126"/>
      <c r="C703" s="116"/>
      <c r="D703" s="120"/>
      <c r="E703" s="120"/>
      <c r="F703" s="122"/>
      <c r="G703" s="123"/>
      <c r="H703" s="123"/>
      <c r="I703" s="123"/>
      <c r="J703" s="117" t="str">
        <f>'YARIŞMA BİLGİLERİ'!$F$21</f>
        <v>12-16 Yaş Kız Erkek</v>
      </c>
      <c r="K703" s="120" t="str">
        <f t="shared" si="15"/>
        <v>İzmir-Görme Engelliler Türkiye Şampiyonası</v>
      </c>
      <c r="L703" s="177"/>
      <c r="M703" s="121"/>
    </row>
    <row r="704" spans="1:13" s="113" customFormat="1" ht="26.25" customHeight="1" x14ac:dyDescent="0.2">
      <c r="A704" s="115">
        <v>756</v>
      </c>
      <c r="B704" s="126"/>
      <c r="C704" s="116"/>
      <c r="D704" s="120"/>
      <c r="E704" s="120"/>
      <c r="F704" s="122"/>
      <c r="G704" s="123"/>
      <c r="H704" s="123"/>
      <c r="I704" s="123"/>
      <c r="J704" s="117" t="str">
        <f>'YARIŞMA BİLGİLERİ'!$F$21</f>
        <v>12-16 Yaş Kız Erkek</v>
      </c>
      <c r="K704" s="120" t="str">
        <f t="shared" si="15"/>
        <v>İzmir-Görme Engelliler Türkiye Şampiyonası</v>
      </c>
      <c r="L704" s="177"/>
      <c r="M704" s="121"/>
    </row>
    <row r="705" spans="1:13" s="113" customFormat="1" ht="26.25" customHeight="1" x14ac:dyDescent="0.2">
      <c r="A705" s="115">
        <v>757</v>
      </c>
      <c r="B705" s="126"/>
      <c r="C705" s="116"/>
      <c r="D705" s="120"/>
      <c r="E705" s="120"/>
      <c r="F705" s="122"/>
      <c r="G705" s="123"/>
      <c r="H705" s="123"/>
      <c r="I705" s="123"/>
      <c r="J705" s="117" t="str">
        <f>'YARIŞMA BİLGİLERİ'!$F$21</f>
        <v>12-16 Yaş Kız Erkek</v>
      </c>
      <c r="K705" s="120" t="str">
        <f t="shared" si="15"/>
        <v>İzmir-Görme Engelliler Türkiye Şampiyonası</v>
      </c>
      <c r="L705" s="177"/>
      <c r="M705" s="121"/>
    </row>
    <row r="706" spans="1:13" s="113" customFormat="1" ht="26.25" customHeight="1" x14ac:dyDescent="0.2">
      <c r="A706" s="115">
        <v>758</v>
      </c>
      <c r="B706" s="126"/>
      <c r="C706" s="116"/>
      <c r="D706" s="120"/>
      <c r="E706" s="120"/>
      <c r="F706" s="122"/>
      <c r="G706" s="123"/>
      <c r="H706" s="123"/>
      <c r="I706" s="123"/>
      <c r="J706" s="117" t="str">
        <f>'YARIŞMA BİLGİLERİ'!$F$21</f>
        <v>12-16 Yaş Kız Erkek</v>
      </c>
      <c r="K706" s="120" t="str">
        <f t="shared" si="15"/>
        <v>İzmir-Görme Engelliler Türkiye Şampiyonası</v>
      </c>
      <c r="L706" s="177"/>
      <c r="M706" s="121"/>
    </row>
    <row r="707" spans="1:13" s="113" customFormat="1" ht="26.25" customHeight="1" x14ac:dyDescent="0.2">
      <c r="A707" s="115">
        <v>759</v>
      </c>
      <c r="B707" s="126"/>
      <c r="C707" s="116"/>
      <c r="D707" s="120"/>
      <c r="E707" s="120"/>
      <c r="F707" s="122"/>
      <c r="G707" s="123"/>
      <c r="H707" s="123"/>
      <c r="I707" s="123"/>
      <c r="J707" s="117" t="str">
        <f>'YARIŞMA BİLGİLERİ'!$F$21</f>
        <v>12-16 Yaş Kız Erkek</v>
      </c>
      <c r="K707" s="120" t="str">
        <f t="shared" si="15"/>
        <v>İzmir-Görme Engelliler Türkiye Şampiyonası</v>
      </c>
      <c r="L707" s="177"/>
      <c r="M707" s="121"/>
    </row>
    <row r="708" spans="1:13" s="113" customFormat="1" ht="26.25" customHeight="1" x14ac:dyDescent="0.2">
      <c r="A708" s="115">
        <v>760</v>
      </c>
      <c r="B708" s="126"/>
      <c r="C708" s="116"/>
      <c r="D708" s="120"/>
      <c r="E708" s="120"/>
      <c r="F708" s="122"/>
      <c r="G708" s="123"/>
      <c r="H708" s="123"/>
      <c r="I708" s="123"/>
      <c r="J708" s="117" t="str">
        <f>'YARIŞMA BİLGİLERİ'!$F$21</f>
        <v>12-16 Yaş Kız Erkek</v>
      </c>
      <c r="K708" s="120" t="str">
        <f t="shared" si="15"/>
        <v>İzmir-Görme Engelliler Türkiye Şampiyonası</v>
      </c>
      <c r="L708" s="177"/>
      <c r="M708" s="121"/>
    </row>
    <row r="709" spans="1:13" s="113" customFormat="1" ht="26.25" customHeight="1" x14ac:dyDescent="0.2">
      <c r="A709" s="115">
        <v>761</v>
      </c>
      <c r="B709" s="126"/>
      <c r="C709" s="116"/>
      <c r="D709" s="120"/>
      <c r="E709" s="120"/>
      <c r="F709" s="122"/>
      <c r="G709" s="123"/>
      <c r="H709" s="123"/>
      <c r="I709" s="123"/>
      <c r="J709" s="117" t="str">
        <f>'YARIŞMA BİLGİLERİ'!$F$21</f>
        <v>12-16 Yaş Kız Erkek</v>
      </c>
      <c r="K709" s="120" t="str">
        <f t="shared" si="15"/>
        <v>İzmir-Görme Engelliler Türkiye Şampiyonası</v>
      </c>
      <c r="L709" s="177"/>
      <c r="M709" s="121"/>
    </row>
    <row r="710" spans="1:13" s="113" customFormat="1" ht="26.25" customHeight="1" x14ac:dyDescent="0.2">
      <c r="A710" s="115">
        <v>762</v>
      </c>
      <c r="B710" s="126"/>
      <c r="C710" s="116"/>
      <c r="D710" s="120"/>
      <c r="E710" s="120"/>
      <c r="F710" s="122"/>
      <c r="G710" s="123"/>
      <c r="H710" s="123"/>
      <c r="I710" s="123"/>
      <c r="J710" s="117" t="str">
        <f>'YARIŞMA BİLGİLERİ'!$F$21</f>
        <v>12-16 Yaş Kız Erkek</v>
      </c>
      <c r="K710" s="120" t="str">
        <f t="shared" si="15"/>
        <v>İzmir-Görme Engelliler Türkiye Şampiyonası</v>
      </c>
      <c r="L710" s="177"/>
      <c r="M710" s="121"/>
    </row>
    <row r="711" spans="1:13" s="113" customFormat="1" ht="26.25" customHeight="1" x14ac:dyDescent="0.2">
      <c r="A711" s="115">
        <v>763</v>
      </c>
      <c r="B711" s="126"/>
      <c r="C711" s="116"/>
      <c r="D711" s="120"/>
      <c r="E711" s="120"/>
      <c r="F711" s="122"/>
      <c r="G711" s="123"/>
      <c r="H711" s="123"/>
      <c r="I711" s="123"/>
      <c r="J711" s="117" t="str">
        <f>'YARIŞMA BİLGİLERİ'!$F$21</f>
        <v>12-16 Yaş Kız Erkek</v>
      </c>
      <c r="K711" s="120" t="str">
        <f t="shared" si="15"/>
        <v>İzmir-Görme Engelliler Türkiye Şampiyonası</v>
      </c>
      <c r="L711" s="177"/>
      <c r="M711" s="121"/>
    </row>
    <row r="712" spans="1:13" s="113" customFormat="1" ht="26.25" customHeight="1" x14ac:dyDescent="0.2">
      <c r="A712" s="115">
        <v>764</v>
      </c>
      <c r="B712" s="126"/>
      <c r="C712" s="116"/>
      <c r="D712" s="120"/>
      <c r="E712" s="120"/>
      <c r="F712" s="122"/>
      <c r="G712" s="123"/>
      <c r="H712" s="123"/>
      <c r="I712" s="123"/>
      <c r="J712" s="117" t="str">
        <f>'YARIŞMA BİLGİLERİ'!$F$21</f>
        <v>12-16 Yaş Kız Erkek</v>
      </c>
      <c r="K712" s="120" t="str">
        <f t="shared" ref="K712:K726" si="16">CONCATENATE(K$1,"-",A$1)</f>
        <v>İzmir-Görme Engelliler Türkiye Şampiyonası</v>
      </c>
      <c r="L712" s="177"/>
      <c r="M712" s="121"/>
    </row>
    <row r="713" spans="1:13" s="113" customFormat="1" ht="26.25" customHeight="1" x14ac:dyDescent="0.2">
      <c r="A713" s="115">
        <v>765</v>
      </c>
      <c r="B713" s="126"/>
      <c r="C713" s="116"/>
      <c r="D713" s="120"/>
      <c r="E713" s="120"/>
      <c r="F713" s="122"/>
      <c r="G713" s="123"/>
      <c r="H713" s="123"/>
      <c r="I713" s="123"/>
      <c r="J713" s="117" t="str">
        <f>'YARIŞMA BİLGİLERİ'!$F$21</f>
        <v>12-16 Yaş Kız Erkek</v>
      </c>
      <c r="K713" s="120" t="str">
        <f t="shared" si="16"/>
        <v>İzmir-Görme Engelliler Türkiye Şampiyonası</v>
      </c>
      <c r="L713" s="177"/>
      <c r="M713" s="121"/>
    </row>
    <row r="714" spans="1:13" s="113" customFormat="1" ht="26.25" customHeight="1" x14ac:dyDescent="0.2">
      <c r="A714" s="115">
        <v>766</v>
      </c>
      <c r="B714" s="126"/>
      <c r="C714" s="116"/>
      <c r="D714" s="120"/>
      <c r="E714" s="120"/>
      <c r="F714" s="122"/>
      <c r="G714" s="123"/>
      <c r="H714" s="123"/>
      <c r="I714" s="123"/>
      <c r="J714" s="117" t="str">
        <f>'YARIŞMA BİLGİLERİ'!$F$21</f>
        <v>12-16 Yaş Kız Erkek</v>
      </c>
      <c r="K714" s="120" t="str">
        <f t="shared" si="16"/>
        <v>İzmir-Görme Engelliler Türkiye Şampiyonası</v>
      </c>
      <c r="L714" s="177"/>
      <c r="M714" s="121"/>
    </row>
    <row r="715" spans="1:13" s="113" customFormat="1" ht="26.25" customHeight="1" x14ac:dyDescent="0.2">
      <c r="A715" s="115">
        <v>767</v>
      </c>
      <c r="B715" s="126"/>
      <c r="C715" s="116"/>
      <c r="D715" s="120"/>
      <c r="E715" s="120"/>
      <c r="F715" s="122"/>
      <c r="G715" s="123"/>
      <c r="H715" s="123"/>
      <c r="I715" s="123"/>
      <c r="J715" s="117" t="str">
        <f>'YARIŞMA BİLGİLERİ'!$F$21</f>
        <v>12-16 Yaş Kız Erkek</v>
      </c>
      <c r="K715" s="120" t="str">
        <f t="shared" si="16"/>
        <v>İzmir-Görme Engelliler Türkiye Şampiyonası</v>
      </c>
      <c r="L715" s="177"/>
      <c r="M715" s="121"/>
    </row>
    <row r="716" spans="1:13" s="113" customFormat="1" ht="26.25" customHeight="1" x14ac:dyDescent="0.2">
      <c r="A716" s="115">
        <v>768</v>
      </c>
      <c r="B716" s="126"/>
      <c r="C716" s="116"/>
      <c r="D716" s="120"/>
      <c r="E716" s="120"/>
      <c r="F716" s="122"/>
      <c r="G716" s="123"/>
      <c r="H716" s="123"/>
      <c r="I716" s="123"/>
      <c r="J716" s="117" t="str">
        <f>'YARIŞMA BİLGİLERİ'!$F$21</f>
        <v>12-16 Yaş Kız Erkek</v>
      </c>
      <c r="K716" s="120" t="str">
        <f t="shared" si="16"/>
        <v>İzmir-Görme Engelliler Türkiye Şampiyonası</v>
      </c>
      <c r="L716" s="177"/>
      <c r="M716" s="121"/>
    </row>
    <row r="717" spans="1:13" s="113" customFormat="1" ht="26.25" customHeight="1" x14ac:dyDescent="0.2">
      <c r="A717" s="115">
        <v>769</v>
      </c>
      <c r="B717" s="126"/>
      <c r="C717" s="116"/>
      <c r="D717" s="120"/>
      <c r="E717" s="120"/>
      <c r="F717" s="122"/>
      <c r="G717" s="123"/>
      <c r="H717" s="123"/>
      <c r="I717" s="123"/>
      <c r="J717" s="117" t="str">
        <f>'YARIŞMA BİLGİLERİ'!$F$21</f>
        <v>12-16 Yaş Kız Erkek</v>
      </c>
      <c r="K717" s="120" t="str">
        <f t="shared" si="16"/>
        <v>İzmir-Görme Engelliler Türkiye Şampiyonası</v>
      </c>
      <c r="L717" s="177"/>
      <c r="M717" s="121"/>
    </row>
    <row r="718" spans="1:13" s="113" customFormat="1" ht="26.25" customHeight="1" x14ac:dyDescent="0.2">
      <c r="A718" s="115">
        <v>770</v>
      </c>
      <c r="B718" s="126"/>
      <c r="C718" s="116"/>
      <c r="D718" s="120"/>
      <c r="E718" s="120"/>
      <c r="F718" s="122"/>
      <c r="G718" s="123"/>
      <c r="H718" s="123"/>
      <c r="I718" s="123"/>
      <c r="J718" s="117" t="str">
        <f>'YARIŞMA BİLGİLERİ'!$F$21</f>
        <v>12-16 Yaş Kız Erkek</v>
      </c>
      <c r="K718" s="120" t="str">
        <f t="shared" si="16"/>
        <v>İzmir-Görme Engelliler Türkiye Şampiyonası</v>
      </c>
      <c r="L718" s="177"/>
      <c r="M718" s="121"/>
    </row>
    <row r="719" spans="1:13" s="113" customFormat="1" ht="26.25" customHeight="1" x14ac:dyDescent="0.2">
      <c r="A719" s="115">
        <v>771</v>
      </c>
      <c r="B719" s="126"/>
      <c r="C719" s="116"/>
      <c r="D719" s="120"/>
      <c r="E719" s="120"/>
      <c r="F719" s="122"/>
      <c r="G719" s="123"/>
      <c r="H719" s="123"/>
      <c r="I719" s="123"/>
      <c r="J719" s="117" t="str">
        <f>'YARIŞMA BİLGİLERİ'!$F$21</f>
        <v>12-16 Yaş Kız Erkek</v>
      </c>
      <c r="K719" s="120" t="str">
        <f t="shared" si="16"/>
        <v>İzmir-Görme Engelliler Türkiye Şampiyonası</v>
      </c>
      <c r="L719" s="177"/>
      <c r="M719" s="121"/>
    </row>
    <row r="720" spans="1:13" s="113" customFormat="1" ht="26.25" customHeight="1" x14ac:dyDescent="0.2">
      <c r="A720" s="115">
        <v>772</v>
      </c>
      <c r="B720" s="126"/>
      <c r="C720" s="116"/>
      <c r="D720" s="120"/>
      <c r="E720" s="120"/>
      <c r="F720" s="122"/>
      <c r="G720" s="123"/>
      <c r="H720" s="123"/>
      <c r="I720" s="123"/>
      <c r="J720" s="117" t="str">
        <f>'YARIŞMA BİLGİLERİ'!$F$21</f>
        <v>12-16 Yaş Kız Erkek</v>
      </c>
      <c r="K720" s="120" t="str">
        <f t="shared" si="16"/>
        <v>İzmir-Görme Engelliler Türkiye Şampiyonası</v>
      </c>
      <c r="L720" s="177"/>
      <c r="M720" s="121"/>
    </row>
    <row r="721" spans="1:13" s="113" customFormat="1" ht="26.25" customHeight="1" x14ac:dyDescent="0.2">
      <c r="A721" s="115">
        <v>773</v>
      </c>
      <c r="B721" s="126"/>
      <c r="C721" s="116"/>
      <c r="D721" s="120"/>
      <c r="E721" s="120"/>
      <c r="F721" s="122"/>
      <c r="G721" s="123"/>
      <c r="H721" s="123"/>
      <c r="I721" s="123"/>
      <c r="J721" s="117" t="str">
        <f>'YARIŞMA BİLGİLERİ'!$F$21</f>
        <v>12-16 Yaş Kız Erkek</v>
      </c>
      <c r="K721" s="120" t="str">
        <f t="shared" si="16"/>
        <v>İzmir-Görme Engelliler Türkiye Şampiyonası</v>
      </c>
      <c r="L721" s="177"/>
      <c r="M721" s="121"/>
    </row>
    <row r="722" spans="1:13" s="113" customFormat="1" ht="26.25" customHeight="1" x14ac:dyDescent="0.2">
      <c r="A722" s="115">
        <v>774</v>
      </c>
      <c r="B722" s="126"/>
      <c r="C722" s="116"/>
      <c r="D722" s="120"/>
      <c r="E722" s="120"/>
      <c r="F722" s="122"/>
      <c r="G722" s="123"/>
      <c r="H722" s="123"/>
      <c r="I722" s="123"/>
      <c r="J722" s="117" t="str">
        <f>'YARIŞMA BİLGİLERİ'!$F$21</f>
        <v>12-16 Yaş Kız Erkek</v>
      </c>
      <c r="K722" s="120" t="str">
        <f t="shared" si="16"/>
        <v>İzmir-Görme Engelliler Türkiye Şampiyonası</v>
      </c>
      <c r="L722" s="177"/>
      <c r="M722" s="121"/>
    </row>
    <row r="723" spans="1:13" s="113" customFormat="1" ht="26.25" customHeight="1" x14ac:dyDescent="0.2">
      <c r="A723" s="115">
        <v>775</v>
      </c>
      <c r="B723" s="126"/>
      <c r="C723" s="116"/>
      <c r="D723" s="120"/>
      <c r="E723" s="120"/>
      <c r="F723" s="122"/>
      <c r="G723" s="123"/>
      <c r="H723" s="123"/>
      <c r="I723" s="123"/>
      <c r="J723" s="117" t="str">
        <f>'YARIŞMA BİLGİLERİ'!$F$21</f>
        <v>12-16 Yaş Kız Erkek</v>
      </c>
      <c r="K723" s="120" t="str">
        <f t="shared" si="16"/>
        <v>İzmir-Görme Engelliler Türkiye Şampiyonası</v>
      </c>
      <c r="L723" s="177"/>
      <c r="M723" s="121"/>
    </row>
    <row r="724" spans="1:13" s="113" customFormat="1" ht="26.25" customHeight="1" x14ac:dyDescent="0.2">
      <c r="A724" s="115">
        <v>776</v>
      </c>
      <c r="B724" s="126"/>
      <c r="C724" s="116"/>
      <c r="D724" s="120"/>
      <c r="E724" s="120"/>
      <c r="F724" s="122"/>
      <c r="G724" s="123"/>
      <c r="H724" s="123"/>
      <c r="I724" s="123"/>
      <c r="J724" s="117" t="str">
        <f>'YARIŞMA BİLGİLERİ'!$F$21</f>
        <v>12-16 Yaş Kız Erkek</v>
      </c>
      <c r="K724" s="120" t="str">
        <f t="shared" si="16"/>
        <v>İzmir-Görme Engelliler Türkiye Şampiyonası</v>
      </c>
      <c r="L724" s="177"/>
      <c r="M724" s="121"/>
    </row>
    <row r="725" spans="1:13" s="113" customFormat="1" ht="26.25" customHeight="1" x14ac:dyDescent="0.2">
      <c r="A725" s="115">
        <v>777</v>
      </c>
      <c r="B725" s="126"/>
      <c r="C725" s="116"/>
      <c r="D725" s="120"/>
      <c r="E725" s="120"/>
      <c r="F725" s="122"/>
      <c r="G725" s="123"/>
      <c r="H725" s="123"/>
      <c r="I725" s="123"/>
      <c r="J725" s="117" t="str">
        <f>'YARIŞMA BİLGİLERİ'!$F$21</f>
        <v>12-16 Yaş Kız Erkek</v>
      </c>
      <c r="K725" s="120" t="str">
        <f t="shared" si="16"/>
        <v>İzmir-Görme Engelliler Türkiye Şampiyonası</v>
      </c>
      <c r="L725" s="177"/>
      <c r="M725" s="121"/>
    </row>
    <row r="726" spans="1:13" s="113" customFormat="1" ht="26.25" customHeight="1" x14ac:dyDescent="0.2">
      <c r="A726" s="115">
        <v>778</v>
      </c>
      <c r="B726" s="126"/>
      <c r="C726" s="116"/>
      <c r="D726" s="120"/>
      <c r="E726" s="120"/>
      <c r="F726" s="122"/>
      <c r="G726" s="123"/>
      <c r="H726" s="123"/>
      <c r="I726" s="123"/>
      <c r="J726" s="117" t="str">
        <f>'YARIŞMA BİLGİLERİ'!$F$21</f>
        <v>12-16 Yaş Kız Erkek</v>
      </c>
      <c r="K726" s="120" t="str">
        <f t="shared" si="16"/>
        <v>İzmir-Görme Engelliler Türkiye Şampiyonası</v>
      </c>
      <c r="L726" s="177"/>
      <c r="M726" s="12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72"/>
  <sheetViews>
    <sheetView view="pageBreakPreview" zoomScale="80" zoomScaleNormal="100" zoomScaleSheetLayoutView="80" workbookViewId="0">
      <selection activeCell="O23" sqref="O23"/>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4" style="47" customWidth="1"/>
    <col min="7" max="7" width="8.7109375" style="47" customWidth="1"/>
    <col min="8" max="8" width="2.140625" style="22" customWidth="1"/>
    <col min="9" max="9" width="7.5703125" style="29" customWidth="1"/>
    <col min="10" max="10" width="11.140625" style="29" hidden="1" customWidth="1"/>
    <col min="11" max="11" width="7" style="29" customWidth="1"/>
    <col min="12" max="12" width="13.140625" style="30" bestFit="1" customWidth="1"/>
    <col min="13" max="13" width="9.28515625" style="30" customWidth="1"/>
    <col min="14" max="14" width="23.5703125" style="50" customWidth="1"/>
    <col min="15" max="15" width="41.570312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38"/>
      <c r="E3" s="328" t="s">
        <v>236</v>
      </c>
      <c r="F3" s="328"/>
      <c r="G3" s="197"/>
      <c r="H3" s="11"/>
      <c r="I3" s="329"/>
      <c r="J3" s="329"/>
      <c r="K3" s="329"/>
      <c r="L3" s="12"/>
      <c r="M3" s="12"/>
      <c r="N3" s="197"/>
      <c r="O3" s="330"/>
      <c r="P3" s="330"/>
      <c r="Q3" s="330"/>
    </row>
    <row r="4" spans="1:19" s="13" customFormat="1" ht="17.25" customHeight="1" x14ac:dyDescent="0.2">
      <c r="A4" s="331" t="s">
        <v>78</v>
      </c>
      <c r="B4" s="331"/>
      <c r="C4" s="331"/>
      <c r="D4" s="239"/>
      <c r="E4" s="332" t="s">
        <v>449</v>
      </c>
      <c r="F4" s="332"/>
      <c r="G4" s="34"/>
      <c r="H4" s="34"/>
      <c r="I4" s="34"/>
      <c r="J4" s="34"/>
      <c r="K4" s="34"/>
      <c r="L4" s="35"/>
      <c r="M4" s="35"/>
      <c r="N4" s="54" t="s">
        <v>5</v>
      </c>
      <c r="O4" s="209">
        <v>42830</v>
      </c>
      <c r="P4" s="175">
        <v>0.55555555555555558</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41.45" customHeight="1" x14ac:dyDescent="0.2">
      <c r="A6" s="334" t="s">
        <v>11</v>
      </c>
      <c r="B6" s="335" t="s">
        <v>73</v>
      </c>
      <c r="C6" s="337" t="s">
        <v>85</v>
      </c>
      <c r="D6" s="338" t="s">
        <v>215</v>
      </c>
      <c r="E6" s="340" t="s">
        <v>13</v>
      </c>
      <c r="F6" s="340" t="s">
        <v>41</v>
      </c>
      <c r="G6" s="340" t="s">
        <v>14</v>
      </c>
      <c r="I6" s="224" t="s">
        <v>15</v>
      </c>
      <c r="J6" s="225"/>
      <c r="K6" s="225"/>
      <c r="L6" s="225"/>
      <c r="M6" s="225"/>
      <c r="N6" s="252" t="s">
        <v>238</v>
      </c>
      <c r="O6" s="341"/>
      <c r="P6" s="341"/>
      <c r="Q6" s="342"/>
      <c r="S6"/>
    </row>
    <row r="7" spans="1:19" ht="41.4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41.45" customHeight="1" x14ac:dyDescent="0.2">
      <c r="A8" s="51">
        <v>1</v>
      </c>
      <c r="B8" s="51">
        <v>83</v>
      </c>
      <c r="C8" s="92">
        <v>36957</v>
      </c>
      <c r="D8" s="92" t="s">
        <v>205</v>
      </c>
      <c r="E8" s="154" t="s">
        <v>426</v>
      </c>
      <c r="F8" s="155" t="s">
        <v>427</v>
      </c>
      <c r="G8" s="195">
        <v>2120</v>
      </c>
      <c r="H8" s="23"/>
      <c r="I8" s="24">
        <v>2</v>
      </c>
      <c r="J8" s="25" t="s">
        <v>224</v>
      </c>
      <c r="K8" s="26" t="str">
        <f>IF(ISERROR(VLOOKUP(J8,'KAYIT LİSTESİ'!$B$4:$H$795,2,0)),"",(VLOOKUP(J8,'KAYIT LİSTESİ'!$B$4:$H$795,2,0)))</f>
        <v/>
      </c>
      <c r="L8" s="27" t="str">
        <f>IF(ISERROR(VLOOKUP(J8,'KAYIT LİSTESİ'!$B$4:$H$795,4,0)),"",(VLOOKUP(J8,'KAYIT LİSTESİ'!$B$4:$H$795,4,0)))</f>
        <v/>
      </c>
      <c r="M8" s="196" t="str">
        <f>IF(ISERROR(VLOOKUP(J8,'KAYIT LİSTESİ'!$B$4:$N$9795,13,0)),"",(VLOOKUP(J8,'KAYIT LİSTESİ'!$B$4:$N$9795,13,0)))</f>
        <v/>
      </c>
      <c r="N8" s="44" t="str">
        <f>IF(ISERROR(VLOOKUP(J8,'KAYIT LİSTESİ'!$B$4:$H$795,5,0)),"",(VLOOKUP(J8,'KAYIT LİSTESİ'!$B$4:$H$795,5,0)))</f>
        <v/>
      </c>
      <c r="O8" s="44" t="str">
        <f>IF(ISERROR(VLOOKUP(J8,'KAYIT LİSTESİ'!$B$4:$H$795,6,0)),"",(VLOOKUP(J8,'KAYIT LİSTESİ'!$B$4:$H$795,6,0)))</f>
        <v/>
      </c>
      <c r="P8" s="195"/>
      <c r="Q8" s="26"/>
    </row>
    <row r="9" spans="1:19" s="20" customFormat="1" ht="41.45" customHeight="1" x14ac:dyDescent="0.2">
      <c r="A9" s="51">
        <v>2</v>
      </c>
      <c r="B9" s="51">
        <v>20</v>
      </c>
      <c r="C9" s="92">
        <v>36892</v>
      </c>
      <c r="D9" s="92" t="s">
        <v>205</v>
      </c>
      <c r="E9" s="154" t="s">
        <v>424</v>
      </c>
      <c r="F9" s="155" t="s">
        <v>425</v>
      </c>
      <c r="G9" s="195">
        <v>2125</v>
      </c>
      <c r="H9" s="23"/>
      <c r="I9" s="24">
        <v>4</v>
      </c>
      <c r="J9" s="25" t="s">
        <v>225</v>
      </c>
      <c r="K9" s="26">
        <f>IF(ISERROR(VLOOKUP(J9,'KAYIT LİSTESİ'!$B$4:$H$795,2,0)),"",(VLOOKUP(J9,'KAYIT LİSTESİ'!$B$4:$H$795,2,0)))</f>
        <v>20</v>
      </c>
      <c r="L9" s="27">
        <f>IF(ISERROR(VLOOKUP(J9,'KAYIT LİSTESİ'!$B$4:$H$795,4,0)),"",(VLOOKUP(J9,'KAYIT LİSTESİ'!$B$4:$H$795,4,0)))</f>
        <v>36892</v>
      </c>
      <c r="M9" s="196" t="str">
        <f>IF(ISERROR(VLOOKUP(J9,'KAYIT LİSTESİ'!$B$4:$N$9795,13,0)),"",(VLOOKUP(J9,'KAYIT LİSTESİ'!$B$4:$N$9795,13,0)))</f>
        <v>B1</v>
      </c>
      <c r="N9" s="44" t="str">
        <f>IF(ISERROR(VLOOKUP(J9,'KAYIT LİSTESİ'!$B$4:$H$795,5,0)),"",(VLOOKUP(J9,'KAYIT LİSTESİ'!$B$4:$H$795,5,0)))</f>
        <v>ECE ÇELEBİ</v>
      </c>
      <c r="O9" s="44" t="str">
        <f>IF(ISERROR(VLOOKUP(J9,'KAYIT LİSTESİ'!$B$4:$H$795,6,0)),"",(VLOOKUP(J9,'KAYIT LİSTESİ'!$B$4:$H$795,6,0)))</f>
        <v>ANKARA-YENİMAH.BLD.G.ENG.SP.KLB.</v>
      </c>
      <c r="P9" s="28">
        <v>2125</v>
      </c>
      <c r="Q9" s="26">
        <v>2</v>
      </c>
    </row>
    <row r="10" spans="1:19" s="20" customFormat="1" ht="41.45" customHeight="1" x14ac:dyDescent="0.2">
      <c r="A10" s="51"/>
      <c r="B10" s="51"/>
      <c r="C10" s="92"/>
      <c r="D10" s="92"/>
      <c r="E10" s="154"/>
      <c r="F10" s="155"/>
      <c r="G10" s="93"/>
      <c r="H10" s="23"/>
      <c r="I10" s="24">
        <v>6</v>
      </c>
      <c r="J10" s="25" t="s">
        <v>226</v>
      </c>
      <c r="K10" s="26">
        <f>IF(ISERROR(VLOOKUP(J10,'KAYIT LİSTESİ'!$B$4:$H$795,2,0)),"",(VLOOKUP(J10,'KAYIT LİSTESİ'!$B$4:$H$795,2,0)))</f>
        <v>83</v>
      </c>
      <c r="L10" s="27">
        <f>IF(ISERROR(VLOOKUP(J10,'KAYIT LİSTESİ'!$B$4:$H$795,4,0)),"",(VLOOKUP(J10,'KAYIT LİSTESİ'!$B$4:$H$795,4,0)))</f>
        <v>36957</v>
      </c>
      <c r="M10" s="196" t="str">
        <f>IF(ISERROR(VLOOKUP(J10,'KAYIT LİSTESİ'!$B$4:$N$9795,13,0)),"",(VLOOKUP(J10,'KAYIT LİSTESİ'!$B$4:$N$9795,13,0)))</f>
        <v>B1</v>
      </c>
      <c r="N10" s="44" t="str">
        <f>IF(ISERROR(VLOOKUP(J10,'KAYIT LİSTESİ'!$B$4:$H$795,5,0)),"",(VLOOKUP(J10,'KAYIT LİSTESİ'!$B$4:$H$795,5,0)))</f>
        <v>MERVE ARICI</v>
      </c>
      <c r="O10" s="44" t="str">
        <f>IF(ISERROR(VLOOKUP(J10,'KAYIT LİSTESİ'!$B$4:$H$795,6,0)),"",(VLOOKUP(J10,'KAYIT LİSTESİ'!$B$4:$H$795,6,0)))</f>
        <v>MANİSA-ŞEHZADELER ENG.SP.KLB.</v>
      </c>
      <c r="P10" s="28">
        <v>2120</v>
      </c>
      <c r="Q10" s="26">
        <v>1</v>
      </c>
    </row>
    <row r="11" spans="1:19" s="20" customFormat="1" ht="41.45" customHeight="1" x14ac:dyDescent="0.2">
      <c r="A11" s="51"/>
      <c r="B11" s="51"/>
      <c r="C11" s="92"/>
      <c r="D11" s="92"/>
      <c r="E11" s="154"/>
      <c r="F11" s="155"/>
      <c r="G11" s="93"/>
      <c r="H11" s="23"/>
      <c r="I11" s="24">
        <v>8</v>
      </c>
      <c r="J11" s="25" t="s">
        <v>227</v>
      </c>
      <c r="K11" s="26" t="str">
        <f>IF(ISERROR(VLOOKUP(J11,'KAYIT LİSTESİ'!$B$4:$H$795,2,0)),"",(VLOOKUP(J11,'KAYIT LİSTESİ'!$B$4:$H$795,2,0)))</f>
        <v/>
      </c>
      <c r="L11" s="27" t="str">
        <f>IF(ISERROR(VLOOKUP(J11,'KAYIT LİSTESİ'!$B$4:$H$795,4,0)),"",(VLOOKUP(J11,'KAYIT LİSTESİ'!$B$4:$H$795,4,0)))</f>
        <v/>
      </c>
      <c r="M11" s="196" t="str">
        <f>IF(ISERROR(VLOOKUP(J11,'KAYIT LİSTESİ'!$B$4:$N$9795,13,0)),"",(VLOOKUP(J11,'KAYIT LİSTESİ'!$B$4:$N$9795,13,0)))</f>
        <v/>
      </c>
      <c r="N11" s="44" t="str">
        <f>IF(ISERROR(VLOOKUP(J11,'KAYIT LİSTESİ'!$B$4:$H$795,5,0)),"",(VLOOKUP(J11,'KAYIT LİSTESİ'!$B$4:$H$795,5,0)))</f>
        <v/>
      </c>
      <c r="O11" s="44" t="str">
        <f>IF(ISERROR(VLOOKUP(J11,'KAYIT LİSTESİ'!$B$4:$H$795,6,0)),"",(VLOOKUP(J11,'KAYIT LİSTESİ'!$B$4:$H$795,6,0)))</f>
        <v/>
      </c>
      <c r="P11" s="195"/>
      <c r="Q11" s="26"/>
    </row>
    <row r="12" spans="1:19" s="20" customFormat="1" ht="41.45" customHeight="1" x14ac:dyDescent="0.2">
      <c r="A12" s="51"/>
      <c r="B12" s="51"/>
      <c r="C12" s="92"/>
      <c r="D12" s="92"/>
      <c r="E12" s="154"/>
      <c r="F12" s="155"/>
      <c r="G12" s="93"/>
      <c r="H12" s="23"/>
      <c r="I12" s="224" t="s">
        <v>16</v>
      </c>
      <c r="J12" s="225"/>
      <c r="K12" s="225"/>
      <c r="L12" s="225"/>
      <c r="M12" s="225"/>
      <c r="N12" s="252" t="s">
        <v>238</v>
      </c>
      <c r="O12" s="341"/>
      <c r="P12" s="341"/>
      <c r="Q12" s="342"/>
    </row>
    <row r="13" spans="1:19" s="20" customFormat="1" ht="41.45" customHeight="1" x14ac:dyDescent="0.2">
      <c r="A13" s="334" t="s">
        <v>11</v>
      </c>
      <c r="B13" s="335" t="s">
        <v>73</v>
      </c>
      <c r="C13" s="337" t="s">
        <v>85</v>
      </c>
      <c r="D13" s="338" t="s">
        <v>215</v>
      </c>
      <c r="E13" s="340" t="s">
        <v>13</v>
      </c>
      <c r="F13" s="340" t="s">
        <v>41</v>
      </c>
      <c r="G13" s="340" t="s">
        <v>14</v>
      </c>
      <c r="H13" s="23"/>
      <c r="I13" s="43" t="s">
        <v>133</v>
      </c>
      <c r="J13" s="40" t="s">
        <v>74</v>
      </c>
      <c r="K13" s="40" t="s">
        <v>73</v>
      </c>
      <c r="L13" s="41" t="s">
        <v>12</v>
      </c>
      <c r="M13" s="41" t="s">
        <v>215</v>
      </c>
      <c r="N13" s="42" t="s">
        <v>13</v>
      </c>
      <c r="O13" s="42" t="s">
        <v>41</v>
      </c>
      <c r="P13" s="40" t="s">
        <v>14</v>
      </c>
      <c r="Q13" s="40" t="s">
        <v>25</v>
      </c>
    </row>
    <row r="14" spans="1:19" s="20" customFormat="1" ht="41.45" customHeight="1" x14ac:dyDescent="0.2">
      <c r="A14" s="334"/>
      <c r="B14" s="336"/>
      <c r="C14" s="337"/>
      <c r="D14" s="339"/>
      <c r="E14" s="340"/>
      <c r="F14" s="340"/>
      <c r="G14" s="340"/>
      <c r="H14" s="23"/>
      <c r="I14" s="24">
        <v>2</v>
      </c>
      <c r="J14" s="25" t="s">
        <v>228</v>
      </c>
      <c r="K14" s="26" t="str">
        <f>IF(ISERROR(VLOOKUP(J14,'KAYIT LİSTESİ'!$B$4:$H$795,2,0)),"",(VLOOKUP(J14,'KAYIT LİSTESİ'!$B$4:$H$795,2,0)))</f>
        <v/>
      </c>
      <c r="L14" s="27" t="str">
        <f>IF(ISERROR(VLOOKUP(J14,'KAYIT LİSTESİ'!$B$4:$H$795,4,0)),"",(VLOOKUP(J14,'KAYIT LİSTESİ'!$B$4:$H$795,4,0)))</f>
        <v/>
      </c>
      <c r="M14" s="196"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95"/>
      <c r="Q14" s="26"/>
    </row>
    <row r="15" spans="1:19" s="20" customFormat="1" ht="41.45" customHeight="1" x14ac:dyDescent="0.2">
      <c r="A15" s="51">
        <v>1</v>
      </c>
      <c r="B15" s="51">
        <v>56</v>
      </c>
      <c r="C15" s="92">
        <v>37691</v>
      </c>
      <c r="D15" s="92" t="s">
        <v>203</v>
      </c>
      <c r="E15" s="154" t="s">
        <v>428</v>
      </c>
      <c r="F15" s="155" t="s">
        <v>429</v>
      </c>
      <c r="G15" s="195">
        <v>2003</v>
      </c>
      <c r="H15" s="23"/>
      <c r="I15" s="24">
        <v>4</v>
      </c>
      <c r="J15" s="25" t="s">
        <v>229</v>
      </c>
      <c r="K15" s="26">
        <f>IF(ISERROR(VLOOKUP(J15,'KAYIT LİSTESİ'!$B$4:$H$795,2,0)),"",(VLOOKUP(J15,'KAYIT LİSTESİ'!$B$4:$H$795,2,0)))</f>
        <v>56</v>
      </c>
      <c r="L15" s="27">
        <f>IF(ISERROR(VLOOKUP(J15,'KAYIT LİSTESİ'!$B$4:$H$795,4,0)),"",(VLOOKUP(J15,'KAYIT LİSTESİ'!$B$4:$H$795,4,0)))</f>
        <v>37691</v>
      </c>
      <c r="M15" s="196" t="str">
        <f>IF(ISERROR(VLOOKUP(J15,'KAYIT LİSTESİ'!$B$4:$N$9795,13,0)),"",(VLOOKUP(J15,'KAYIT LİSTESİ'!$B$4:$N$9795,13,0)))</f>
        <v>B2</v>
      </c>
      <c r="N15" s="44" t="str">
        <f>IF(ISERROR(VLOOKUP(J15,'KAYIT LİSTESİ'!$B$4:$H$795,5,0)),"",(VLOOKUP(J15,'KAYIT LİSTESİ'!$B$4:$H$795,5,0)))</f>
        <v>EMİNE TURGUT</v>
      </c>
      <c r="O15" s="44" t="str">
        <f>IF(ISERROR(VLOOKUP(J15,'KAYIT LİSTESİ'!$B$4:$H$795,6,0)),"",(VLOOKUP(J15,'KAYIT LİSTESİ'!$B$4:$H$795,6,0)))</f>
        <v>İSTANBUL-BAKIRKÖR GÖR ENG.SANAT VE SP.KLB.</v>
      </c>
      <c r="P15" s="195">
        <v>2003</v>
      </c>
      <c r="Q15" s="26">
        <v>1</v>
      </c>
    </row>
    <row r="16" spans="1:19" s="20" customFormat="1" ht="41.45" customHeight="1" x14ac:dyDescent="0.2">
      <c r="A16" s="51">
        <v>2</v>
      </c>
      <c r="B16" s="51">
        <v>80</v>
      </c>
      <c r="C16" s="92">
        <v>38715</v>
      </c>
      <c r="D16" s="92" t="s">
        <v>203</v>
      </c>
      <c r="E16" s="154" t="s">
        <v>432</v>
      </c>
      <c r="F16" s="155" t="s">
        <v>433</v>
      </c>
      <c r="G16" s="195">
        <v>2075</v>
      </c>
      <c r="H16" s="23"/>
      <c r="I16" s="24">
        <v>6</v>
      </c>
      <c r="J16" s="25" t="s">
        <v>230</v>
      </c>
      <c r="K16" s="26">
        <f>IF(ISERROR(VLOOKUP(J16,'KAYIT LİSTESİ'!$B$4:$H$795,2,0)),"",(VLOOKUP(J16,'KAYIT LİSTESİ'!$B$4:$H$795,2,0)))</f>
        <v>75</v>
      </c>
      <c r="L16" s="27">
        <f>IF(ISERROR(VLOOKUP(J16,'KAYIT LİSTESİ'!$B$4:$H$795,4,0)),"",(VLOOKUP(J16,'KAYIT LİSTESİ'!$B$4:$H$795,4,0)))</f>
        <v>38179</v>
      </c>
      <c r="M16" s="196" t="str">
        <f>IF(ISERROR(VLOOKUP(J16,'KAYIT LİSTESİ'!$B$4:$N$9795,13,0)),"",(VLOOKUP(J16,'KAYIT LİSTESİ'!$B$4:$N$9795,13,0)))</f>
        <v>B2</v>
      </c>
      <c r="N16" s="44" t="str">
        <f>IF(ISERROR(VLOOKUP(J16,'KAYIT LİSTESİ'!$B$4:$H$795,5,0)),"",(VLOOKUP(J16,'KAYIT LİSTESİ'!$B$4:$H$795,5,0)))</f>
        <v>SAADET YILDIRIM</v>
      </c>
      <c r="O16" s="44" t="str">
        <f>IF(ISERROR(VLOOKUP(J16,'KAYIT LİSTESİ'!$B$4:$H$795,6,0)),"",(VLOOKUP(J16,'KAYIT LİSTESİ'!$B$4:$H$795,6,0)))</f>
        <v>KONYA-KONYA G.ENG.SP.KLB.</v>
      </c>
      <c r="P16" s="195">
        <v>2089</v>
      </c>
      <c r="Q16" s="26">
        <v>3</v>
      </c>
    </row>
    <row r="17" spans="1:17" s="20" customFormat="1" ht="41.45" customHeight="1" x14ac:dyDescent="0.2">
      <c r="A17" s="51">
        <v>3</v>
      </c>
      <c r="B17" s="51">
        <v>75</v>
      </c>
      <c r="C17" s="92">
        <v>38179</v>
      </c>
      <c r="D17" s="92" t="s">
        <v>203</v>
      </c>
      <c r="E17" s="154" t="s">
        <v>430</v>
      </c>
      <c r="F17" s="155" t="s">
        <v>431</v>
      </c>
      <c r="G17" s="195">
        <v>2089</v>
      </c>
      <c r="H17" s="23"/>
      <c r="I17" s="24">
        <v>8</v>
      </c>
      <c r="J17" s="25" t="s">
        <v>231</v>
      </c>
      <c r="K17" s="26">
        <f>IF(ISERROR(VLOOKUP(J17,'KAYIT LİSTESİ'!$B$4:$H$795,2,0)),"",(VLOOKUP(J17,'KAYIT LİSTESİ'!$B$4:$H$795,2,0)))</f>
        <v>80</v>
      </c>
      <c r="L17" s="27">
        <f>IF(ISERROR(VLOOKUP(J17,'KAYIT LİSTESİ'!$B$4:$H$795,4,0)),"",(VLOOKUP(J17,'KAYIT LİSTESİ'!$B$4:$H$795,4,0)))</f>
        <v>38715</v>
      </c>
      <c r="M17" s="196" t="str">
        <f>IF(ISERROR(VLOOKUP(J17,'KAYIT LİSTESİ'!$B$4:$N$9795,13,0)),"",(VLOOKUP(J17,'KAYIT LİSTESİ'!$B$4:$N$9795,13,0)))</f>
        <v>B2</v>
      </c>
      <c r="N17" s="44" t="str">
        <f>IF(ISERROR(VLOOKUP(J17,'KAYIT LİSTESİ'!$B$4:$H$795,5,0)),"",(VLOOKUP(J17,'KAYIT LİSTESİ'!$B$4:$H$795,5,0)))</f>
        <v>MERYEM SERAP BOZPAPAĞAN</v>
      </c>
      <c r="O17" s="44" t="str">
        <f>IF(ISERROR(VLOOKUP(J17,'KAYIT LİSTESİ'!$B$4:$H$795,6,0)),"",(VLOOKUP(J17,'KAYIT LİSTESİ'!$B$4:$H$795,6,0)))</f>
        <v>MALATYA-MALATYA GENÇLİK G.ENG.SP.KLB.</v>
      </c>
      <c r="P17" s="195">
        <v>2075</v>
      </c>
      <c r="Q17" s="26">
        <v>2</v>
      </c>
    </row>
    <row r="18" spans="1:17" s="20" customFormat="1" ht="41.45" customHeight="1" x14ac:dyDescent="0.2">
      <c r="A18" s="51"/>
      <c r="B18" s="51"/>
      <c r="C18" s="92"/>
      <c r="D18" s="92"/>
      <c r="E18" s="154"/>
      <c r="F18" s="155"/>
      <c r="G18" s="195"/>
      <c r="H18" s="23"/>
      <c r="I18" s="224" t="s">
        <v>17</v>
      </c>
      <c r="J18" s="225"/>
      <c r="K18" s="225"/>
      <c r="L18" s="225"/>
      <c r="M18" s="225"/>
      <c r="N18" s="252" t="s">
        <v>238</v>
      </c>
      <c r="O18" s="341"/>
      <c r="P18" s="341"/>
      <c r="Q18" s="342"/>
    </row>
    <row r="19" spans="1:17" s="20" customFormat="1" ht="41.45" customHeight="1" x14ac:dyDescent="0.2">
      <c r="A19" s="51"/>
      <c r="B19" s="51"/>
      <c r="C19" s="92"/>
      <c r="D19" s="92"/>
      <c r="E19" s="154"/>
      <c r="F19" s="155"/>
      <c r="G19" s="195"/>
      <c r="H19" s="23"/>
      <c r="I19" s="43" t="s">
        <v>133</v>
      </c>
      <c r="J19" s="40" t="s">
        <v>74</v>
      </c>
      <c r="K19" s="40" t="s">
        <v>73</v>
      </c>
      <c r="L19" s="41" t="s">
        <v>12</v>
      </c>
      <c r="M19" s="41" t="s">
        <v>215</v>
      </c>
      <c r="N19" s="42" t="s">
        <v>13</v>
      </c>
      <c r="O19" s="42" t="s">
        <v>41</v>
      </c>
      <c r="P19" s="40" t="s">
        <v>14</v>
      </c>
      <c r="Q19" s="40" t="s">
        <v>25</v>
      </c>
    </row>
    <row r="20" spans="1:17" s="20" customFormat="1" ht="41.45" customHeight="1" x14ac:dyDescent="0.2">
      <c r="A20" s="51"/>
      <c r="B20" s="51"/>
      <c r="C20" s="92"/>
      <c r="D20" s="92"/>
      <c r="E20" s="154"/>
      <c r="F20" s="155"/>
      <c r="G20" s="195"/>
      <c r="H20" s="23"/>
      <c r="I20" s="24">
        <v>1</v>
      </c>
      <c r="J20" s="25" t="s">
        <v>232</v>
      </c>
      <c r="K20" s="26" t="str">
        <f>IF(ISERROR(VLOOKUP(J20,'KAYIT LİSTESİ'!$B$4:$H$795,2,0)),"",(VLOOKUP(J20,'KAYIT LİSTESİ'!$B$4:$H$795,2,0)))</f>
        <v/>
      </c>
      <c r="L20" s="27" t="str">
        <f>IF(ISERROR(VLOOKUP(J20,'KAYIT LİSTESİ'!$B$4:$H$795,4,0)),"",(VLOOKUP(J20,'KAYIT LİSTESİ'!$B$4:$H$795,4,0)))</f>
        <v/>
      </c>
      <c r="M20" s="27" t="str">
        <f>IF(ISERROR(VLOOKUP(J20,'KAYIT LİSTESİ'!$B$4:$N$9795,13,0)),"",(VLOOKUP(J20,'KAYIT LİSTESİ'!$B$4:$N$9795,13,0)))</f>
        <v/>
      </c>
      <c r="N20" s="44" t="str">
        <f>IF(ISERROR(VLOOKUP(J20,'KAYIT LİSTESİ'!$B$4:$H$795,5,0)),"",(VLOOKUP(J20,'KAYIT LİSTESİ'!$B$4:$H$795,5,0)))</f>
        <v/>
      </c>
      <c r="O20" s="44" t="str">
        <f>IF(ISERROR(VLOOKUP(J20,'KAYIT LİSTESİ'!$B$4:$H$795,6,0)),"",(VLOOKUP(J20,'KAYIT LİSTESİ'!$B$4:$H$795,6,0)))</f>
        <v/>
      </c>
      <c r="P20" s="195"/>
      <c r="Q20" s="26"/>
    </row>
    <row r="21" spans="1:17" s="20" customFormat="1" ht="41.45" customHeight="1" x14ac:dyDescent="0.2">
      <c r="A21" s="51"/>
      <c r="B21" s="51"/>
      <c r="C21" s="92"/>
      <c r="D21" s="92"/>
      <c r="E21" s="154"/>
      <c r="F21" s="155"/>
      <c r="G21" s="195"/>
      <c r="H21" s="23"/>
      <c r="I21" s="24">
        <v>2</v>
      </c>
      <c r="J21" s="25" t="s">
        <v>233</v>
      </c>
      <c r="K21" s="26">
        <f>IF(ISERROR(VLOOKUP(J21,'KAYIT LİSTESİ'!$B$4:$H$795,2,0)),"",(VLOOKUP(J21,'KAYIT LİSTESİ'!$B$4:$H$795,2,0)))</f>
        <v>74</v>
      </c>
      <c r="L21" s="27">
        <f>IF(ISERROR(VLOOKUP(J21,'KAYIT LİSTESİ'!$B$4:$H$795,4,0)),"",(VLOOKUP(J21,'KAYIT LİSTESİ'!$B$4:$H$795,4,0)))</f>
        <v>38353</v>
      </c>
      <c r="M21" s="27" t="str">
        <f>IF(ISERROR(VLOOKUP(J21,'KAYIT LİSTESİ'!$B$4:$N$9795,13,0)),"",(VLOOKUP(J21,'KAYIT LİSTESİ'!$B$4:$N$9795,13,0)))</f>
        <v>B3</v>
      </c>
      <c r="N21" s="44" t="str">
        <f>IF(ISERROR(VLOOKUP(J21,'KAYIT LİSTESİ'!$B$4:$H$795,5,0)),"",(VLOOKUP(J21,'KAYIT LİSTESİ'!$B$4:$H$795,5,0)))</f>
        <v>AYŞE NUR KÖYLÜ</v>
      </c>
      <c r="O21" s="44" t="str">
        <f>IF(ISERROR(VLOOKUP(J21,'KAYIT LİSTESİ'!$B$4:$H$795,6,0)),"",(VLOOKUP(J21,'KAYIT LİSTESİ'!$B$4:$H$795,6,0)))</f>
        <v>KONYA-KONYA G.ENG.SP.KLB.</v>
      </c>
      <c r="P21" s="195">
        <v>1923</v>
      </c>
      <c r="Q21" s="26">
        <v>4</v>
      </c>
    </row>
    <row r="22" spans="1:17" s="20" customFormat="1" ht="41.45" customHeight="1" x14ac:dyDescent="0.2">
      <c r="A22" s="51"/>
      <c r="B22" s="51"/>
      <c r="C22" s="92"/>
      <c r="D22" s="92"/>
      <c r="E22" s="154"/>
      <c r="F22" s="155"/>
      <c r="G22" s="195"/>
      <c r="H22" s="23"/>
      <c r="I22" s="24">
        <v>3</v>
      </c>
      <c r="J22" s="25" t="s">
        <v>234</v>
      </c>
      <c r="K22" s="26">
        <f>IF(ISERROR(VLOOKUP(J22,'KAYIT LİSTESİ'!$B$4:$H$795,2,0)),"",(VLOOKUP(J22,'KAYIT LİSTESİ'!$B$4:$H$795,2,0)))</f>
        <v>66</v>
      </c>
      <c r="L22" s="27">
        <f>IF(ISERROR(VLOOKUP(J22,'KAYIT LİSTESİ'!$B$4:$H$795,4,0)),"",(VLOOKUP(J22,'KAYIT LİSTESİ'!$B$4:$H$795,4,0)))</f>
        <v>38261</v>
      </c>
      <c r="M22" s="27" t="str">
        <f>IF(ISERROR(VLOOKUP(J22,'KAYIT LİSTESİ'!$B$4:$N$9795,13,0)),"",(VLOOKUP(J22,'KAYIT LİSTESİ'!$B$4:$N$9795,13,0)))</f>
        <v>B3</v>
      </c>
      <c r="N22" s="44" t="str">
        <f>IF(ISERROR(VLOOKUP(J22,'KAYIT LİSTESİ'!$B$4:$H$795,5,0)),"",(VLOOKUP(J22,'KAYIT LİSTESİ'!$B$4:$H$795,5,0)))</f>
        <v>BÜŞRA SULTAN KARAKAYA</v>
      </c>
      <c r="O22" s="44" t="str">
        <f>IF(ISERROR(VLOOKUP(J22,'KAYIT LİSTESİ'!$B$4:$H$795,6,0)),"",(VLOOKUP(J22,'KAYIT LİSTESİ'!$B$4:$H$795,6,0)))</f>
        <v>KAHRAMANMARAŞ-ERTUĞRULGAZİ ENG.SP.KLB.</v>
      </c>
      <c r="P22" s="195">
        <v>2100</v>
      </c>
      <c r="Q22" s="26">
        <v>5</v>
      </c>
    </row>
    <row r="23" spans="1:17" s="20" customFormat="1" ht="41.45" customHeight="1" x14ac:dyDescent="0.2">
      <c r="A23" s="51"/>
      <c r="B23" s="51"/>
      <c r="C23" s="92"/>
      <c r="D23" s="92"/>
      <c r="E23" s="154"/>
      <c r="F23" s="155"/>
      <c r="G23" s="93"/>
      <c r="H23" s="23"/>
      <c r="I23" s="24">
        <v>4</v>
      </c>
      <c r="J23" s="25" t="s">
        <v>235</v>
      </c>
      <c r="K23" s="26" t="str">
        <f>IF(ISERROR(VLOOKUP(J23,'KAYIT LİSTESİ'!$B$4:$H$795,2,0)),"",(VLOOKUP(J23,'KAYIT LİSTESİ'!$B$4:$H$795,2,0)))</f>
        <v/>
      </c>
      <c r="L23" s="27" t="str">
        <f>IF(ISERROR(VLOOKUP(J23,'KAYIT LİSTESİ'!$B$4:$H$795,4,0)),"",(VLOOKUP(J23,'KAYIT LİSTESİ'!$B$4:$H$795,4,0)))</f>
        <v/>
      </c>
      <c r="M23" s="27" t="str">
        <f>IF(ISERROR(VLOOKUP(J23,'KAYIT LİSTESİ'!$B$4:$N$9795,13,0)),"",(VLOOKUP(J23,'KAYIT LİSTESİ'!$B$4:$N$9795,13,0)))</f>
        <v/>
      </c>
      <c r="N23" s="44" t="str">
        <f>IF(ISERROR(VLOOKUP(J23,'KAYIT LİSTESİ'!$B$4:$H$795,5,0)),"",(VLOOKUP(J23,'KAYIT LİSTESİ'!$B$4:$H$795,5,0)))</f>
        <v/>
      </c>
      <c r="O23" s="44" t="str">
        <f>IF(ISERROR(VLOOKUP(J23,'KAYIT LİSTESİ'!$B$4:$H$795,6,0)),"",(VLOOKUP(J23,'KAYIT LİSTESİ'!$B$4:$H$795,6,0)))</f>
        <v/>
      </c>
      <c r="P23" s="195"/>
      <c r="Q23" s="26"/>
    </row>
    <row r="24" spans="1:17" s="20" customFormat="1" ht="41.45" customHeight="1" x14ac:dyDescent="0.2">
      <c r="A24" s="334" t="s">
        <v>11</v>
      </c>
      <c r="B24" s="335" t="s">
        <v>73</v>
      </c>
      <c r="C24" s="337" t="s">
        <v>85</v>
      </c>
      <c r="D24" s="338" t="s">
        <v>215</v>
      </c>
      <c r="E24" s="340" t="s">
        <v>13</v>
      </c>
      <c r="F24" s="340" t="s">
        <v>41</v>
      </c>
      <c r="G24" s="340" t="s">
        <v>14</v>
      </c>
      <c r="H24" s="23"/>
      <c r="I24" s="24">
        <v>5</v>
      </c>
      <c r="J24" s="25" t="s">
        <v>240</v>
      </c>
      <c r="K24" s="26">
        <f>IF(ISERROR(VLOOKUP(J24,'KAYIT LİSTESİ'!$B$4:$H$795,2,0)),"",(VLOOKUP(J24,'KAYIT LİSTESİ'!$B$4:$H$795,2,0)))</f>
        <v>44</v>
      </c>
      <c r="L24" s="27">
        <f>IF(ISERROR(VLOOKUP(J24,'KAYIT LİSTESİ'!$B$4:$H$795,4,0)),"",(VLOOKUP(J24,'KAYIT LİSTESİ'!$B$4:$H$795,4,0)))</f>
        <v>38537</v>
      </c>
      <c r="M24" s="27" t="str">
        <f>IF(ISERROR(VLOOKUP(J24,'KAYIT LİSTESİ'!$B$4:$N$9795,13,0)),"",(VLOOKUP(J24,'KAYIT LİSTESİ'!$B$4:$N$9795,13,0)))</f>
        <v>B3</v>
      </c>
      <c r="N24" s="44" t="str">
        <f>IF(ISERROR(VLOOKUP(J24,'KAYIT LİSTESİ'!$B$4:$H$795,5,0)),"",(VLOOKUP(J24,'KAYIT LİSTESİ'!$B$4:$H$795,5,0)))</f>
        <v>ELFİN PEHLİVAN</v>
      </c>
      <c r="O24" s="44" t="str">
        <f>IF(ISERROR(VLOOKUP(J24,'KAYIT LİSTESİ'!$B$4:$H$795,6,0)),"",(VLOOKUP(J24,'KAYIT LİSTESİ'!$B$4:$H$795,6,0)))</f>
        <v>DENİZLİ-DENİZLİ GÖR.ENG.EĞT VE SP.KLB.</v>
      </c>
      <c r="P24" s="195">
        <v>1888</v>
      </c>
      <c r="Q24" s="26">
        <v>3</v>
      </c>
    </row>
    <row r="25" spans="1:17" s="20" customFormat="1" ht="41.45" customHeight="1" x14ac:dyDescent="0.2">
      <c r="A25" s="334"/>
      <c r="B25" s="336"/>
      <c r="C25" s="337"/>
      <c r="D25" s="339"/>
      <c r="E25" s="340"/>
      <c r="F25" s="340"/>
      <c r="G25" s="340"/>
      <c r="H25" s="23"/>
      <c r="I25" s="24">
        <v>6</v>
      </c>
      <c r="J25" s="25" t="s">
        <v>241</v>
      </c>
      <c r="K25" s="26">
        <f>IF(ISERROR(VLOOKUP(J25,'KAYIT LİSTESİ'!$B$4:$H$795,2,0)),"",(VLOOKUP(J25,'KAYIT LİSTESİ'!$B$4:$H$795,2,0)))</f>
        <v>67</v>
      </c>
      <c r="L25" s="27">
        <f>IF(ISERROR(VLOOKUP(J25,'KAYIT LİSTESİ'!$B$4:$H$795,4,0)),"",(VLOOKUP(J25,'KAYIT LİSTESİ'!$B$4:$H$795,4,0)))</f>
        <v>38488</v>
      </c>
      <c r="M25" s="27" t="str">
        <f>IF(ISERROR(VLOOKUP(J25,'KAYIT LİSTESİ'!$B$4:$N$9795,13,0)),"",(VLOOKUP(J25,'KAYIT LİSTESİ'!$B$4:$N$9795,13,0)))</f>
        <v>B3</v>
      </c>
      <c r="N25" s="44" t="str">
        <f>IF(ISERROR(VLOOKUP(J25,'KAYIT LİSTESİ'!$B$4:$H$795,5,0)),"",(VLOOKUP(J25,'KAYIT LİSTESİ'!$B$4:$H$795,5,0)))</f>
        <v>GİZEM DİNÇER</v>
      </c>
      <c r="O25" s="44" t="str">
        <f>IF(ISERROR(VLOOKUP(J25,'KAYIT LİSTESİ'!$B$4:$H$795,6,0)),"",(VLOOKUP(J25,'KAYIT LİSTESİ'!$B$4:$H$795,6,0)))</f>
        <v>KAHRAMANMARAŞ-ERTUĞRULGAZİ ENG.SP.KLB.</v>
      </c>
      <c r="P25" s="195">
        <v>1883</v>
      </c>
      <c r="Q25" s="26">
        <v>2</v>
      </c>
    </row>
    <row r="26" spans="1:17" s="20" customFormat="1" ht="41.45" customHeight="1" x14ac:dyDescent="0.2">
      <c r="A26" s="51">
        <v>1</v>
      </c>
      <c r="B26" s="51">
        <v>65</v>
      </c>
      <c r="C26" s="92">
        <v>38220</v>
      </c>
      <c r="D26" s="92" t="s">
        <v>204</v>
      </c>
      <c r="E26" s="154" t="s">
        <v>441</v>
      </c>
      <c r="F26" s="155" t="s">
        <v>442</v>
      </c>
      <c r="G26" s="93">
        <v>1722</v>
      </c>
      <c r="H26" s="23"/>
      <c r="I26" s="24">
        <v>7</v>
      </c>
      <c r="J26" s="25" t="s">
        <v>242</v>
      </c>
      <c r="K26" s="26">
        <f>IF(ISERROR(VLOOKUP(J26,'KAYIT LİSTESİ'!$B$4:$H$795,2,0)),"",(VLOOKUP(J26,'KAYIT LİSTESİ'!$B$4:$H$795,2,0)))</f>
        <v>22</v>
      </c>
      <c r="L26" s="27">
        <f>IF(ISERROR(VLOOKUP(J26,'KAYIT LİSTESİ'!$B$4:$H$795,4,0)),"",(VLOOKUP(J26,'KAYIT LİSTESİ'!$B$4:$H$795,4,0)))</f>
        <v>37845</v>
      </c>
      <c r="M26" s="27" t="str">
        <f>IF(ISERROR(VLOOKUP(J26,'KAYIT LİSTESİ'!$B$4:$N$9795,13,0)),"",(VLOOKUP(J26,'KAYIT LİSTESİ'!$B$4:$N$9795,13,0)))</f>
        <v>B3</v>
      </c>
      <c r="N26" s="44" t="str">
        <f>IF(ISERROR(VLOOKUP(J26,'KAYIT LİSTESİ'!$B$4:$H$795,5,0)),"",(VLOOKUP(J26,'KAYIT LİSTESİ'!$B$4:$H$795,5,0)))</f>
        <v>HAVVA ELMALI</v>
      </c>
      <c r="O26" s="44" t="str">
        <f>IF(ISERROR(VLOOKUP(J26,'KAYIT LİSTESİ'!$B$4:$H$795,6,0)),"",(VLOOKUP(J26,'KAYIT LİSTESİ'!$B$4:$H$795,6,0)))</f>
        <v>ANKARA-YENİMAH.BLD.G.ENG.SP.KLB.</v>
      </c>
      <c r="P26" s="195">
        <v>1787</v>
      </c>
      <c r="Q26" s="26">
        <v>1</v>
      </c>
    </row>
    <row r="27" spans="1:17" s="20" customFormat="1" ht="41.45" customHeight="1" x14ac:dyDescent="0.2">
      <c r="A27" s="51">
        <v>2</v>
      </c>
      <c r="B27" s="51">
        <v>47</v>
      </c>
      <c r="C27" s="92">
        <v>37710</v>
      </c>
      <c r="D27" s="92" t="s">
        <v>204</v>
      </c>
      <c r="E27" s="154" t="s">
        <v>439</v>
      </c>
      <c r="F27" s="155" t="s">
        <v>440</v>
      </c>
      <c r="G27" s="93">
        <v>1786</v>
      </c>
      <c r="H27" s="23"/>
      <c r="I27" s="24">
        <v>8</v>
      </c>
      <c r="J27" s="25" t="s">
        <v>243</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195"/>
      <c r="Q27" s="26"/>
    </row>
    <row r="28" spans="1:17" s="20" customFormat="1" ht="41.45" customHeight="1" x14ac:dyDescent="0.2">
      <c r="A28" s="51">
        <v>3</v>
      </c>
      <c r="B28" s="51">
        <v>22</v>
      </c>
      <c r="C28" s="92">
        <v>37845</v>
      </c>
      <c r="D28" s="92" t="s">
        <v>204</v>
      </c>
      <c r="E28" s="154" t="s">
        <v>434</v>
      </c>
      <c r="F28" s="155" t="s">
        <v>425</v>
      </c>
      <c r="G28" s="93">
        <v>1787</v>
      </c>
      <c r="H28" s="23"/>
      <c r="I28" s="224" t="s">
        <v>40</v>
      </c>
      <c r="J28" s="225"/>
      <c r="K28" s="225"/>
      <c r="L28" s="225"/>
      <c r="M28" s="225"/>
      <c r="N28" s="252" t="s">
        <v>238</v>
      </c>
      <c r="O28" s="341"/>
      <c r="P28" s="341"/>
      <c r="Q28" s="342"/>
    </row>
    <row r="29" spans="1:17" s="20" customFormat="1" ht="41.45" customHeight="1" x14ac:dyDescent="0.2">
      <c r="A29" s="51">
        <v>4</v>
      </c>
      <c r="B29" s="51">
        <v>67</v>
      </c>
      <c r="C29" s="92">
        <v>38488</v>
      </c>
      <c r="D29" s="92" t="s">
        <v>204</v>
      </c>
      <c r="E29" s="154" t="s">
        <v>445</v>
      </c>
      <c r="F29" s="155" t="s">
        <v>444</v>
      </c>
      <c r="G29" s="93">
        <v>1883</v>
      </c>
      <c r="H29" s="23"/>
      <c r="I29" s="43" t="s">
        <v>133</v>
      </c>
      <c r="J29" s="40" t="s">
        <v>74</v>
      </c>
      <c r="K29" s="40" t="s">
        <v>73</v>
      </c>
      <c r="L29" s="41" t="s">
        <v>12</v>
      </c>
      <c r="M29" s="41" t="s">
        <v>215</v>
      </c>
      <c r="N29" s="42" t="s">
        <v>13</v>
      </c>
      <c r="O29" s="42" t="s">
        <v>41</v>
      </c>
      <c r="P29" s="40" t="s">
        <v>14</v>
      </c>
      <c r="Q29" s="40" t="s">
        <v>25</v>
      </c>
    </row>
    <row r="30" spans="1:17" s="20" customFormat="1" ht="41.45" customHeight="1" x14ac:dyDescent="0.2">
      <c r="A30" s="51">
        <v>5</v>
      </c>
      <c r="B30" s="51">
        <v>44</v>
      </c>
      <c r="C30" s="92">
        <v>38537</v>
      </c>
      <c r="D30" s="92" t="s">
        <v>204</v>
      </c>
      <c r="E30" s="154" t="s">
        <v>436</v>
      </c>
      <c r="F30" s="155" t="s">
        <v>437</v>
      </c>
      <c r="G30" s="93">
        <v>1888</v>
      </c>
      <c r="H30" s="23"/>
      <c r="I30" s="24">
        <v>1</v>
      </c>
      <c r="J30" s="25" t="s">
        <v>450</v>
      </c>
      <c r="K30" s="26" t="str">
        <f>IF(ISERROR(VLOOKUP(J30,'KAYIT LİSTESİ'!$B$4:$H$795,2,0)),"",(VLOOKUP(J30,'KAYIT LİSTESİ'!$B$4:$H$795,2,0)))</f>
        <v/>
      </c>
      <c r="L30" s="27" t="str">
        <f>IF(ISERROR(VLOOKUP(J30,'KAYIT LİSTESİ'!$B$4:$H$795,4,0)),"",(VLOOKUP(J30,'KAYIT LİSTESİ'!$B$4:$H$795,4,0)))</f>
        <v/>
      </c>
      <c r="M30" s="27" t="str">
        <f>IF(ISERROR(VLOOKUP(J30,'KAYIT LİSTESİ'!$B$4:$N$9795,13,0)),"",(VLOOKUP(J30,'KAYIT LİSTESİ'!$B$4:$N$9795,13,0)))</f>
        <v/>
      </c>
      <c r="N30" s="44" t="str">
        <f>IF(ISERROR(VLOOKUP(J30,'KAYIT LİSTESİ'!$B$4:$H$795,5,0)),"",(VLOOKUP(J30,'KAYIT LİSTESİ'!$B$4:$H$795,5,0)))</f>
        <v/>
      </c>
      <c r="O30" s="44" t="str">
        <f>IF(ISERROR(VLOOKUP(J30,'KAYIT LİSTESİ'!$B$4:$H$795,6,0)),"",(VLOOKUP(J30,'KAYIT LİSTESİ'!$B$4:$H$795,6,0)))</f>
        <v/>
      </c>
      <c r="P30" s="195"/>
      <c r="Q30" s="26"/>
    </row>
    <row r="31" spans="1:17" s="20" customFormat="1" ht="41.45" customHeight="1" x14ac:dyDescent="0.2">
      <c r="A31" s="51">
        <v>6</v>
      </c>
      <c r="B31" s="51">
        <v>74</v>
      </c>
      <c r="C31" s="92">
        <v>38353</v>
      </c>
      <c r="D31" s="92" t="s">
        <v>204</v>
      </c>
      <c r="E31" s="154" t="s">
        <v>446</v>
      </c>
      <c r="F31" s="155" t="s">
        <v>431</v>
      </c>
      <c r="G31" s="93">
        <v>1923</v>
      </c>
      <c r="H31" s="23"/>
      <c r="I31" s="24">
        <v>2</v>
      </c>
      <c r="J31" s="25" t="s">
        <v>451</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195"/>
      <c r="Q31" s="26"/>
    </row>
    <row r="32" spans="1:17" s="20" customFormat="1" ht="41.45" customHeight="1" x14ac:dyDescent="0.2">
      <c r="A32" s="51">
        <v>7</v>
      </c>
      <c r="B32" s="51">
        <v>45</v>
      </c>
      <c r="C32" s="92">
        <v>38663</v>
      </c>
      <c r="D32" s="92" t="s">
        <v>204</v>
      </c>
      <c r="E32" s="154" t="s">
        <v>438</v>
      </c>
      <c r="F32" s="155" t="s">
        <v>437</v>
      </c>
      <c r="G32" s="93">
        <v>1956</v>
      </c>
      <c r="H32" s="23"/>
      <c r="I32" s="24">
        <v>3</v>
      </c>
      <c r="J32" s="25" t="s">
        <v>452</v>
      </c>
      <c r="K32" s="26">
        <f>IF(ISERROR(VLOOKUP(J32,'KAYIT LİSTESİ'!$B$4:$H$795,2,0)),"",(VLOOKUP(J32,'KAYIT LİSTESİ'!$B$4:$H$795,2,0)))</f>
        <v>82</v>
      </c>
      <c r="L32" s="27">
        <f>IF(ISERROR(VLOOKUP(J32,'KAYIT LİSTESİ'!$B$4:$H$795,4,0)),"",(VLOOKUP(J32,'KAYIT LİSTESİ'!$B$4:$H$795,4,0)))</f>
        <v>38678</v>
      </c>
      <c r="M32" s="27" t="str">
        <f>IF(ISERROR(VLOOKUP(J32,'KAYIT LİSTESİ'!$B$4:$N$9795,13,0)),"",(VLOOKUP(J32,'KAYIT LİSTESİ'!$B$4:$N$9795,13,0)))</f>
        <v>B3</v>
      </c>
      <c r="N32" s="44" t="str">
        <f>IF(ISERROR(VLOOKUP(J32,'KAYIT LİSTESİ'!$B$4:$H$795,5,0)),"",(VLOOKUP(J32,'KAYIT LİSTESİ'!$B$4:$H$795,5,0)))</f>
        <v>KÜBRA DÜNDAR</v>
      </c>
      <c r="O32" s="44" t="str">
        <f>IF(ISERROR(VLOOKUP(J32,'KAYIT LİSTESİ'!$B$4:$H$795,6,0)),"",(VLOOKUP(J32,'KAYIT LİSTESİ'!$B$4:$H$795,6,0)))</f>
        <v>MANİSA-MANİSA SPİL ENG.SP.KLB.</v>
      </c>
      <c r="P32" s="195">
        <v>1998</v>
      </c>
      <c r="Q32" s="26">
        <v>4</v>
      </c>
    </row>
    <row r="33" spans="1:17" s="20" customFormat="1" ht="41.45" customHeight="1" x14ac:dyDescent="0.2">
      <c r="A33" s="51">
        <v>8</v>
      </c>
      <c r="B33" s="51">
        <v>82</v>
      </c>
      <c r="C33" s="92">
        <v>38678</v>
      </c>
      <c r="D33" s="92" t="s">
        <v>204</v>
      </c>
      <c r="E33" s="154" t="s">
        <v>447</v>
      </c>
      <c r="F33" s="155" t="s">
        <v>448</v>
      </c>
      <c r="G33" s="93">
        <v>1998</v>
      </c>
      <c r="H33" s="23"/>
      <c r="I33" s="24">
        <v>4</v>
      </c>
      <c r="J33" s="25" t="s">
        <v>453</v>
      </c>
      <c r="K33" s="26">
        <f>IF(ISERROR(VLOOKUP(J33,'KAYIT LİSTESİ'!$B$4:$H$795,2,0)),"",(VLOOKUP(J33,'KAYIT LİSTESİ'!$B$4:$H$795,2,0)))</f>
        <v>65</v>
      </c>
      <c r="L33" s="27">
        <f>IF(ISERROR(VLOOKUP(J33,'KAYIT LİSTESİ'!$B$4:$H$795,4,0)),"",(VLOOKUP(J33,'KAYIT LİSTESİ'!$B$4:$H$795,4,0)))</f>
        <v>38220</v>
      </c>
      <c r="M33" s="27" t="str">
        <f>IF(ISERROR(VLOOKUP(J33,'KAYIT LİSTESİ'!$B$4:$N$9795,13,0)),"",(VLOOKUP(J33,'KAYIT LİSTESİ'!$B$4:$N$9795,13,0)))</f>
        <v>B3</v>
      </c>
      <c r="N33" s="44" t="str">
        <f>IF(ISERROR(VLOOKUP(J33,'KAYIT LİSTESİ'!$B$4:$H$795,5,0)),"",(VLOOKUP(J33,'KAYIT LİSTESİ'!$B$4:$H$795,5,0)))</f>
        <v>MDİNE KÖSE</v>
      </c>
      <c r="O33" s="44" t="str">
        <f>IF(ISERROR(VLOOKUP(J33,'KAYIT LİSTESİ'!$B$4:$H$795,6,0)),"",(VLOOKUP(J33,'KAYIT LİSTESİ'!$B$4:$H$795,6,0)))</f>
        <v>KAHRAMANMARAŞ-AKÇAKOYUNLU İDMAN YURDU SP.KLB.</v>
      </c>
      <c r="P33" s="195">
        <v>1722</v>
      </c>
      <c r="Q33" s="26">
        <v>1</v>
      </c>
    </row>
    <row r="34" spans="1:17" s="20" customFormat="1" ht="41.45" customHeight="1" x14ac:dyDescent="0.2">
      <c r="A34" s="51">
        <v>9</v>
      </c>
      <c r="B34" s="51">
        <v>66</v>
      </c>
      <c r="C34" s="92">
        <v>38261</v>
      </c>
      <c r="D34" s="92" t="s">
        <v>204</v>
      </c>
      <c r="E34" s="154" t="s">
        <v>443</v>
      </c>
      <c r="F34" s="155" t="s">
        <v>444</v>
      </c>
      <c r="G34" s="93">
        <v>2100</v>
      </c>
      <c r="H34" s="23"/>
      <c r="I34" s="24">
        <v>5</v>
      </c>
      <c r="J34" s="25" t="s">
        <v>454</v>
      </c>
      <c r="K34" s="26">
        <f>IF(ISERROR(VLOOKUP(J34,'KAYIT LİSTESİ'!$B$4:$H$795,2,0)),"",(VLOOKUP(J34,'KAYIT LİSTESİ'!$B$4:$H$795,2,0)))</f>
        <v>47</v>
      </c>
      <c r="L34" s="27">
        <f>IF(ISERROR(VLOOKUP(J34,'KAYIT LİSTESİ'!$B$4:$H$795,4,0)),"",(VLOOKUP(J34,'KAYIT LİSTESİ'!$B$4:$H$795,4,0)))</f>
        <v>37710</v>
      </c>
      <c r="M34" s="27" t="str">
        <f>IF(ISERROR(VLOOKUP(J34,'KAYIT LİSTESİ'!$B$4:$N$9795,13,0)),"",(VLOOKUP(J34,'KAYIT LİSTESİ'!$B$4:$N$9795,13,0)))</f>
        <v>B3</v>
      </c>
      <c r="N34" s="44" t="str">
        <f>IF(ISERROR(VLOOKUP(J34,'KAYIT LİSTESİ'!$B$4:$H$795,5,0)),"",(VLOOKUP(J34,'KAYIT LİSTESİ'!$B$4:$H$795,5,0)))</f>
        <v>RUKEN ADIGÜZEL</v>
      </c>
      <c r="O34" s="44" t="str">
        <f>IF(ISERROR(VLOOKUP(J34,'KAYIT LİSTESİ'!$B$4:$H$795,6,0)),"",(VLOOKUP(J34,'KAYIT LİSTESİ'!$B$4:$H$795,6,0)))</f>
        <v>DİYARBAKIR-AND.MEZOPOTAMYA ENG.SP.KLB.DER.</v>
      </c>
      <c r="P34" s="195">
        <v>1786</v>
      </c>
      <c r="Q34" s="26">
        <v>2</v>
      </c>
    </row>
    <row r="35" spans="1:17" s="20" customFormat="1" ht="41.45" customHeight="1" x14ac:dyDescent="0.2">
      <c r="A35" s="51">
        <v>10</v>
      </c>
      <c r="B35" s="51">
        <v>26</v>
      </c>
      <c r="C35" s="92">
        <v>38607</v>
      </c>
      <c r="D35" s="92" t="s">
        <v>204</v>
      </c>
      <c r="E35" s="154" t="s">
        <v>435</v>
      </c>
      <c r="F35" s="155" t="s">
        <v>425</v>
      </c>
      <c r="G35" s="93">
        <v>2201</v>
      </c>
      <c r="H35" s="23"/>
      <c r="I35" s="24">
        <v>6</v>
      </c>
      <c r="J35" s="25" t="s">
        <v>455</v>
      </c>
      <c r="K35" s="26">
        <f>IF(ISERROR(VLOOKUP(J35,'KAYIT LİSTESİ'!$B$4:$H$795,2,0)),"",(VLOOKUP(J35,'KAYIT LİSTESİ'!$B$4:$H$795,2,0)))</f>
        <v>26</v>
      </c>
      <c r="L35" s="27">
        <f>IF(ISERROR(VLOOKUP(J35,'KAYIT LİSTESİ'!$B$4:$H$795,4,0)),"",(VLOOKUP(J35,'KAYIT LİSTESİ'!$B$4:$H$795,4,0)))</f>
        <v>38607</v>
      </c>
      <c r="M35" s="27" t="str">
        <f>IF(ISERROR(VLOOKUP(J35,'KAYIT LİSTESİ'!$B$4:$N$9795,13,0)),"",(VLOOKUP(J35,'KAYIT LİSTESİ'!$B$4:$N$9795,13,0)))</f>
        <v>B3</v>
      </c>
      <c r="N35" s="44" t="str">
        <f>IF(ISERROR(VLOOKUP(J35,'KAYIT LİSTESİ'!$B$4:$H$795,5,0)),"",(VLOOKUP(J35,'KAYIT LİSTESİ'!$B$4:$H$795,5,0)))</f>
        <v>ŞEVVAL KOÇ</v>
      </c>
      <c r="O35" s="44" t="str">
        <f>IF(ISERROR(VLOOKUP(J35,'KAYIT LİSTESİ'!$B$4:$H$795,6,0)),"",(VLOOKUP(J35,'KAYIT LİSTESİ'!$B$4:$H$795,6,0)))</f>
        <v>ANKARA-YENİMAH.BLD.G.ENG.SP.KLB.</v>
      </c>
      <c r="P35" s="195">
        <v>2201</v>
      </c>
      <c r="Q35" s="26">
        <v>5</v>
      </c>
    </row>
    <row r="36" spans="1:17" s="20" customFormat="1" ht="41.45" customHeight="1" x14ac:dyDescent="0.2">
      <c r="A36" s="51"/>
      <c r="B36" s="51"/>
      <c r="C36" s="92"/>
      <c r="D36" s="92"/>
      <c r="E36" s="154"/>
      <c r="F36" s="155"/>
      <c r="G36" s="93"/>
      <c r="H36" s="23"/>
      <c r="I36" s="24">
        <v>7</v>
      </c>
      <c r="J36" s="25" t="s">
        <v>456</v>
      </c>
      <c r="K36" s="26">
        <f>IF(ISERROR(VLOOKUP(J36,'KAYIT LİSTESİ'!$B$4:$H$795,2,0)),"",(VLOOKUP(J36,'KAYIT LİSTESİ'!$B$4:$H$795,2,0)))</f>
        <v>45</v>
      </c>
      <c r="L36" s="27">
        <f>IF(ISERROR(VLOOKUP(J36,'KAYIT LİSTESİ'!$B$4:$H$795,4,0)),"",(VLOOKUP(J36,'KAYIT LİSTESİ'!$B$4:$H$795,4,0)))</f>
        <v>38663</v>
      </c>
      <c r="M36" s="27" t="str">
        <f>IF(ISERROR(VLOOKUP(J36,'KAYIT LİSTESİ'!$B$4:$N$9795,13,0)),"",(VLOOKUP(J36,'KAYIT LİSTESİ'!$B$4:$N$9795,13,0)))</f>
        <v>B3</v>
      </c>
      <c r="N36" s="44" t="str">
        <f>IF(ISERROR(VLOOKUP(J36,'KAYIT LİSTESİ'!$B$4:$H$795,5,0)),"",(VLOOKUP(J36,'KAYIT LİSTESİ'!$B$4:$H$795,5,0)))</f>
        <v>ŞEVVAL TEKKANAT</v>
      </c>
      <c r="O36" s="44" t="str">
        <f>IF(ISERROR(VLOOKUP(J36,'KAYIT LİSTESİ'!$B$4:$H$795,6,0)),"",(VLOOKUP(J36,'KAYIT LİSTESİ'!$B$4:$H$795,6,0)))</f>
        <v>DENİZLİ-DENİZLİ GÖR.ENG.EĞT VE SP.KLB.</v>
      </c>
      <c r="P36" s="195">
        <v>1956</v>
      </c>
      <c r="Q36" s="26">
        <v>3</v>
      </c>
    </row>
    <row r="37" spans="1:17" s="20" customFormat="1" ht="41.45" customHeight="1" x14ac:dyDescent="0.2">
      <c r="A37" s="51"/>
      <c r="B37" s="51"/>
      <c r="C37" s="92"/>
      <c r="D37" s="92"/>
      <c r="E37" s="154"/>
      <c r="F37" s="155"/>
      <c r="G37" s="93"/>
      <c r="H37" s="23"/>
      <c r="I37" s="24">
        <v>8</v>
      </c>
      <c r="J37" s="25" t="s">
        <v>457</v>
      </c>
      <c r="K37" s="26" t="str">
        <f>IF(ISERROR(VLOOKUP(J37,'KAYIT LİSTESİ'!$B$4:$H$795,2,0)),"",(VLOOKUP(J37,'KAYIT LİSTESİ'!$B$4:$H$795,2,0)))</f>
        <v/>
      </c>
      <c r="L37" s="27" t="str">
        <f>IF(ISERROR(VLOOKUP(J37,'KAYIT LİSTESİ'!$B$4:$H$795,4,0)),"",(VLOOKUP(J37,'KAYIT LİSTESİ'!$B$4:$H$795,4,0)))</f>
        <v/>
      </c>
      <c r="M37" s="27" t="str">
        <f>IF(ISERROR(VLOOKUP(J37,'KAYIT LİSTESİ'!$B$4:$N$9795,13,0)),"",(VLOOKUP(J37,'KAYIT LİSTESİ'!$B$4:$N$9795,13,0)))</f>
        <v/>
      </c>
      <c r="N37" s="44" t="str">
        <f>IF(ISERROR(VLOOKUP(J37,'KAYIT LİSTESİ'!$B$4:$H$795,5,0)),"",(VLOOKUP(J37,'KAYIT LİSTESİ'!$B$4:$H$795,5,0)))</f>
        <v/>
      </c>
      <c r="O37" s="44" t="str">
        <f>IF(ISERROR(VLOOKUP(J37,'KAYIT LİSTESİ'!$B$4:$H$795,6,0)),"",(VLOOKUP(J37,'KAYIT LİSTESİ'!$B$4:$H$795,6,0)))</f>
        <v/>
      </c>
      <c r="P37" s="195"/>
      <c r="Q37" s="26"/>
    </row>
    <row r="38" spans="1:17" s="20" customFormat="1" ht="41.45" customHeight="1" x14ac:dyDescent="0.2">
      <c r="A38" s="31" t="s">
        <v>18</v>
      </c>
      <c r="B38" s="31"/>
      <c r="C38" s="31"/>
      <c r="D38" s="31"/>
      <c r="E38" s="31"/>
      <c r="F38" s="46" t="s">
        <v>0</v>
      </c>
      <c r="G38" s="46" t="s">
        <v>1</v>
      </c>
      <c r="H38" s="23"/>
      <c r="I38" s="32"/>
      <c r="J38" s="32" t="s">
        <v>2</v>
      </c>
      <c r="K38" s="32"/>
      <c r="L38" s="30" t="s">
        <v>2</v>
      </c>
      <c r="M38" s="30"/>
      <c r="N38" s="48" t="s">
        <v>3</v>
      </c>
      <c r="O38" s="49" t="s">
        <v>3</v>
      </c>
      <c r="P38" s="29" t="s">
        <v>3</v>
      </c>
      <c r="Q38" s="22"/>
    </row>
    <row r="39" spans="1:17" s="20" customFormat="1" ht="32.450000000000003" customHeight="1" x14ac:dyDescent="0.2">
      <c r="A39" s="29"/>
      <c r="B39" s="29"/>
      <c r="C39" s="22"/>
      <c r="D39" s="22"/>
      <c r="E39" s="22"/>
      <c r="F39" s="47"/>
      <c r="G39" s="47"/>
      <c r="H39" s="23"/>
      <c r="I39" s="29"/>
      <c r="J39" s="29"/>
      <c r="K39" s="29"/>
      <c r="L39" s="30"/>
      <c r="M39" s="30"/>
      <c r="N39" s="50"/>
      <c r="O39" s="50"/>
      <c r="P39" s="22"/>
      <c r="Q39" s="22"/>
    </row>
    <row r="40" spans="1:17" s="20" customFormat="1" ht="32.450000000000003" customHeight="1" x14ac:dyDescent="0.2">
      <c r="A40" s="29"/>
      <c r="B40" s="29"/>
      <c r="C40" s="22"/>
      <c r="D40" s="22"/>
      <c r="E40" s="22"/>
      <c r="F40" s="47"/>
      <c r="G40" s="47"/>
      <c r="H40" s="23"/>
      <c r="I40" s="29"/>
      <c r="J40" s="29"/>
      <c r="K40" s="29"/>
      <c r="L40" s="30"/>
      <c r="M40" s="30"/>
      <c r="N40" s="50"/>
      <c r="O40" s="50"/>
      <c r="P40" s="22"/>
      <c r="Q40" s="22"/>
    </row>
    <row r="41" spans="1:17" s="20" customFormat="1" ht="32.450000000000003" customHeight="1" x14ac:dyDescent="0.2">
      <c r="A41" s="29"/>
      <c r="B41" s="29"/>
      <c r="C41" s="22"/>
      <c r="D41" s="22"/>
      <c r="E41" s="22"/>
      <c r="F41" s="47"/>
      <c r="G41" s="47"/>
      <c r="H41" s="23"/>
      <c r="I41" s="29"/>
      <c r="J41" s="29"/>
      <c r="K41" s="29"/>
      <c r="L41" s="30"/>
      <c r="M41" s="30"/>
      <c r="N41" s="50"/>
      <c r="O41" s="50"/>
      <c r="P41" s="22"/>
      <c r="Q41" s="22"/>
    </row>
    <row r="42" spans="1:17" s="20" customFormat="1" ht="32.450000000000003" customHeight="1" x14ac:dyDescent="0.2">
      <c r="A42" s="29"/>
      <c r="B42" s="29"/>
      <c r="C42" s="22"/>
      <c r="D42" s="22"/>
      <c r="E42" s="22"/>
      <c r="F42" s="47"/>
      <c r="G42" s="47"/>
      <c r="H42" s="23"/>
      <c r="I42" s="29"/>
      <c r="J42" s="29"/>
      <c r="K42" s="29"/>
      <c r="L42" s="30"/>
      <c r="M42" s="30"/>
      <c r="N42" s="50"/>
      <c r="O42" s="50"/>
      <c r="P42" s="22"/>
      <c r="Q42" s="22"/>
    </row>
    <row r="43" spans="1:17" s="20" customFormat="1" ht="32.450000000000003" customHeight="1" x14ac:dyDescent="0.2">
      <c r="A43" s="29"/>
      <c r="B43" s="29"/>
      <c r="C43" s="22"/>
      <c r="D43" s="22"/>
      <c r="E43" s="22"/>
      <c r="F43" s="47"/>
      <c r="G43" s="47"/>
      <c r="H43" s="23"/>
      <c r="I43" s="29"/>
      <c r="J43" s="29"/>
      <c r="K43" s="29"/>
      <c r="L43" s="30"/>
      <c r="M43" s="30"/>
      <c r="N43" s="50"/>
      <c r="O43" s="50"/>
      <c r="P43" s="22"/>
      <c r="Q43" s="22"/>
    </row>
    <row r="44" spans="1:17" s="20" customFormat="1" ht="32.450000000000003" customHeight="1" x14ac:dyDescent="0.2">
      <c r="A44" s="29"/>
      <c r="B44" s="29"/>
      <c r="C44" s="22"/>
      <c r="D44" s="22"/>
      <c r="E44" s="22"/>
      <c r="F44" s="47"/>
      <c r="G44" s="47"/>
      <c r="H44" s="23"/>
      <c r="I44" s="29"/>
      <c r="J44" s="29"/>
      <c r="K44" s="29"/>
      <c r="L44" s="30"/>
      <c r="M44" s="30"/>
      <c r="N44" s="50"/>
      <c r="O44" s="50"/>
      <c r="P44" s="22"/>
      <c r="Q44" s="22"/>
    </row>
    <row r="45" spans="1:17" s="20" customFormat="1" ht="32.450000000000003" customHeight="1" x14ac:dyDescent="0.2">
      <c r="A45" s="29"/>
      <c r="B45" s="29"/>
      <c r="C45" s="22"/>
      <c r="D45" s="22"/>
      <c r="E45" s="22"/>
      <c r="F45" s="47"/>
      <c r="G45" s="47"/>
      <c r="H45" s="23"/>
      <c r="I45" s="29"/>
      <c r="J45" s="29"/>
      <c r="K45" s="29"/>
      <c r="L45" s="30"/>
      <c r="M45" s="30"/>
      <c r="N45" s="50"/>
      <c r="O45" s="50"/>
      <c r="P45" s="22"/>
      <c r="Q45" s="22"/>
    </row>
    <row r="46" spans="1:17" s="20" customFormat="1" ht="32.450000000000003" customHeight="1" x14ac:dyDescent="0.2">
      <c r="A46" s="29"/>
      <c r="B46" s="29"/>
      <c r="C46" s="22"/>
      <c r="D46" s="22"/>
      <c r="E46" s="22"/>
      <c r="F46" s="47"/>
      <c r="G46" s="47"/>
      <c r="H46" s="23"/>
      <c r="I46" s="29"/>
      <c r="J46" s="29"/>
      <c r="K46" s="29"/>
      <c r="L46" s="30"/>
      <c r="M46" s="30"/>
      <c r="N46" s="50"/>
      <c r="O46" s="50"/>
      <c r="P46" s="22"/>
      <c r="Q46" s="22"/>
    </row>
    <row r="47" spans="1:17" s="20" customFormat="1" ht="32.450000000000003" customHeight="1" x14ac:dyDescent="0.2">
      <c r="A47" s="29"/>
      <c r="B47" s="29"/>
      <c r="C47" s="22"/>
      <c r="D47" s="22"/>
      <c r="E47" s="22"/>
      <c r="F47" s="47"/>
      <c r="G47" s="47"/>
      <c r="H47" s="22"/>
      <c r="I47" s="29"/>
      <c r="J47" s="29"/>
      <c r="K47" s="29"/>
      <c r="L47" s="30"/>
      <c r="M47" s="30"/>
      <c r="N47" s="50"/>
      <c r="O47" s="50"/>
      <c r="P47" s="22"/>
      <c r="Q47" s="22"/>
    </row>
    <row r="48" spans="1:17" s="20" customFormat="1" ht="32.450000000000003" customHeight="1" x14ac:dyDescent="0.2">
      <c r="A48" s="29"/>
      <c r="B48" s="29"/>
      <c r="C48" s="22"/>
      <c r="D48" s="22"/>
      <c r="E48" s="22"/>
      <c r="F48" s="47"/>
      <c r="G48" s="47"/>
      <c r="H48" s="32"/>
      <c r="I48" s="29"/>
      <c r="J48" s="29"/>
      <c r="K48" s="29"/>
      <c r="L48" s="30"/>
      <c r="M48" s="30"/>
      <c r="N48" s="50"/>
      <c r="O48" s="50"/>
      <c r="P48" s="22"/>
      <c r="Q48" s="22"/>
    </row>
    <row r="49" spans="1:18" s="20" customFormat="1" ht="32.450000000000003" customHeight="1" x14ac:dyDescent="0.2">
      <c r="A49" s="29"/>
      <c r="B49" s="29"/>
      <c r="C49" s="22"/>
      <c r="D49" s="22"/>
      <c r="E49" s="22"/>
      <c r="F49" s="47"/>
      <c r="G49" s="47"/>
      <c r="H49" s="22"/>
      <c r="I49" s="29"/>
      <c r="J49" s="29"/>
      <c r="K49" s="29"/>
      <c r="L49" s="30"/>
      <c r="M49" s="30"/>
      <c r="N49" s="50"/>
      <c r="O49" s="50"/>
      <c r="P49" s="22"/>
      <c r="Q49" s="22"/>
    </row>
    <row r="50" spans="1:18" s="20" customFormat="1" ht="32.450000000000003" customHeight="1" x14ac:dyDescent="0.2">
      <c r="A50" s="29"/>
      <c r="B50" s="29"/>
      <c r="C50" s="22"/>
      <c r="D50" s="22"/>
      <c r="E50" s="22"/>
      <c r="F50" s="47"/>
      <c r="G50" s="47"/>
      <c r="H50" s="22"/>
      <c r="I50" s="29"/>
      <c r="J50" s="29"/>
      <c r="K50" s="29"/>
      <c r="L50" s="30"/>
      <c r="M50" s="30"/>
      <c r="N50" s="50"/>
      <c r="O50" s="50"/>
      <c r="P50" s="22"/>
      <c r="Q50" s="22"/>
    </row>
    <row r="51" spans="1:18" ht="21.6" customHeight="1" x14ac:dyDescent="0.2">
      <c r="R51" s="33"/>
    </row>
    <row r="52" spans="1:18" ht="21.6" customHeight="1" x14ac:dyDescent="0.2"/>
    <row r="53" spans="1:18" ht="21.6" customHeight="1" x14ac:dyDescent="0.2"/>
    <row r="54" spans="1:18" ht="21.6" customHeight="1" x14ac:dyDescent="0.2"/>
    <row r="55" spans="1:18" ht="21.6" customHeight="1" x14ac:dyDescent="0.2"/>
    <row r="56" spans="1:18" ht="21.6" customHeight="1" x14ac:dyDescent="0.2"/>
    <row r="57" spans="1:18" ht="21.6" customHeight="1" x14ac:dyDescent="0.2"/>
    <row r="58" spans="1:18" ht="21.6" customHeight="1" x14ac:dyDescent="0.2"/>
    <row r="59" spans="1:18" ht="21.6" customHeight="1" x14ac:dyDescent="0.2"/>
    <row r="60" spans="1:18" ht="21.6" customHeight="1" x14ac:dyDescent="0.2"/>
    <row r="61" spans="1:18" ht="21.6" customHeight="1" x14ac:dyDescent="0.2"/>
    <row r="62" spans="1:18" ht="21.6" customHeight="1" x14ac:dyDescent="0.2"/>
    <row r="63" spans="1:18" ht="21.6" customHeight="1" x14ac:dyDescent="0.2"/>
    <row r="64" spans="1: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row r="71" ht="21.6" customHeight="1" x14ac:dyDescent="0.2"/>
    <row r="72" ht="21.6" customHeight="1" x14ac:dyDescent="0.2"/>
  </sheetData>
  <sortState ref="B26:G36">
    <sortCondition ref="G26:G36"/>
  </sortState>
  <mergeCells count="34">
    <mergeCell ref="O18:Q18"/>
    <mergeCell ref="O28:Q28"/>
    <mergeCell ref="A24:A25"/>
    <mergeCell ref="B24:B25"/>
    <mergeCell ref="C24:C25"/>
    <mergeCell ref="D24:D25"/>
    <mergeCell ref="E24:E25"/>
    <mergeCell ref="F24:F25"/>
    <mergeCell ref="G24:G25"/>
    <mergeCell ref="O12:Q12"/>
    <mergeCell ref="A13:A14"/>
    <mergeCell ref="B13:B14"/>
    <mergeCell ref="C13:C14"/>
    <mergeCell ref="D13:D14"/>
    <mergeCell ref="E13:E14"/>
    <mergeCell ref="F13:F14"/>
    <mergeCell ref="G13:G14"/>
    <mergeCell ref="A4:C4"/>
    <mergeCell ref="E4:F4"/>
    <mergeCell ref="O5:Q5"/>
    <mergeCell ref="A6:A7"/>
    <mergeCell ref="B6:B7"/>
    <mergeCell ref="C6:C7"/>
    <mergeCell ref="D6:D7"/>
    <mergeCell ref="E6:E7"/>
    <mergeCell ref="F6:F7"/>
    <mergeCell ref="G6:G7"/>
    <mergeCell ref="O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C000"/>
    <pageSetUpPr fitToPage="1"/>
  </sheetPr>
  <dimension ref="A1:S59"/>
  <sheetViews>
    <sheetView view="pageBreakPreview" topLeftCell="A22" zoomScale="80" zoomScaleNormal="100" zoomScaleSheetLayoutView="80" workbookViewId="0">
      <selection activeCell="A32" sqref="A32"/>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85546875" style="22" bestFit="1" customWidth="1"/>
    <col min="6" max="6" width="28.7109375" style="47" bestFit="1" customWidth="1"/>
    <col min="7" max="7" width="8.7109375" style="47" customWidth="1"/>
    <col min="8" max="8" width="2.140625" style="22" customWidth="1"/>
    <col min="9" max="9" width="6.5703125" style="29" customWidth="1"/>
    <col min="10" max="10" width="11.140625" style="29" hidden="1" customWidth="1"/>
    <col min="11" max="11" width="6.42578125" style="29" customWidth="1"/>
    <col min="12" max="12" width="13.140625" style="30" bestFit="1" customWidth="1"/>
    <col min="13" max="13" width="9.42578125" style="30" customWidth="1"/>
    <col min="14" max="14" width="21.7109375" style="50" bestFit="1" customWidth="1"/>
    <col min="15" max="15" width="41.5703125" style="50" customWidth="1"/>
    <col min="16" max="16" width="11.14062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193"/>
      <c r="E3" s="328" t="s">
        <v>236</v>
      </c>
      <c r="F3" s="328"/>
      <c r="G3" s="197"/>
      <c r="H3" s="11"/>
      <c r="I3" s="329"/>
      <c r="J3" s="329"/>
      <c r="K3" s="329"/>
      <c r="L3" s="12"/>
      <c r="M3" s="12"/>
      <c r="N3" s="53"/>
      <c r="O3" s="330"/>
      <c r="P3" s="330"/>
      <c r="Q3" s="330"/>
    </row>
    <row r="4" spans="1:19" s="13" customFormat="1" ht="17.25" customHeight="1" x14ac:dyDescent="0.2">
      <c r="A4" s="331" t="s">
        <v>78</v>
      </c>
      <c r="B4" s="331"/>
      <c r="C4" s="331"/>
      <c r="D4" s="194"/>
      <c r="E4" s="332" t="s">
        <v>317</v>
      </c>
      <c r="F4" s="332"/>
      <c r="G4" s="34"/>
      <c r="H4" s="34"/>
      <c r="I4" s="34"/>
      <c r="J4" s="34"/>
      <c r="K4" s="34"/>
      <c r="L4" s="35"/>
      <c r="M4" s="35"/>
      <c r="N4" s="54" t="s">
        <v>5</v>
      </c>
      <c r="O4" s="209">
        <v>42830</v>
      </c>
      <c r="P4" s="175">
        <v>0.59027777777777779</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29.25" customHeight="1" x14ac:dyDescent="0.2">
      <c r="A6" s="334" t="s">
        <v>11</v>
      </c>
      <c r="B6" s="335" t="s">
        <v>73</v>
      </c>
      <c r="C6" s="337" t="s">
        <v>85</v>
      </c>
      <c r="D6" s="338" t="s">
        <v>215</v>
      </c>
      <c r="E6" s="340" t="s">
        <v>13</v>
      </c>
      <c r="F6" s="340" t="s">
        <v>41</v>
      </c>
      <c r="G6" s="340" t="s">
        <v>14</v>
      </c>
      <c r="I6" s="224" t="s">
        <v>15</v>
      </c>
      <c r="J6" s="225"/>
      <c r="K6" s="225"/>
      <c r="L6" s="225"/>
      <c r="M6" s="225"/>
      <c r="N6" s="252" t="s">
        <v>238</v>
      </c>
      <c r="O6" s="252"/>
      <c r="P6" s="252"/>
      <c r="Q6" s="253"/>
      <c r="S6"/>
    </row>
    <row r="7" spans="1:19" ht="29.2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29.25" customHeight="1" x14ac:dyDescent="0.2">
      <c r="A8" s="51">
        <v>1</v>
      </c>
      <c r="B8" s="51">
        <v>143</v>
      </c>
      <c r="C8" s="92">
        <v>38369</v>
      </c>
      <c r="D8" s="92" t="s">
        <v>205</v>
      </c>
      <c r="E8" s="154" t="s">
        <v>296</v>
      </c>
      <c r="F8" s="155" t="s">
        <v>297</v>
      </c>
      <c r="G8" s="93">
        <v>2117</v>
      </c>
      <c r="H8" s="23"/>
      <c r="I8" s="24">
        <v>2</v>
      </c>
      <c r="J8" s="25" t="s">
        <v>207</v>
      </c>
      <c r="K8" s="26" t="str">
        <f>IF(ISERROR(VLOOKUP(J8,'KAYIT LİSTESİ'!$B$4:$H$795,2,0)),"",(VLOOKUP(J8,'KAYIT LİSTESİ'!$B$4:$H$795,2,0)))</f>
        <v/>
      </c>
      <c r="L8" s="27" t="str">
        <f>IF(ISERROR(VLOOKUP(J8,'KAYIT LİSTESİ'!$B$4:$H$795,4,0)),"",(VLOOKUP(J8,'KAYIT LİSTESİ'!$B$4:$H$795,4,0)))</f>
        <v/>
      </c>
      <c r="M8" s="196" t="str">
        <f>IF(ISERROR(VLOOKUP(J8,'KAYIT LİSTESİ'!$B$4:$N$9795,13,0)),"",(VLOOKUP(J8,'KAYIT LİSTESİ'!$B$4:$N$9795,13,0)))</f>
        <v/>
      </c>
      <c r="N8" s="44" t="str">
        <f>IF(ISERROR(VLOOKUP(J8,'KAYIT LİSTESİ'!$B$4:$H$795,5,0)),"",(VLOOKUP(J8,'KAYIT LİSTESİ'!$B$4:$H$795,5,0)))</f>
        <v/>
      </c>
      <c r="O8" s="44" t="str">
        <f>IF(ISERROR(VLOOKUP(J8,'KAYIT LİSTESİ'!$B$4:$H$795,6,0)),"",(VLOOKUP(J8,'KAYIT LİSTESİ'!$B$4:$H$795,6,0)))</f>
        <v/>
      </c>
      <c r="P8" s="195"/>
      <c r="Q8" s="26"/>
    </row>
    <row r="9" spans="1:19" s="20" customFormat="1" ht="29.25" customHeight="1" x14ac:dyDescent="0.2">
      <c r="A9" s="51">
        <v>2</v>
      </c>
      <c r="B9" s="51">
        <v>132</v>
      </c>
      <c r="C9" s="92">
        <v>37169</v>
      </c>
      <c r="D9" s="92" t="s">
        <v>205</v>
      </c>
      <c r="E9" s="154" t="s">
        <v>294</v>
      </c>
      <c r="F9" s="155" t="s">
        <v>295</v>
      </c>
      <c r="G9" s="93">
        <v>2336</v>
      </c>
      <c r="H9" s="23"/>
      <c r="I9" s="24">
        <v>4</v>
      </c>
      <c r="J9" s="25" t="s">
        <v>208</v>
      </c>
      <c r="K9" s="26">
        <f>IF(ISERROR(VLOOKUP(J9,'KAYIT LİSTESİ'!$B$4:$H$795,2,0)),"",(VLOOKUP(J9,'KAYIT LİSTESİ'!$B$4:$H$795,2,0)))</f>
        <v>85</v>
      </c>
      <c r="L9" s="27">
        <f>IF(ISERROR(VLOOKUP(J9,'KAYIT LİSTESİ'!$B$4:$H$795,4,0)),"",(VLOOKUP(J9,'KAYIT LİSTESİ'!$B$4:$H$795,4,0)))</f>
        <v>38420</v>
      </c>
      <c r="M9" s="196" t="str">
        <f>IF(ISERROR(VLOOKUP(J9,'KAYIT LİSTESİ'!$B$4:$N$9795,13,0)),"",(VLOOKUP(J9,'KAYIT LİSTESİ'!$B$4:$N$9795,13,0)))</f>
        <v>B1</v>
      </c>
      <c r="N9" s="44" t="str">
        <f>IF(ISERROR(VLOOKUP(J9,'KAYIT LİSTESİ'!$B$4:$H$795,5,0)),"",(VLOOKUP(J9,'KAYIT LİSTESİ'!$B$4:$H$795,5,0)))</f>
        <v>İSMAİL KAĞAN EREN</v>
      </c>
      <c r="O9" s="44" t="str">
        <f>IF(ISERROR(VLOOKUP(J9,'KAYIT LİSTESİ'!$B$4:$H$795,6,0)),"",(VLOOKUP(J9,'KAYIT LİSTESİ'!$B$4:$H$795,6,0)))</f>
        <v>DENİZLİ-DENİZLİ GÖR.ENG.EĞ.SPOR KUL.</v>
      </c>
      <c r="P9" s="28">
        <v>2350</v>
      </c>
      <c r="Q9" s="26">
        <v>3</v>
      </c>
    </row>
    <row r="10" spans="1:19" s="20" customFormat="1" ht="29.25" customHeight="1" x14ac:dyDescent="0.2">
      <c r="A10" s="51">
        <v>3</v>
      </c>
      <c r="B10" s="51">
        <v>85</v>
      </c>
      <c r="C10" s="92">
        <v>38420</v>
      </c>
      <c r="D10" s="92" t="s">
        <v>205</v>
      </c>
      <c r="E10" s="154" t="s">
        <v>292</v>
      </c>
      <c r="F10" s="155" t="s">
        <v>293</v>
      </c>
      <c r="G10" s="195">
        <v>2350</v>
      </c>
      <c r="H10" s="23"/>
      <c r="I10" s="24">
        <v>6</v>
      </c>
      <c r="J10" s="25" t="s">
        <v>209</v>
      </c>
      <c r="K10" s="26">
        <f>IF(ISERROR(VLOOKUP(J10,'KAYIT LİSTESİ'!$B$4:$H$795,2,0)),"",(VLOOKUP(J10,'KAYIT LİSTESİ'!$B$4:$H$795,2,0)))</f>
        <v>132</v>
      </c>
      <c r="L10" s="27">
        <f>IF(ISERROR(VLOOKUP(J10,'KAYIT LİSTESİ'!$B$4:$H$795,4,0)),"",(VLOOKUP(J10,'KAYIT LİSTESİ'!$B$4:$H$795,4,0)))</f>
        <v>37169</v>
      </c>
      <c r="M10" s="196" t="str">
        <f>IF(ISERROR(VLOOKUP(J10,'KAYIT LİSTESİ'!$B$4:$N$9795,13,0)),"",(VLOOKUP(J10,'KAYIT LİSTESİ'!$B$4:$N$9795,13,0)))</f>
        <v>B1</v>
      </c>
      <c r="N10" s="44" t="str">
        <f>IF(ISERROR(VLOOKUP(J10,'KAYIT LİSTESİ'!$B$4:$H$795,5,0)),"",(VLOOKUP(J10,'KAYIT LİSTESİ'!$B$4:$H$795,5,0)))</f>
        <v>ATİLA DİNÇASLAN</v>
      </c>
      <c r="O10" s="44" t="str">
        <f>IF(ISERROR(VLOOKUP(J10,'KAYIT LİSTESİ'!$B$4:$H$795,6,0)),"",(VLOOKUP(J10,'KAYIT LİSTESİ'!$B$4:$H$795,6,0)))</f>
        <v>KAYSERİ-KAYSERİ GENÇ GÖRME ENGELLİLER SPOR KULÜBÜ</v>
      </c>
      <c r="P10" s="28">
        <v>2336</v>
      </c>
      <c r="Q10" s="26">
        <v>2</v>
      </c>
    </row>
    <row r="11" spans="1:19" s="20" customFormat="1" ht="29.25" customHeight="1" x14ac:dyDescent="0.2">
      <c r="A11" s="51"/>
      <c r="B11" s="51"/>
      <c r="C11" s="92"/>
      <c r="D11" s="92"/>
      <c r="E11" s="154"/>
      <c r="F11" s="155"/>
      <c r="G11" s="195"/>
      <c r="H11" s="23"/>
      <c r="I11" s="24">
        <v>8</v>
      </c>
      <c r="J11" s="25" t="s">
        <v>210</v>
      </c>
      <c r="K11" s="26">
        <f>IF(ISERROR(VLOOKUP(J11,'KAYIT LİSTESİ'!$B$4:$H$795,2,0)),"",(VLOOKUP(J11,'KAYIT LİSTESİ'!$B$4:$H$795,2,0)))</f>
        <v>143</v>
      </c>
      <c r="L11" s="27">
        <f>IF(ISERROR(VLOOKUP(J11,'KAYIT LİSTESİ'!$B$4:$H$795,4,0)),"",(VLOOKUP(J11,'KAYIT LİSTESİ'!$B$4:$H$795,4,0)))</f>
        <v>38369</v>
      </c>
      <c r="M11" s="196" t="str">
        <f>IF(ISERROR(VLOOKUP(J11,'KAYIT LİSTESİ'!$B$4:$N$9795,13,0)),"",(VLOOKUP(J11,'KAYIT LİSTESİ'!$B$4:$N$9795,13,0)))</f>
        <v>B1</v>
      </c>
      <c r="N11" s="44" t="str">
        <f>IF(ISERROR(VLOOKUP(J11,'KAYIT LİSTESİ'!$B$4:$H$795,5,0)),"",(VLOOKUP(J11,'KAYIT LİSTESİ'!$B$4:$H$795,5,0)))</f>
        <v>ALİ DEMİRTEPE</v>
      </c>
      <c r="O11" s="44" t="str">
        <f>IF(ISERROR(VLOOKUP(J11,'KAYIT LİSTESİ'!$B$4:$H$795,6,0)),"",(VLOOKUP(J11,'KAYIT LİSTESİ'!$B$4:$H$795,6,0)))</f>
        <v>KONYA-MEVLANA ENGELLİLER SPOR KULÜBÜ</v>
      </c>
      <c r="P11" s="195">
        <v>2117</v>
      </c>
      <c r="Q11" s="26">
        <v>1</v>
      </c>
    </row>
    <row r="12" spans="1:19" s="20" customFormat="1" ht="29.25" customHeight="1" x14ac:dyDescent="0.2">
      <c r="A12" s="334" t="s">
        <v>11</v>
      </c>
      <c r="B12" s="335" t="s">
        <v>73</v>
      </c>
      <c r="C12" s="337" t="s">
        <v>85</v>
      </c>
      <c r="D12" s="338" t="s">
        <v>215</v>
      </c>
      <c r="E12" s="340" t="s">
        <v>13</v>
      </c>
      <c r="F12" s="340" t="s">
        <v>41</v>
      </c>
      <c r="G12" s="340" t="s">
        <v>14</v>
      </c>
      <c r="H12" s="23"/>
      <c r="I12" s="224" t="s">
        <v>16</v>
      </c>
      <c r="J12" s="225"/>
      <c r="K12" s="225"/>
      <c r="L12" s="225"/>
      <c r="M12" s="225"/>
      <c r="N12" s="252" t="s">
        <v>238</v>
      </c>
      <c r="O12" s="341"/>
      <c r="P12" s="341"/>
      <c r="Q12" s="342"/>
    </row>
    <row r="13" spans="1:19" s="20" customFormat="1" ht="29.25" customHeight="1" x14ac:dyDescent="0.2">
      <c r="A13" s="334"/>
      <c r="B13" s="336"/>
      <c r="C13" s="337"/>
      <c r="D13" s="339"/>
      <c r="E13" s="340"/>
      <c r="F13" s="340"/>
      <c r="G13" s="340"/>
      <c r="H13" s="23"/>
      <c r="I13" s="43" t="s">
        <v>133</v>
      </c>
      <c r="J13" s="40" t="s">
        <v>74</v>
      </c>
      <c r="K13" s="40" t="s">
        <v>73</v>
      </c>
      <c r="L13" s="41" t="s">
        <v>12</v>
      </c>
      <c r="M13" s="41" t="s">
        <v>215</v>
      </c>
      <c r="N13" s="42" t="s">
        <v>13</v>
      </c>
      <c r="O13" s="42" t="s">
        <v>41</v>
      </c>
      <c r="P13" s="40" t="s">
        <v>14</v>
      </c>
      <c r="Q13" s="40" t="s">
        <v>25</v>
      </c>
    </row>
    <row r="14" spans="1:19" s="20" customFormat="1" ht="29.25" customHeight="1" x14ac:dyDescent="0.2">
      <c r="A14" s="51">
        <v>1</v>
      </c>
      <c r="B14" s="51">
        <v>106</v>
      </c>
      <c r="C14" s="92">
        <v>36937</v>
      </c>
      <c r="D14" s="92" t="s">
        <v>203</v>
      </c>
      <c r="E14" s="154" t="s">
        <v>302</v>
      </c>
      <c r="F14" s="155" t="s">
        <v>303</v>
      </c>
      <c r="G14" s="195">
        <v>1509</v>
      </c>
      <c r="H14" s="23"/>
      <c r="I14" s="24">
        <v>2</v>
      </c>
      <c r="J14" s="25" t="s">
        <v>211</v>
      </c>
      <c r="K14" s="26">
        <f>IF(ISERROR(VLOOKUP(J14,'KAYIT LİSTESİ'!$B$4:$H$795,2,0)),"",(VLOOKUP(J14,'KAYIT LİSTESİ'!$B$4:$H$795,2,0)))</f>
        <v>184</v>
      </c>
      <c r="L14" s="27">
        <f>IF(ISERROR(VLOOKUP(J14,'KAYIT LİSTESİ'!$B$4:$H$795,4,0)),"",(VLOOKUP(J14,'KAYIT LİSTESİ'!$B$4:$H$795,4,0)))</f>
        <v>37691</v>
      </c>
      <c r="M14" s="196" t="str">
        <f>IF(ISERROR(VLOOKUP(J14,'KAYIT LİSTESİ'!$B$4:$N$9795,13,0)),"",(VLOOKUP(J14,'KAYIT LİSTESİ'!$B$4:$N$9795,13,0)))</f>
        <v>B2</v>
      </c>
      <c r="N14" s="44" t="str">
        <f>IF(ISERROR(VLOOKUP(J14,'KAYIT LİSTESİ'!$B$4:$H$795,5,0)),"",(VLOOKUP(J14,'KAYIT LİSTESİ'!$B$4:$H$795,5,0)))</f>
        <v>ALİRIZA TURGUT</v>
      </c>
      <c r="O14" s="44" t="str">
        <f>IF(ISERROR(VLOOKUP(J14,'KAYIT LİSTESİ'!$B$4:$H$795,6,0)),"",(VLOOKUP(J14,'KAYIT LİSTESİ'!$B$4:$H$795,6,0)))</f>
        <v>İSTANBUL BAKIR KÖY G.ENG..SANAT SP.KLB.</v>
      </c>
      <c r="P14" s="195" t="s">
        <v>291</v>
      </c>
      <c r="Q14" s="26"/>
    </row>
    <row r="15" spans="1:19" s="20" customFormat="1" ht="29.25" customHeight="1" x14ac:dyDescent="0.2">
      <c r="A15" s="51">
        <v>2</v>
      </c>
      <c r="B15" s="51">
        <v>71</v>
      </c>
      <c r="C15" s="92">
        <v>38565</v>
      </c>
      <c r="D15" s="92" t="s">
        <v>203</v>
      </c>
      <c r="E15" s="154" t="s">
        <v>300</v>
      </c>
      <c r="F15" s="155" t="s">
        <v>301</v>
      </c>
      <c r="G15" s="195">
        <v>2057</v>
      </c>
      <c r="H15" s="23"/>
      <c r="I15" s="24">
        <v>4</v>
      </c>
      <c r="J15" s="25" t="s">
        <v>212</v>
      </c>
      <c r="K15" s="26">
        <f>IF(ISERROR(VLOOKUP(J15,'KAYIT LİSTESİ'!$B$4:$H$795,2,0)),"",(VLOOKUP(J15,'KAYIT LİSTESİ'!$B$4:$H$795,2,0)))</f>
        <v>71</v>
      </c>
      <c r="L15" s="27">
        <f>IF(ISERROR(VLOOKUP(J15,'KAYIT LİSTESİ'!$B$4:$H$795,4,0)),"",(VLOOKUP(J15,'KAYIT LİSTESİ'!$B$4:$H$795,4,0)))</f>
        <v>38565</v>
      </c>
      <c r="M15" s="196" t="str">
        <f>IF(ISERROR(VLOOKUP(J15,'KAYIT LİSTESİ'!$B$4:$N$9795,13,0)),"",(VLOOKUP(J15,'KAYIT LİSTESİ'!$B$4:$N$9795,13,0)))</f>
        <v>B2</v>
      </c>
      <c r="N15" s="44" t="str">
        <f>IF(ISERROR(VLOOKUP(J15,'KAYIT LİSTESİ'!$B$4:$H$795,5,0)),"",(VLOOKUP(J15,'KAYIT LİSTESİ'!$B$4:$H$795,5,0)))</f>
        <v>OĞUZHAN SEVİM</v>
      </c>
      <c r="O15" s="44" t="str">
        <f>IF(ISERROR(VLOOKUP(J15,'KAYIT LİSTESİ'!$B$4:$H$795,6,0)),"",(VLOOKUP(J15,'KAYIT LİSTESİ'!$B$4:$H$795,6,0)))</f>
        <v>BURSA-NİLÜFER BELEDİYESİ GÖRME ENGELLİLER SPOR KULÜBÜ</v>
      </c>
      <c r="P15" s="28">
        <v>2057</v>
      </c>
      <c r="Q15" s="26">
        <v>2</v>
      </c>
    </row>
    <row r="16" spans="1:19" s="20" customFormat="1" ht="29.25" customHeight="1" x14ac:dyDescent="0.2">
      <c r="A16" s="51">
        <v>3</v>
      </c>
      <c r="B16" s="51">
        <v>185</v>
      </c>
      <c r="C16" s="92">
        <v>38312</v>
      </c>
      <c r="D16" s="92" t="s">
        <v>203</v>
      </c>
      <c r="E16" s="154" t="s">
        <v>304</v>
      </c>
      <c r="F16" s="155" t="s">
        <v>299</v>
      </c>
      <c r="G16" s="195">
        <v>2546</v>
      </c>
      <c r="H16" s="23"/>
      <c r="I16" s="24">
        <v>6</v>
      </c>
      <c r="J16" s="25" t="s">
        <v>213</v>
      </c>
      <c r="K16" s="26">
        <f>IF(ISERROR(VLOOKUP(J16,'KAYIT LİSTESİ'!$B$4:$H$795,2,0)),"",(VLOOKUP(J16,'KAYIT LİSTESİ'!$B$4:$H$795,2,0)))</f>
        <v>106</v>
      </c>
      <c r="L16" s="27">
        <f>IF(ISERROR(VLOOKUP(J16,'KAYIT LİSTESİ'!$B$4:$H$795,4,0)),"",(VLOOKUP(J16,'KAYIT LİSTESİ'!$B$4:$H$795,4,0)))</f>
        <v>36937</v>
      </c>
      <c r="M16" s="196" t="str">
        <f>IF(ISERROR(VLOOKUP(J16,'KAYIT LİSTESİ'!$B$4:$N$9795,13,0)),"",(VLOOKUP(J16,'KAYIT LİSTESİ'!$B$4:$N$9795,13,0)))</f>
        <v>B2</v>
      </c>
      <c r="N16" s="44" t="str">
        <f>IF(ISERROR(VLOOKUP(J16,'KAYIT LİSTESİ'!$B$4:$H$795,5,0)),"",(VLOOKUP(J16,'KAYIT LİSTESİ'!$B$4:$H$795,5,0)))</f>
        <v>HALİL İBRAHİM ARSLAN</v>
      </c>
      <c r="O16" s="44" t="str">
        <f>IF(ISERROR(VLOOKUP(J16,'KAYIT LİSTESİ'!$B$4:$H$795,6,0)),"",(VLOOKUP(J16,'KAYIT LİSTESİ'!$B$4:$H$795,6,0)))</f>
        <v>GAZİANTEP-DİNAMİK GENÇLİK VE SPOR KULÜBÜ</v>
      </c>
      <c r="P16" s="195">
        <v>1509</v>
      </c>
      <c r="Q16" s="26">
        <v>1</v>
      </c>
    </row>
    <row r="17" spans="1:17" s="20" customFormat="1" ht="29.25" customHeight="1" x14ac:dyDescent="0.2">
      <c r="A17" s="51" t="s">
        <v>549</v>
      </c>
      <c r="B17" s="51">
        <v>184</v>
      </c>
      <c r="C17" s="92">
        <v>37691</v>
      </c>
      <c r="D17" s="92" t="s">
        <v>203</v>
      </c>
      <c r="E17" s="154" t="s">
        <v>298</v>
      </c>
      <c r="F17" s="155" t="s">
        <v>299</v>
      </c>
      <c r="G17" s="195" t="s">
        <v>291</v>
      </c>
      <c r="H17" s="23"/>
      <c r="I17" s="24">
        <v>8</v>
      </c>
      <c r="J17" s="25" t="s">
        <v>214</v>
      </c>
      <c r="K17" s="26">
        <f>IF(ISERROR(VLOOKUP(J17,'KAYIT LİSTESİ'!$B$4:$H$795,2,0)),"",(VLOOKUP(J17,'KAYIT LİSTESİ'!$B$4:$H$795,2,0)))</f>
        <v>185</v>
      </c>
      <c r="L17" s="27">
        <f>IF(ISERROR(VLOOKUP(J17,'KAYIT LİSTESİ'!$B$4:$H$795,4,0)),"",(VLOOKUP(J17,'KAYIT LİSTESİ'!$B$4:$H$795,4,0)))</f>
        <v>38312</v>
      </c>
      <c r="M17" s="196" t="str">
        <f>IF(ISERROR(VLOOKUP(J17,'KAYIT LİSTESİ'!$B$4:$N$9795,13,0)),"",(VLOOKUP(J17,'KAYIT LİSTESİ'!$B$4:$N$9795,13,0)))</f>
        <v>B2</v>
      </c>
      <c r="N17" s="44" t="str">
        <f>IF(ISERROR(VLOOKUP(J17,'KAYIT LİSTESİ'!$B$4:$H$795,5,0)),"",(VLOOKUP(J17,'KAYIT LİSTESİ'!$B$4:$H$795,5,0)))</f>
        <v>MUHAMMET ALİ KARAPINAR</v>
      </c>
      <c r="O17" s="44" t="str">
        <f>IF(ISERROR(VLOOKUP(J17,'KAYIT LİSTESİ'!$B$4:$H$795,6,0)),"",(VLOOKUP(J17,'KAYIT LİSTESİ'!$B$4:$H$795,6,0)))</f>
        <v>İSTANBUL BAKIR KÖY G.ENG..SANAT SP.KLB.</v>
      </c>
      <c r="P17" s="195">
        <v>2546</v>
      </c>
      <c r="Q17" s="26">
        <v>3</v>
      </c>
    </row>
    <row r="18" spans="1:17" s="20" customFormat="1" ht="29.25" customHeight="1" x14ac:dyDescent="0.2">
      <c r="A18" s="51"/>
      <c r="B18" s="51"/>
      <c r="C18" s="92"/>
      <c r="D18" s="92"/>
      <c r="E18" s="154"/>
      <c r="F18" s="155"/>
      <c r="G18" s="195"/>
      <c r="H18" s="23"/>
      <c r="I18" s="224" t="s">
        <v>17</v>
      </c>
      <c r="J18" s="225"/>
      <c r="K18" s="225"/>
      <c r="L18" s="225"/>
      <c r="M18" s="225"/>
      <c r="N18" s="252" t="s">
        <v>238</v>
      </c>
      <c r="O18" s="341"/>
      <c r="P18" s="341"/>
      <c r="Q18" s="342"/>
    </row>
    <row r="19" spans="1:17" s="20" customFormat="1" ht="29.25" customHeight="1" x14ac:dyDescent="0.2">
      <c r="A19" s="51"/>
      <c r="B19" s="51"/>
      <c r="C19" s="92"/>
      <c r="D19" s="92"/>
      <c r="E19" s="154"/>
      <c r="F19" s="155"/>
      <c r="G19" s="195"/>
      <c r="H19" s="23"/>
      <c r="I19" s="43" t="s">
        <v>133</v>
      </c>
      <c r="J19" s="40" t="s">
        <v>74</v>
      </c>
      <c r="K19" s="40" t="s">
        <v>73</v>
      </c>
      <c r="L19" s="41" t="s">
        <v>12</v>
      </c>
      <c r="M19" s="41" t="s">
        <v>215</v>
      </c>
      <c r="N19" s="42" t="s">
        <v>13</v>
      </c>
      <c r="O19" s="42" t="s">
        <v>41</v>
      </c>
      <c r="P19" s="40" t="s">
        <v>14</v>
      </c>
      <c r="Q19" s="40" t="s">
        <v>25</v>
      </c>
    </row>
    <row r="20" spans="1:17" s="20" customFormat="1" ht="29.25" customHeight="1" x14ac:dyDescent="0.2">
      <c r="A20" s="334" t="s">
        <v>11</v>
      </c>
      <c r="B20" s="335" t="s">
        <v>73</v>
      </c>
      <c r="C20" s="337" t="s">
        <v>85</v>
      </c>
      <c r="D20" s="338" t="s">
        <v>215</v>
      </c>
      <c r="E20" s="340" t="s">
        <v>13</v>
      </c>
      <c r="F20" s="340" t="s">
        <v>41</v>
      </c>
      <c r="G20" s="340" t="s">
        <v>14</v>
      </c>
      <c r="H20" s="23"/>
      <c r="I20" s="24">
        <v>1</v>
      </c>
      <c r="J20" s="25" t="s">
        <v>216</v>
      </c>
      <c r="K20" s="26" t="str">
        <f>IF(ISERROR(VLOOKUP(J20,'KAYIT LİSTESİ'!$B$4:$H$795,2,0)),"",(VLOOKUP(J20,'KAYIT LİSTESİ'!$B$4:$H$795,2,0)))</f>
        <v/>
      </c>
      <c r="L20" s="27" t="str">
        <f>IF(ISERROR(VLOOKUP(J20,'KAYIT LİSTESİ'!$B$4:$H$795,4,0)),"",(VLOOKUP(J20,'KAYIT LİSTESİ'!$B$4:$H$795,4,0)))</f>
        <v/>
      </c>
      <c r="M20" s="27" t="str">
        <f>IF(ISERROR(VLOOKUP(J20,'KAYIT LİSTESİ'!$B$4:$N$9795,13,0)),"",(VLOOKUP(J20,'KAYIT LİSTESİ'!$B$4:$N$9795,13,0)))</f>
        <v/>
      </c>
      <c r="N20" s="44" t="str">
        <f>IF(ISERROR(VLOOKUP(J20,'KAYIT LİSTESİ'!$B$4:$H$795,5,0)),"",(VLOOKUP(J20,'KAYIT LİSTESİ'!$B$4:$H$795,5,0)))</f>
        <v/>
      </c>
      <c r="O20" s="44" t="str">
        <f>IF(ISERROR(VLOOKUP(J20,'KAYIT LİSTESİ'!$B$4:$H$795,6,0)),"",(VLOOKUP(J20,'KAYIT LİSTESİ'!$B$4:$H$795,6,0)))</f>
        <v/>
      </c>
      <c r="P20" s="195"/>
      <c r="Q20" s="26"/>
    </row>
    <row r="21" spans="1:17" s="20" customFormat="1" ht="29.25" customHeight="1" x14ac:dyDescent="0.2">
      <c r="A21" s="334"/>
      <c r="B21" s="336"/>
      <c r="C21" s="337"/>
      <c r="D21" s="339"/>
      <c r="E21" s="340"/>
      <c r="F21" s="340"/>
      <c r="G21" s="340"/>
      <c r="H21" s="23"/>
      <c r="I21" s="24">
        <v>2</v>
      </c>
      <c r="J21" s="25" t="s">
        <v>217</v>
      </c>
      <c r="K21" s="26">
        <f>IF(ISERROR(VLOOKUP(J21,'KAYIT LİSTESİ'!$B$4:$H$795,2,0)),"",(VLOOKUP(J21,'KAYIT LİSTESİ'!$B$4:$H$795,2,0)))</f>
        <v>44</v>
      </c>
      <c r="L21" s="27">
        <f>IF(ISERROR(VLOOKUP(J21,'KAYIT LİSTESİ'!$B$4:$H$795,4,0)),"",(VLOOKUP(J21,'KAYIT LİSTESİ'!$B$4:$H$795,4,0)))</f>
        <v>37250</v>
      </c>
      <c r="M21" s="27" t="str">
        <f>IF(ISERROR(VLOOKUP(J21,'KAYIT LİSTESİ'!$B$4:$N$9795,13,0)),"",(VLOOKUP(J21,'KAYIT LİSTESİ'!$B$4:$N$9795,13,0)))</f>
        <v>B3</v>
      </c>
      <c r="N21" s="44" t="str">
        <f>IF(ISERROR(VLOOKUP(J21,'KAYIT LİSTESİ'!$B$4:$H$795,5,0)),"",(VLOOKUP(J21,'KAYIT LİSTESİ'!$B$4:$H$795,5,0)))</f>
        <v>KEMAL YUSUF AKANSU</v>
      </c>
      <c r="O21" s="44" t="str">
        <f>IF(ISERROR(VLOOKUP(J21,'KAYIT LİSTESİ'!$B$4:$H$795,6,0)),"",(VLOOKUP(J21,'KAYIT LİSTESİ'!$B$4:$H$795,6,0)))</f>
        <v>ANTALYA-ANKARA ALTI NOKTA SPOR KUL.</v>
      </c>
      <c r="P21" s="195">
        <v>3190</v>
      </c>
      <c r="Q21" s="26">
        <v>5</v>
      </c>
    </row>
    <row r="22" spans="1:17" s="20" customFormat="1" ht="29.25" customHeight="1" x14ac:dyDescent="0.2">
      <c r="A22" s="51">
        <v>1</v>
      </c>
      <c r="B22" s="51">
        <v>61</v>
      </c>
      <c r="C22" s="92">
        <v>37104</v>
      </c>
      <c r="D22" s="92" t="s">
        <v>204</v>
      </c>
      <c r="E22" s="154" t="s">
        <v>305</v>
      </c>
      <c r="F22" s="155" t="s">
        <v>301</v>
      </c>
      <c r="G22" s="93">
        <v>1324</v>
      </c>
      <c r="H22" s="23"/>
      <c r="I22" s="24">
        <v>3</v>
      </c>
      <c r="J22" s="25" t="s">
        <v>218</v>
      </c>
      <c r="K22" s="26">
        <f>IF(ISERROR(VLOOKUP(J22,'KAYIT LİSTESİ'!$B$4:$H$795,2,0)),"",(VLOOKUP(J22,'KAYIT LİSTESİ'!$B$4:$H$795,2,0)))</f>
        <v>61</v>
      </c>
      <c r="L22" s="27">
        <f>IF(ISERROR(VLOOKUP(J22,'KAYIT LİSTESİ'!$B$4:$H$795,4,0)),"",(VLOOKUP(J22,'KAYIT LİSTESİ'!$B$4:$H$795,4,0)))</f>
        <v>37104</v>
      </c>
      <c r="M22" s="27" t="str">
        <f>IF(ISERROR(VLOOKUP(J22,'KAYIT LİSTESİ'!$B$4:$N$9795,13,0)),"",(VLOOKUP(J22,'KAYIT LİSTESİ'!$B$4:$N$9795,13,0)))</f>
        <v>B3</v>
      </c>
      <c r="N22" s="44" t="str">
        <f>IF(ISERROR(VLOOKUP(J22,'KAYIT LİSTESİ'!$B$4:$H$795,5,0)),"",(VLOOKUP(J22,'KAYIT LİSTESİ'!$B$4:$H$795,5,0)))</f>
        <v>ABDULSAMET SEVİM</v>
      </c>
      <c r="O22" s="44" t="str">
        <f>IF(ISERROR(VLOOKUP(J22,'KAYIT LİSTESİ'!$B$4:$H$795,6,0)),"",(VLOOKUP(J22,'KAYIT LİSTESİ'!$B$4:$H$795,6,0)))</f>
        <v>BURSA-NİLÜFER BELEDİYESİ GÖRME ENGELLİLER SPOR KULÜBÜ</v>
      </c>
      <c r="P22" s="195">
        <v>1324</v>
      </c>
      <c r="Q22" s="26">
        <v>1</v>
      </c>
    </row>
    <row r="23" spans="1:17" s="20" customFormat="1" ht="29.25" customHeight="1" x14ac:dyDescent="0.2">
      <c r="A23" s="51">
        <v>2</v>
      </c>
      <c r="B23" s="51">
        <v>91</v>
      </c>
      <c r="C23" s="92">
        <v>36939</v>
      </c>
      <c r="D23" s="92" t="s">
        <v>204</v>
      </c>
      <c r="E23" s="154" t="s">
        <v>355</v>
      </c>
      <c r="F23" s="155" t="s">
        <v>309</v>
      </c>
      <c r="G23" s="93">
        <v>1608</v>
      </c>
      <c r="H23" s="23"/>
      <c r="I23" s="24">
        <v>4</v>
      </c>
      <c r="J23" s="25" t="s">
        <v>219</v>
      </c>
      <c r="K23" s="26">
        <f>IF(ISERROR(VLOOKUP(J23,'KAYIT LİSTESİ'!$B$4:$H$795,2,0)),"",(VLOOKUP(J23,'KAYIT LİSTESİ'!$B$4:$H$795,2,0)))</f>
        <v>188</v>
      </c>
      <c r="L23" s="27">
        <f>IF(ISERROR(VLOOKUP(J23,'KAYIT LİSTESİ'!$B$4:$H$795,4,0)),"",(VLOOKUP(J23,'KAYIT LİSTESİ'!$B$4:$H$795,4,0)))</f>
        <v>37371</v>
      </c>
      <c r="M23" s="27" t="str">
        <f>IF(ISERROR(VLOOKUP(J23,'KAYIT LİSTESİ'!$B$4:$N$9795,13,0)),"",(VLOOKUP(J23,'KAYIT LİSTESİ'!$B$4:$N$9795,13,0)))</f>
        <v>B3</v>
      </c>
      <c r="N23" s="44" t="str">
        <f>IF(ISERROR(VLOOKUP(J23,'KAYIT LİSTESİ'!$B$4:$H$795,5,0)),"",(VLOOKUP(J23,'KAYIT LİSTESİ'!$B$4:$H$795,5,0)))</f>
        <v>BARIŞ YEŞİL</v>
      </c>
      <c r="O23" s="44" t="str">
        <f>IF(ISERROR(VLOOKUP(J23,'KAYIT LİSTESİ'!$B$4:$H$795,6,0)),"",(VLOOKUP(J23,'KAYIT LİSTESİ'!$B$4:$H$795,6,0)))</f>
        <v>BAŞKENT G.ENG.SP.KLB.</v>
      </c>
      <c r="P23" s="195">
        <v>1687</v>
      </c>
      <c r="Q23" s="26">
        <v>2</v>
      </c>
    </row>
    <row r="24" spans="1:17" s="20" customFormat="1" ht="29.25" customHeight="1" x14ac:dyDescent="0.2">
      <c r="A24" s="51">
        <v>3</v>
      </c>
      <c r="B24" s="51">
        <v>96</v>
      </c>
      <c r="C24" s="92">
        <v>38333</v>
      </c>
      <c r="D24" s="92" t="s">
        <v>204</v>
      </c>
      <c r="E24" s="154" t="s">
        <v>308</v>
      </c>
      <c r="F24" s="155" t="s">
        <v>309</v>
      </c>
      <c r="G24" s="93">
        <v>1657</v>
      </c>
      <c r="H24" s="23"/>
      <c r="I24" s="24">
        <v>5</v>
      </c>
      <c r="J24" s="25" t="s">
        <v>318</v>
      </c>
      <c r="K24" s="26">
        <f>IF(ISERROR(VLOOKUP(J24,'KAYIT LİSTESİ'!$B$4:$H$795,2,0)),"",(VLOOKUP(J24,'KAYIT LİSTESİ'!$B$4:$H$795,2,0)))</f>
        <v>150</v>
      </c>
      <c r="L24" s="27">
        <f>IF(ISERROR(VLOOKUP(J24,'KAYIT LİSTESİ'!$B$4:$H$795,4,0)),"",(VLOOKUP(J24,'KAYIT LİSTESİ'!$B$4:$H$795,4,0)))</f>
        <v>38701</v>
      </c>
      <c r="M24" s="27" t="str">
        <f>IF(ISERROR(VLOOKUP(J24,'KAYIT LİSTESİ'!$B$4:$N$9795,13,0)),"",(VLOOKUP(J24,'KAYIT LİSTESİ'!$B$4:$N$9795,13,0)))</f>
        <v>B3</v>
      </c>
      <c r="N24" s="44" t="str">
        <f>IF(ISERROR(VLOOKUP(J24,'KAYIT LİSTESİ'!$B$4:$H$795,5,0)),"",(VLOOKUP(J24,'KAYIT LİSTESİ'!$B$4:$H$795,5,0)))</f>
        <v>BURAK FİLİKÇİ</v>
      </c>
      <c r="O24" s="44" t="str">
        <f>IF(ISERROR(VLOOKUP(J24,'KAYIT LİSTESİ'!$B$4:$H$795,6,0)),"",(VLOOKUP(J24,'KAYIT LİSTESİ'!$B$4:$H$795,6,0)))</f>
        <v>KONYA-SELÇUKLU GÖR.EN.SPOR KUL.</v>
      </c>
      <c r="P24" s="195">
        <v>2082</v>
      </c>
      <c r="Q24" s="26">
        <v>4</v>
      </c>
    </row>
    <row r="25" spans="1:17" s="20" customFormat="1" ht="29.25" customHeight="1" x14ac:dyDescent="0.2">
      <c r="A25" s="51">
        <v>4</v>
      </c>
      <c r="B25" s="51">
        <v>188</v>
      </c>
      <c r="C25" s="92">
        <v>37371</v>
      </c>
      <c r="D25" s="92" t="s">
        <v>204</v>
      </c>
      <c r="E25" s="154" t="s">
        <v>315</v>
      </c>
      <c r="F25" s="155" t="s">
        <v>316</v>
      </c>
      <c r="G25" s="93">
        <v>1687</v>
      </c>
      <c r="H25" s="23"/>
      <c r="I25" s="24">
        <v>6</v>
      </c>
      <c r="J25" s="25" t="s">
        <v>319</v>
      </c>
      <c r="K25" s="26">
        <f>IF(ISERROR(VLOOKUP(J25,'KAYIT LİSTESİ'!$B$4:$H$795,2,0)),"",(VLOOKUP(J25,'KAYIT LİSTESİ'!$B$4:$H$795,2,0)))</f>
        <v>108</v>
      </c>
      <c r="L25" s="27">
        <f>IF(ISERROR(VLOOKUP(J25,'KAYIT LİSTESİ'!$B$4:$H$795,4,0)),"",(VLOOKUP(J25,'KAYIT LİSTESİ'!$B$4:$H$795,4,0)))</f>
        <v>37775</v>
      </c>
      <c r="M25" s="27" t="str">
        <f>IF(ISERROR(VLOOKUP(J25,'KAYIT LİSTESİ'!$B$4:$N$9795,13,0)),"",(VLOOKUP(J25,'KAYIT LİSTESİ'!$B$4:$N$9795,13,0)))</f>
        <v>B3</v>
      </c>
      <c r="N25" s="44" t="str">
        <f>IF(ISERROR(VLOOKUP(J25,'KAYIT LİSTESİ'!$B$4:$H$795,5,0)),"",(VLOOKUP(J25,'KAYIT LİSTESİ'!$B$4:$H$795,5,0)))</f>
        <v>EMRE DENİZ</v>
      </c>
      <c r="O25" s="44" t="str">
        <f>IF(ISERROR(VLOOKUP(J25,'KAYIT LİSTESİ'!$B$4:$H$795,6,0)),"",(VLOOKUP(J25,'KAYIT LİSTESİ'!$B$4:$H$795,6,0)))</f>
        <v>GAZİANTEP-GAZİANTEP ENGELLİLER SPOR KULÜBÜ</v>
      </c>
      <c r="P25" s="195">
        <v>1930</v>
      </c>
      <c r="Q25" s="26">
        <v>3</v>
      </c>
    </row>
    <row r="26" spans="1:17" s="20" customFormat="1" ht="29.25" customHeight="1" x14ac:dyDescent="0.2">
      <c r="A26" s="51">
        <v>5</v>
      </c>
      <c r="B26" s="51">
        <v>186</v>
      </c>
      <c r="C26" s="92">
        <v>37907</v>
      </c>
      <c r="D26" s="92" t="s">
        <v>204</v>
      </c>
      <c r="E26" s="154" t="s">
        <v>314</v>
      </c>
      <c r="F26" s="155" t="s">
        <v>299</v>
      </c>
      <c r="G26" s="93">
        <v>1706</v>
      </c>
      <c r="H26" s="23"/>
      <c r="I26" s="24">
        <v>7</v>
      </c>
      <c r="J26" s="25" t="s">
        <v>320</v>
      </c>
      <c r="K26" s="26" t="str">
        <f>IF(ISERROR(VLOOKUP(J26,'KAYIT LİSTESİ'!$B$4:$H$795,2,0)),"",(VLOOKUP(J26,'KAYIT LİSTESİ'!$B$4:$H$795,2,0)))</f>
        <v/>
      </c>
      <c r="L26" s="27" t="str">
        <f>IF(ISERROR(VLOOKUP(J26,'KAYIT LİSTESİ'!$B$4:$H$795,4,0)),"",(VLOOKUP(J26,'KAYIT LİSTESİ'!$B$4:$H$795,4,0)))</f>
        <v/>
      </c>
      <c r="M26" s="27" t="str">
        <f>IF(ISERROR(VLOOKUP(J26,'KAYIT LİSTESİ'!$B$4:$N$9795,13,0)),"",(VLOOKUP(J26,'KAYIT LİSTESİ'!$B$4:$N$9795,13,0)))</f>
        <v/>
      </c>
      <c r="N26" s="44" t="str">
        <f>IF(ISERROR(VLOOKUP(J26,'KAYIT LİSTESİ'!$B$4:$H$795,5,0)),"",(VLOOKUP(J26,'KAYIT LİSTESİ'!$B$4:$H$795,5,0)))</f>
        <v/>
      </c>
      <c r="O26" s="44" t="str">
        <f>IF(ISERROR(VLOOKUP(J26,'KAYIT LİSTESİ'!$B$4:$H$795,6,0)),"",(VLOOKUP(J26,'KAYIT LİSTESİ'!$B$4:$H$795,6,0)))</f>
        <v/>
      </c>
      <c r="P26" s="195"/>
      <c r="Q26" s="26"/>
    </row>
    <row r="27" spans="1:17" s="20" customFormat="1" ht="29.25" customHeight="1" x14ac:dyDescent="0.2">
      <c r="A27" s="51">
        <v>6</v>
      </c>
      <c r="B27" s="51">
        <v>108</v>
      </c>
      <c r="C27" s="92">
        <v>37775</v>
      </c>
      <c r="D27" s="92" t="s">
        <v>204</v>
      </c>
      <c r="E27" s="154" t="s">
        <v>310</v>
      </c>
      <c r="F27" s="155" t="s">
        <v>311</v>
      </c>
      <c r="G27" s="93">
        <v>1930</v>
      </c>
      <c r="H27" s="23"/>
      <c r="I27" s="24">
        <v>8</v>
      </c>
      <c r="J27" s="25" t="s">
        <v>321</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195"/>
      <c r="Q27" s="26"/>
    </row>
    <row r="28" spans="1:17" s="20" customFormat="1" ht="29.25" customHeight="1" x14ac:dyDescent="0.2">
      <c r="A28" s="51">
        <v>7</v>
      </c>
      <c r="B28" s="51">
        <v>84</v>
      </c>
      <c r="C28" s="92">
        <v>38705</v>
      </c>
      <c r="D28" s="92" t="s">
        <v>204</v>
      </c>
      <c r="E28" s="154" t="s">
        <v>306</v>
      </c>
      <c r="F28" s="155" t="s">
        <v>293</v>
      </c>
      <c r="G28" s="93">
        <v>1947</v>
      </c>
      <c r="H28" s="23"/>
      <c r="I28" s="224" t="s">
        <v>40</v>
      </c>
      <c r="J28" s="225"/>
      <c r="K28" s="225"/>
      <c r="L28" s="225"/>
      <c r="M28" s="225"/>
      <c r="N28" s="252" t="s">
        <v>238</v>
      </c>
      <c r="O28" s="341"/>
      <c r="P28" s="341"/>
      <c r="Q28" s="342"/>
    </row>
    <row r="29" spans="1:17" s="20" customFormat="1" ht="29.25" customHeight="1" x14ac:dyDescent="0.2">
      <c r="A29" s="51">
        <v>8</v>
      </c>
      <c r="B29" s="51">
        <v>150</v>
      </c>
      <c r="C29" s="92">
        <v>38701</v>
      </c>
      <c r="D29" s="92" t="s">
        <v>204</v>
      </c>
      <c r="E29" s="154" t="s">
        <v>312</v>
      </c>
      <c r="F29" s="155" t="s">
        <v>313</v>
      </c>
      <c r="G29" s="93">
        <v>2082</v>
      </c>
      <c r="H29" s="23"/>
      <c r="I29" s="43" t="s">
        <v>133</v>
      </c>
      <c r="J29" s="40" t="s">
        <v>74</v>
      </c>
      <c r="K29" s="40" t="s">
        <v>73</v>
      </c>
      <c r="L29" s="41" t="s">
        <v>12</v>
      </c>
      <c r="M29" s="41" t="s">
        <v>215</v>
      </c>
      <c r="N29" s="42" t="s">
        <v>13</v>
      </c>
      <c r="O29" s="42" t="s">
        <v>41</v>
      </c>
      <c r="P29" s="40" t="s">
        <v>14</v>
      </c>
      <c r="Q29" s="40" t="s">
        <v>25</v>
      </c>
    </row>
    <row r="30" spans="1:17" s="20" customFormat="1" ht="29.25" customHeight="1" x14ac:dyDescent="0.2">
      <c r="A30" s="51">
        <v>9</v>
      </c>
      <c r="B30" s="51">
        <v>89</v>
      </c>
      <c r="C30" s="92">
        <v>38539</v>
      </c>
      <c r="D30" s="92" t="s">
        <v>204</v>
      </c>
      <c r="E30" s="154" t="s">
        <v>307</v>
      </c>
      <c r="F30" s="155" t="s">
        <v>293</v>
      </c>
      <c r="G30" s="93">
        <v>2393</v>
      </c>
      <c r="H30" s="23"/>
      <c r="I30" s="24">
        <v>1</v>
      </c>
      <c r="J30" s="25" t="s">
        <v>220</v>
      </c>
      <c r="K30" s="26" t="str">
        <f>IF(ISERROR(VLOOKUP(J30,'KAYIT LİSTESİ'!$B$4:$H$795,2,0)),"",(VLOOKUP(J30,'KAYIT LİSTESİ'!$B$4:$H$795,2,0)))</f>
        <v/>
      </c>
      <c r="L30" s="27" t="str">
        <f>IF(ISERROR(VLOOKUP(J30,'KAYIT LİSTESİ'!$B$4:$H$795,4,0)),"",(VLOOKUP(J30,'KAYIT LİSTESİ'!$B$4:$H$795,4,0)))</f>
        <v/>
      </c>
      <c r="M30" s="27" t="str">
        <f>IF(ISERROR(VLOOKUP(J30,'KAYIT LİSTESİ'!$B$4:$N$9795,13,0)),"",(VLOOKUP(J30,'KAYIT LİSTESİ'!$B$4:$N$9795,13,0)))</f>
        <v/>
      </c>
      <c r="N30" s="44" t="str">
        <f>IF(ISERROR(VLOOKUP(J30,'KAYIT LİSTESİ'!$B$4:$H$795,5,0)),"",(VLOOKUP(J30,'KAYIT LİSTESİ'!$B$4:$H$795,5,0)))</f>
        <v/>
      </c>
      <c r="O30" s="44" t="str">
        <f>IF(ISERROR(VLOOKUP(J30,'KAYIT LİSTESİ'!$B$4:$H$795,6,0)),"",(VLOOKUP(J30,'KAYIT LİSTESİ'!$B$4:$H$795,6,0)))</f>
        <v/>
      </c>
      <c r="P30" s="195"/>
      <c r="Q30" s="26"/>
    </row>
    <row r="31" spans="1:17" s="20" customFormat="1" ht="29.25" customHeight="1" x14ac:dyDescent="0.2">
      <c r="A31" s="51">
        <v>10</v>
      </c>
      <c r="B31" s="51">
        <v>44</v>
      </c>
      <c r="C31" s="92">
        <v>37250</v>
      </c>
      <c r="D31" s="92" t="s">
        <v>204</v>
      </c>
      <c r="E31" s="154" t="s">
        <v>546</v>
      </c>
      <c r="F31" s="155" t="s">
        <v>547</v>
      </c>
      <c r="G31" s="93">
        <v>3190</v>
      </c>
      <c r="H31" s="23"/>
      <c r="I31" s="24">
        <v>2</v>
      </c>
      <c r="J31" s="25" t="s">
        <v>221</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195"/>
      <c r="Q31" s="26"/>
    </row>
    <row r="32" spans="1:17" s="20" customFormat="1" ht="29.25" customHeight="1" x14ac:dyDescent="0.2">
      <c r="A32" s="51"/>
      <c r="B32" s="51"/>
      <c r="C32" s="92"/>
      <c r="D32" s="92"/>
      <c r="E32" s="154"/>
      <c r="F32" s="155"/>
      <c r="G32" s="93"/>
      <c r="H32" s="23"/>
      <c r="I32" s="24">
        <v>3</v>
      </c>
      <c r="J32" s="25" t="s">
        <v>222</v>
      </c>
      <c r="K32" s="26">
        <f>IF(ISERROR(VLOOKUP(J32,'KAYIT LİSTESİ'!$B$4:$H$795,2,0)),"",(VLOOKUP(J32,'KAYIT LİSTESİ'!$B$4:$H$795,2,0)))</f>
        <v>84</v>
      </c>
      <c r="L32" s="27">
        <f>IF(ISERROR(VLOOKUP(J32,'KAYIT LİSTESİ'!$B$4:$H$795,4,0)),"",(VLOOKUP(J32,'KAYIT LİSTESİ'!$B$4:$H$795,4,0)))</f>
        <v>38705</v>
      </c>
      <c r="M32" s="27" t="str">
        <f>IF(ISERROR(VLOOKUP(J32,'KAYIT LİSTESİ'!$B$4:$N$9795,13,0)),"",(VLOOKUP(J32,'KAYIT LİSTESİ'!$B$4:$N$9795,13,0)))</f>
        <v>B3</v>
      </c>
      <c r="N32" s="44" t="str">
        <f>IF(ISERROR(VLOOKUP(J32,'KAYIT LİSTESİ'!$B$4:$H$795,5,0)),"",(VLOOKUP(J32,'KAYIT LİSTESİ'!$B$4:$H$795,5,0)))</f>
        <v>HÜSEYİN DURMAZ</v>
      </c>
      <c r="O32" s="44" t="str">
        <f>IF(ISERROR(VLOOKUP(J32,'KAYIT LİSTESİ'!$B$4:$H$795,6,0)),"",(VLOOKUP(J32,'KAYIT LİSTESİ'!$B$4:$H$795,6,0)))</f>
        <v>DENİZLİ-DENİZLİ GÖR.ENG.EĞ.SPOR KUL.</v>
      </c>
      <c r="P32" s="195">
        <v>1947</v>
      </c>
      <c r="Q32" s="26">
        <v>4</v>
      </c>
    </row>
    <row r="33" spans="1:17" s="20" customFormat="1" ht="29.25" customHeight="1" x14ac:dyDescent="0.2">
      <c r="A33" s="51"/>
      <c r="B33" s="51"/>
      <c r="C33" s="92"/>
      <c r="D33" s="92"/>
      <c r="E33" s="154"/>
      <c r="F33" s="155"/>
      <c r="G33" s="93"/>
      <c r="H33" s="23"/>
      <c r="I33" s="24">
        <v>4</v>
      </c>
      <c r="J33" s="25" t="s">
        <v>223</v>
      </c>
      <c r="K33" s="26">
        <f>IF(ISERROR(VLOOKUP(J33,'KAYIT LİSTESİ'!$B$4:$H$795,2,0)),"",(VLOOKUP(J33,'KAYIT LİSTESİ'!$B$4:$H$795,2,0)))</f>
        <v>186</v>
      </c>
      <c r="L33" s="27">
        <f>IF(ISERROR(VLOOKUP(J33,'KAYIT LİSTESİ'!$B$4:$H$795,4,0)),"",(VLOOKUP(J33,'KAYIT LİSTESİ'!$B$4:$H$795,4,0)))</f>
        <v>37907</v>
      </c>
      <c r="M33" s="27" t="str">
        <f>IF(ISERROR(VLOOKUP(J33,'KAYIT LİSTESİ'!$B$4:$N$9795,13,0)),"",(VLOOKUP(J33,'KAYIT LİSTESİ'!$B$4:$N$9795,13,0)))</f>
        <v>B3</v>
      </c>
      <c r="N33" s="44" t="str">
        <f>IF(ISERROR(VLOOKUP(J33,'KAYIT LİSTESİ'!$B$4:$H$795,5,0)),"",(VLOOKUP(J33,'KAYIT LİSTESİ'!$B$4:$H$795,5,0)))</f>
        <v>MUHAMMET ÇATIR</v>
      </c>
      <c r="O33" s="44" t="str">
        <f>IF(ISERROR(VLOOKUP(J33,'KAYIT LİSTESİ'!$B$4:$H$795,6,0)),"",(VLOOKUP(J33,'KAYIT LİSTESİ'!$B$4:$H$795,6,0)))</f>
        <v>İSTANBUL BAKIR KÖY G.ENG..SANAT SP.KLB.</v>
      </c>
      <c r="P33" s="195">
        <v>1706</v>
      </c>
      <c r="Q33" s="26">
        <v>3</v>
      </c>
    </row>
    <row r="34" spans="1:17" s="20" customFormat="1" ht="29.25" customHeight="1" x14ac:dyDescent="0.2">
      <c r="A34" s="51"/>
      <c r="B34" s="51"/>
      <c r="C34" s="92"/>
      <c r="D34" s="92"/>
      <c r="E34" s="154"/>
      <c r="F34" s="155"/>
      <c r="G34" s="93"/>
      <c r="H34" s="23"/>
      <c r="I34" s="24">
        <v>5</v>
      </c>
      <c r="J34" s="25" t="s">
        <v>259</v>
      </c>
      <c r="K34" s="26">
        <f>IF(ISERROR(VLOOKUP(J34,'KAYIT LİSTESİ'!$B$4:$H$795,2,0)),"",(VLOOKUP(J34,'KAYIT LİSTESİ'!$B$4:$H$795,2,0)))</f>
        <v>96</v>
      </c>
      <c r="L34" s="27">
        <f>IF(ISERROR(VLOOKUP(J34,'KAYIT LİSTESİ'!$B$4:$H$795,4,0)),"",(VLOOKUP(J34,'KAYIT LİSTESİ'!$B$4:$H$795,4,0)))</f>
        <v>38333</v>
      </c>
      <c r="M34" s="27" t="str">
        <f>IF(ISERROR(VLOOKUP(J34,'KAYIT LİSTESİ'!$B$4:$N$9795,13,0)),"",(VLOOKUP(J34,'KAYIT LİSTESİ'!$B$4:$N$9795,13,0)))</f>
        <v>B3</v>
      </c>
      <c r="N34" s="44" t="str">
        <f>IF(ISERROR(VLOOKUP(J34,'KAYIT LİSTESİ'!$B$4:$H$795,5,0)),"",(VLOOKUP(J34,'KAYIT LİSTESİ'!$B$4:$H$795,5,0)))</f>
        <v>YUSUF ADIGÜZEL</v>
      </c>
      <c r="O34" s="44" t="str">
        <f>IF(ISERROR(VLOOKUP(J34,'KAYIT LİSTESİ'!$B$4:$H$795,6,0)),"",(VLOOKUP(J34,'KAYIT LİSTESİ'!$B$4:$H$795,6,0)))</f>
        <v>DİYARBAKIR-DİYARBAKIR AN.MEZ.ENG.SP.KUL.</v>
      </c>
      <c r="P34" s="195">
        <v>1657</v>
      </c>
      <c r="Q34" s="26">
        <v>2</v>
      </c>
    </row>
    <row r="35" spans="1:17" s="20" customFormat="1" ht="29.25" customHeight="1" x14ac:dyDescent="0.2">
      <c r="A35" s="51"/>
      <c r="B35" s="51"/>
      <c r="C35" s="92"/>
      <c r="D35" s="92"/>
      <c r="E35" s="154"/>
      <c r="F35" s="155"/>
      <c r="G35" s="93"/>
      <c r="H35" s="23"/>
      <c r="I35" s="24">
        <v>6</v>
      </c>
      <c r="J35" s="25" t="s">
        <v>260</v>
      </c>
      <c r="K35" s="26">
        <f>IF(ISERROR(VLOOKUP(J35,'KAYIT LİSTESİ'!$B$4:$H$795,2,0)),"",(VLOOKUP(J35,'KAYIT LİSTESİ'!$B$4:$H$795,2,0)))</f>
        <v>89</v>
      </c>
      <c r="L35" s="27">
        <f>IF(ISERROR(VLOOKUP(J35,'KAYIT LİSTESİ'!$B$4:$H$795,4,0)),"",(VLOOKUP(J35,'KAYIT LİSTESİ'!$B$4:$H$795,4,0)))</f>
        <v>38539</v>
      </c>
      <c r="M35" s="27" t="str">
        <f>IF(ISERROR(VLOOKUP(J35,'KAYIT LİSTESİ'!$B$4:$N$9795,13,0)),"",(VLOOKUP(J35,'KAYIT LİSTESİ'!$B$4:$N$9795,13,0)))</f>
        <v>B3</v>
      </c>
      <c r="N35" s="44" t="str">
        <f>IF(ISERROR(VLOOKUP(J35,'KAYIT LİSTESİ'!$B$4:$H$795,5,0)),"",(VLOOKUP(J35,'KAYIT LİSTESİ'!$B$4:$H$795,5,0)))</f>
        <v>YÜKSEL AYKAÇ</v>
      </c>
      <c r="O35" s="44" t="str">
        <f>IF(ISERROR(VLOOKUP(J35,'KAYIT LİSTESİ'!$B$4:$H$795,6,0)),"",(VLOOKUP(J35,'KAYIT LİSTESİ'!$B$4:$H$795,6,0)))</f>
        <v>DENİZLİ-DENİZLİ GÖR.ENG.EĞ.SPOR KUL.</v>
      </c>
      <c r="P35" s="195">
        <v>2393</v>
      </c>
      <c r="Q35" s="26">
        <v>5</v>
      </c>
    </row>
    <row r="36" spans="1:17" s="20" customFormat="1" ht="29.25" customHeight="1" x14ac:dyDescent="0.2">
      <c r="A36" s="51"/>
      <c r="B36" s="51"/>
      <c r="C36" s="92"/>
      <c r="D36" s="92"/>
      <c r="E36" s="154"/>
      <c r="F36" s="155"/>
      <c r="G36" s="93"/>
      <c r="H36" s="23"/>
      <c r="I36" s="24">
        <v>7</v>
      </c>
      <c r="J36" s="25" t="s">
        <v>261</v>
      </c>
      <c r="K36" s="26">
        <f>IF(ISERROR(VLOOKUP(J36,'KAYIT LİSTESİ'!$B$4:$H$795,2,0)),"",(VLOOKUP(J36,'KAYIT LİSTESİ'!$B$4:$H$795,2,0)))</f>
        <v>91</v>
      </c>
      <c r="L36" s="27">
        <f>IF(ISERROR(VLOOKUP(J36,'KAYIT LİSTESİ'!$B$4:$H$795,4,0)),"",(VLOOKUP(J36,'KAYIT LİSTESİ'!$B$4:$H$795,4,0)))</f>
        <v>36939</v>
      </c>
      <c r="M36" s="27" t="str">
        <f>IF(ISERROR(VLOOKUP(J36,'KAYIT LİSTESİ'!$B$4:$N$9795,13,0)),"",(VLOOKUP(J36,'KAYIT LİSTESİ'!$B$4:$N$9795,13,0)))</f>
        <v>B3</v>
      </c>
      <c r="N36" s="44" t="str">
        <f>IF(ISERROR(VLOOKUP(J36,'KAYIT LİSTESİ'!$B$4:$H$795,5,0)),"",(VLOOKUP(J36,'KAYIT LİSTESİ'!$B$4:$H$795,5,0)))</f>
        <v>İSMAİL ÖKMEN</v>
      </c>
      <c r="O36" s="44" t="str">
        <f>IF(ISERROR(VLOOKUP(J36,'KAYIT LİSTESİ'!$B$4:$H$795,6,0)),"",(VLOOKUP(J36,'KAYIT LİSTESİ'!$B$4:$H$795,6,0)))</f>
        <v>DİYARBAKIR-DİYARBAKIR AN.MEZ.ENG.SP.KUL.</v>
      </c>
      <c r="P36" s="195">
        <v>1608</v>
      </c>
      <c r="Q36" s="26">
        <v>1</v>
      </c>
    </row>
    <row r="37" spans="1:17" s="20" customFormat="1" ht="29.25" customHeight="1" x14ac:dyDescent="0.2">
      <c r="A37" s="51"/>
      <c r="B37" s="51"/>
      <c r="C37" s="92"/>
      <c r="D37" s="92"/>
      <c r="E37" s="154"/>
      <c r="F37" s="155"/>
      <c r="G37" s="93"/>
      <c r="H37" s="23"/>
      <c r="I37" s="24">
        <v>8</v>
      </c>
      <c r="J37" s="25" t="s">
        <v>262</v>
      </c>
      <c r="K37" s="26" t="str">
        <f>IF(ISERROR(VLOOKUP(J37,'KAYIT LİSTESİ'!$B$4:$H$795,2,0)),"",(VLOOKUP(J37,'KAYIT LİSTESİ'!$B$4:$H$795,2,0)))</f>
        <v/>
      </c>
      <c r="L37" s="27" t="str">
        <f>IF(ISERROR(VLOOKUP(J37,'KAYIT LİSTESİ'!$B$4:$H$795,4,0)),"",(VLOOKUP(J37,'KAYIT LİSTESİ'!$B$4:$H$795,4,0)))</f>
        <v/>
      </c>
      <c r="M37" s="27" t="str">
        <f>IF(ISERROR(VLOOKUP(J37,'KAYIT LİSTESİ'!$B$4:$N$9795,13,0)),"",(VLOOKUP(J37,'KAYIT LİSTESİ'!$B$4:$N$9795,13,0)))</f>
        <v/>
      </c>
      <c r="N37" s="44" t="str">
        <f>IF(ISERROR(VLOOKUP(J37,'KAYIT LİSTESİ'!$B$4:$H$795,5,0)),"",(VLOOKUP(J37,'KAYIT LİSTESİ'!$B$4:$H$795,5,0)))</f>
        <v/>
      </c>
      <c r="O37" s="44" t="str">
        <f>IF(ISERROR(VLOOKUP(J37,'KAYIT LİSTESİ'!$B$4:$H$795,6,0)),"",(VLOOKUP(J37,'KAYIT LİSTESİ'!$B$4:$H$795,6,0)))</f>
        <v/>
      </c>
      <c r="P37" s="195"/>
      <c r="Q37" s="26"/>
    </row>
    <row r="38" spans="1:17" s="20" customFormat="1" ht="21" customHeight="1" x14ac:dyDescent="0.2">
      <c r="A38" s="37"/>
      <c r="B38" s="37"/>
      <c r="C38" s="38"/>
      <c r="D38" s="38"/>
      <c r="E38" s="37"/>
      <c r="F38" s="39"/>
      <c r="G38" s="45"/>
      <c r="H38" s="22"/>
      <c r="I38" s="29"/>
      <c r="J38" s="29"/>
      <c r="K38" s="29"/>
      <c r="L38" s="30"/>
      <c r="M38" s="30"/>
      <c r="N38" s="50"/>
      <c r="O38" s="50"/>
      <c r="P38" s="22"/>
      <c r="Q38" s="31"/>
    </row>
    <row r="39" spans="1:17" s="20" customFormat="1" ht="32.450000000000003" customHeight="1" x14ac:dyDescent="0.2">
      <c r="A39" s="31" t="s">
        <v>18</v>
      </c>
      <c r="B39" s="31"/>
      <c r="C39" s="31"/>
      <c r="D39" s="31"/>
      <c r="E39" s="31"/>
      <c r="F39" s="46" t="s">
        <v>0</v>
      </c>
      <c r="G39" s="46" t="s">
        <v>1</v>
      </c>
      <c r="H39" s="32"/>
      <c r="I39" s="32"/>
      <c r="J39" s="32" t="s">
        <v>2</v>
      </c>
      <c r="K39" s="32"/>
      <c r="L39" s="30" t="s">
        <v>2</v>
      </c>
      <c r="M39" s="30"/>
      <c r="N39" s="48" t="s">
        <v>3</v>
      </c>
      <c r="O39" s="49" t="s">
        <v>3</v>
      </c>
      <c r="P39" s="29" t="s">
        <v>3</v>
      </c>
      <c r="Q39" s="22"/>
    </row>
    <row r="40" spans="1:17" ht="21.6" customHeight="1" x14ac:dyDescent="0.2"/>
    <row r="41" spans="1:17" ht="21.6" customHeight="1" x14ac:dyDescent="0.2"/>
    <row r="42" spans="1:17" ht="21.6" customHeight="1" x14ac:dyDescent="0.2"/>
    <row r="43" spans="1:17" ht="21.6" customHeight="1" x14ac:dyDescent="0.2"/>
    <row r="44" spans="1:17" ht="21.6" customHeight="1" x14ac:dyDescent="0.2"/>
    <row r="45" spans="1:17" ht="21.6" customHeight="1" x14ac:dyDescent="0.2"/>
    <row r="46" spans="1:17" ht="21.6" customHeight="1" x14ac:dyDescent="0.2"/>
    <row r="47" spans="1:17" ht="21.6" customHeight="1" x14ac:dyDescent="0.2"/>
    <row r="48" spans="1:17" ht="21.6" customHeight="1" x14ac:dyDescent="0.2"/>
    <row r="49" ht="21.6" customHeight="1" x14ac:dyDescent="0.2"/>
    <row r="50" ht="21.6" customHeight="1" x14ac:dyDescent="0.2"/>
    <row r="51" ht="21.6" customHeight="1" x14ac:dyDescent="0.2"/>
    <row r="52" ht="21.6" customHeight="1" x14ac:dyDescent="0.2"/>
    <row r="53" ht="21.6" customHeight="1" x14ac:dyDescent="0.2"/>
    <row r="54" ht="21.6" customHeight="1" x14ac:dyDescent="0.2"/>
    <row r="55" ht="21.6" customHeight="1" x14ac:dyDescent="0.2"/>
    <row r="56" ht="21.6" customHeight="1" x14ac:dyDescent="0.2"/>
    <row r="57" ht="21.6" customHeight="1" x14ac:dyDescent="0.2"/>
    <row r="58" ht="21.6" customHeight="1" x14ac:dyDescent="0.2"/>
    <row r="59" ht="21.6" customHeight="1" x14ac:dyDescent="0.2"/>
  </sheetData>
  <sortState ref="B22:G31">
    <sortCondition ref="G22:G31"/>
  </sortState>
  <mergeCells count="33">
    <mergeCell ref="F20:F21"/>
    <mergeCell ref="E6:E7"/>
    <mergeCell ref="O28:Q28"/>
    <mergeCell ref="O12:Q12"/>
    <mergeCell ref="O18:Q18"/>
    <mergeCell ref="F12:F13"/>
    <mergeCell ref="G12:G13"/>
    <mergeCell ref="F6:F7"/>
    <mergeCell ref="G20:G21"/>
    <mergeCell ref="A20:A21"/>
    <mergeCell ref="B20:B21"/>
    <mergeCell ref="C20:C21"/>
    <mergeCell ref="D20:D21"/>
    <mergeCell ref="E20:E21"/>
    <mergeCell ref="A12:A13"/>
    <mergeCell ref="B12:B13"/>
    <mergeCell ref="C12:C13"/>
    <mergeCell ref="D12:D13"/>
    <mergeCell ref="E12:E13"/>
    <mergeCell ref="A1:Q1"/>
    <mergeCell ref="A2:Q2"/>
    <mergeCell ref="A3:C3"/>
    <mergeCell ref="E4:F4"/>
    <mergeCell ref="E3:F3"/>
    <mergeCell ref="I3:K3"/>
    <mergeCell ref="O5:Q5"/>
    <mergeCell ref="O3:Q3"/>
    <mergeCell ref="A6:A7"/>
    <mergeCell ref="B6:B7"/>
    <mergeCell ref="C6:C7"/>
    <mergeCell ref="A4:C4"/>
    <mergeCell ref="G6:G7"/>
    <mergeCell ref="D6:D7"/>
  </mergeCells>
  <phoneticPr fontId="26" type="noConversion"/>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70"/>
  <sheetViews>
    <sheetView view="pageBreakPreview" zoomScaleNormal="100" zoomScaleSheetLayoutView="100" workbookViewId="0">
      <selection activeCell="A30" sqref="A30"/>
    </sheetView>
  </sheetViews>
  <sheetFormatPr defaultColWidth="9.140625" defaultRowHeight="12.75" x14ac:dyDescent="0.2"/>
  <cols>
    <col min="1" max="1" width="4.85546875" style="29" customWidth="1"/>
    <col min="2" max="2" width="7.28515625" style="29" customWidth="1"/>
    <col min="3" max="3" width="12.28515625" style="22" customWidth="1"/>
    <col min="4" max="4" width="10.28515625" style="22" customWidth="1"/>
    <col min="5" max="5" width="23.140625" style="22" customWidth="1"/>
    <col min="6" max="6" width="30.7109375" style="47" bestFit="1" customWidth="1"/>
    <col min="7" max="7" width="11" style="47" customWidth="1"/>
    <col min="8" max="8" width="2.140625" style="22" customWidth="1"/>
    <col min="9" max="9" width="6.140625" style="29" customWidth="1"/>
    <col min="10" max="10" width="8.5703125" style="29" hidden="1" customWidth="1"/>
    <col min="11" max="11" width="6" style="29" bestFit="1" customWidth="1"/>
    <col min="12" max="12" width="10.85546875" style="30" customWidth="1"/>
    <col min="13" max="13" width="9" style="30" customWidth="1"/>
    <col min="14" max="14" width="19.5703125" style="50" bestFit="1" customWidth="1"/>
    <col min="15" max="15" width="31.710937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198"/>
      <c r="E3" s="328" t="s">
        <v>65</v>
      </c>
      <c r="F3" s="328"/>
      <c r="G3" s="197"/>
      <c r="H3" s="11"/>
      <c r="I3" s="329"/>
      <c r="J3" s="329"/>
      <c r="K3" s="329"/>
      <c r="L3" s="12"/>
      <c r="M3" s="12"/>
      <c r="N3" s="197"/>
      <c r="O3" s="330"/>
      <c r="P3" s="330"/>
      <c r="Q3" s="330"/>
    </row>
    <row r="4" spans="1:19" s="13" customFormat="1" ht="17.25" customHeight="1" x14ac:dyDescent="0.2">
      <c r="A4" s="331" t="s">
        <v>78</v>
      </c>
      <c r="B4" s="331"/>
      <c r="C4" s="331"/>
      <c r="D4" s="199"/>
      <c r="E4" s="332" t="s">
        <v>449</v>
      </c>
      <c r="F4" s="332"/>
      <c r="G4" s="34"/>
      <c r="H4" s="34"/>
      <c r="I4" s="34"/>
      <c r="J4" s="34"/>
      <c r="K4" s="34"/>
      <c r="L4" s="35"/>
      <c r="M4" s="35"/>
      <c r="N4" s="54" t="s">
        <v>5</v>
      </c>
      <c r="O4" s="209">
        <v>42830</v>
      </c>
      <c r="P4" s="175">
        <v>0.64583333333333337</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36.7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36.7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36.75" customHeight="1" x14ac:dyDescent="0.2">
      <c r="A8" s="51">
        <v>1</v>
      </c>
      <c r="B8" s="51">
        <v>20</v>
      </c>
      <c r="C8" s="92">
        <v>36892</v>
      </c>
      <c r="D8" s="92" t="s">
        <v>205</v>
      </c>
      <c r="E8" s="154" t="s">
        <v>424</v>
      </c>
      <c r="F8" s="155" t="s">
        <v>425</v>
      </c>
      <c r="G8" s="161">
        <v>14102</v>
      </c>
      <c r="H8" s="23"/>
      <c r="I8" s="24">
        <v>2</v>
      </c>
      <c r="J8" s="25" t="s">
        <v>56</v>
      </c>
      <c r="K8" s="26">
        <f>IF(ISERROR(VLOOKUP(J8,'KAYIT LİSTESİ'!$B$4:$H$795,2,0)),"",(VLOOKUP(J8,'KAYIT LİSTESİ'!$B$4:$H$795,2,0)))</f>
        <v>9</v>
      </c>
      <c r="L8" s="27">
        <f>IF(ISERROR(VLOOKUP(J8,'KAYIT LİSTESİ'!$B$4:$H$795,4,0)),"",(VLOOKUP(J8,'KAYIT LİSTESİ'!$B$4:$H$795,4,0)))</f>
        <v>37184</v>
      </c>
      <c r="M8" s="196" t="str">
        <f>IF(ISERROR(VLOOKUP(J8,'KAYIT LİSTESİ'!$B$4:$N$9795,13,0)),"",(VLOOKUP(J8,'KAYIT LİSTESİ'!$B$4:$N$9795,13,0)))</f>
        <v>B1</v>
      </c>
      <c r="N8" s="44" t="str">
        <f>IF(ISERROR(VLOOKUP(J8,'KAYIT LİSTESİ'!$B$4:$H$795,5,0)),"",(VLOOKUP(J8,'KAYIT LİSTESİ'!$B$4:$H$795,5,0)))</f>
        <v>KÜBRA EV</v>
      </c>
      <c r="O8" s="44" t="str">
        <f>IF(ISERROR(VLOOKUP(J8,'KAYIT LİSTESİ'!$B$4:$H$795,6,0)),"",(VLOOKUP(J8,'KAYIT LİSTESİ'!$B$4:$H$795,6,0)))</f>
        <v>ANKARA-AND.SEL.G.ENG.SP.KLB.</v>
      </c>
      <c r="P8" s="161">
        <v>15315</v>
      </c>
      <c r="Q8" s="26">
        <v>4</v>
      </c>
    </row>
    <row r="9" spans="1:19" s="20" customFormat="1" ht="36.75" customHeight="1" x14ac:dyDescent="0.2">
      <c r="A9" s="51">
        <v>2</v>
      </c>
      <c r="B9" s="51">
        <v>83</v>
      </c>
      <c r="C9" s="92">
        <v>36957</v>
      </c>
      <c r="D9" s="92" t="s">
        <v>205</v>
      </c>
      <c r="E9" s="154" t="s">
        <v>426</v>
      </c>
      <c r="F9" s="155" t="s">
        <v>427</v>
      </c>
      <c r="G9" s="161">
        <v>15009</v>
      </c>
      <c r="H9" s="23"/>
      <c r="I9" s="24">
        <v>4</v>
      </c>
      <c r="J9" s="25" t="s">
        <v>57</v>
      </c>
      <c r="K9" s="26">
        <f>IF(ISERROR(VLOOKUP(J9,'KAYIT LİSTESİ'!$B$4:$H$795,2,0)),"",(VLOOKUP(J9,'KAYIT LİSTESİ'!$B$4:$H$795,2,0)))</f>
        <v>83</v>
      </c>
      <c r="L9" s="27">
        <f>IF(ISERROR(VLOOKUP(J9,'KAYIT LİSTESİ'!$B$4:$H$795,4,0)),"",(VLOOKUP(J9,'KAYIT LİSTESİ'!$B$4:$H$795,4,0)))</f>
        <v>36957</v>
      </c>
      <c r="M9" s="196" t="str">
        <f>IF(ISERROR(VLOOKUP(J9,'KAYIT LİSTESİ'!$B$4:$N$9795,13,0)),"",(VLOOKUP(J9,'KAYIT LİSTESİ'!$B$4:$N$9795,13,0)))</f>
        <v>B1</v>
      </c>
      <c r="N9" s="44" t="str">
        <f>IF(ISERROR(VLOOKUP(J9,'KAYIT LİSTESİ'!$B$4:$H$795,5,0)),"",(VLOOKUP(J9,'KAYIT LİSTESİ'!$B$4:$H$795,5,0)))</f>
        <v>MERVE ARICI</v>
      </c>
      <c r="O9" s="44" t="str">
        <f>IF(ISERROR(VLOOKUP(J9,'KAYIT LİSTESİ'!$B$4:$H$795,6,0)),"",(VLOOKUP(J9,'KAYIT LİSTESİ'!$B$4:$H$795,6,0)))</f>
        <v>MANİSA-ŞEHZADELER ENG.SP.KLB.</v>
      </c>
      <c r="P9" s="161">
        <v>15009</v>
      </c>
      <c r="Q9" s="26">
        <v>3</v>
      </c>
    </row>
    <row r="10" spans="1:19" s="20" customFormat="1" ht="36.75" customHeight="1" x14ac:dyDescent="0.2">
      <c r="A10" s="51">
        <v>3</v>
      </c>
      <c r="B10" s="51">
        <v>9</v>
      </c>
      <c r="C10" s="92">
        <v>37184</v>
      </c>
      <c r="D10" s="92" t="s">
        <v>205</v>
      </c>
      <c r="E10" s="154" t="s">
        <v>487</v>
      </c>
      <c r="F10" s="155" t="s">
        <v>488</v>
      </c>
      <c r="G10" s="161">
        <v>15315</v>
      </c>
      <c r="H10" s="23"/>
      <c r="I10" s="24">
        <v>6</v>
      </c>
      <c r="J10" s="25" t="s">
        <v>58</v>
      </c>
      <c r="K10" s="26">
        <f>IF(ISERROR(VLOOKUP(J10,'KAYIT LİSTESİ'!$B$4:$H$795,2,0)),"",(VLOOKUP(J10,'KAYIT LİSTESİ'!$B$4:$H$795,2,0)))</f>
        <v>20</v>
      </c>
      <c r="L10" s="27">
        <f>IF(ISERROR(VLOOKUP(J10,'KAYIT LİSTESİ'!$B$4:$H$795,4,0)),"",(VLOOKUP(J10,'KAYIT LİSTESİ'!$B$4:$H$795,4,0)))</f>
        <v>36892</v>
      </c>
      <c r="M10" s="196" t="str">
        <f>IF(ISERROR(VLOOKUP(J10,'KAYIT LİSTESİ'!$B$4:$N$9795,13,0)),"",(VLOOKUP(J10,'KAYIT LİSTESİ'!$B$4:$N$9795,13,0)))</f>
        <v>B1</v>
      </c>
      <c r="N10" s="44" t="str">
        <f>IF(ISERROR(VLOOKUP(J10,'KAYIT LİSTESİ'!$B$4:$H$795,5,0)),"",(VLOOKUP(J10,'KAYIT LİSTESİ'!$B$4:$H$795,5,0)))</f>
        <v>ECE ÇELEBİ</v>
      </c>
      <c r="O10" s="44" t="str">
        <f>IF(ISERROR(VLOOKUP(J10,'KAYIT LİSTESİ'!$B$4:$H$795,6,0)),"",(VLOOKUP(J10,'KAYIT LİSTESİ'!$B$4:$H$795,6,0)))</f>
        <v>ANKARA-YENİMAH.BLD.G.ENG.SP.KLB.</v>
      </c>
      <c r="P10" s="161">
        <v>14102</v>
      </c>
      <c r="Q10" s="26">
        <v>1</v>
      </c>
    </row>
    <row r="11" spans="1:19" s="20" customFormat="1" ht="36.75" customHeight="1" x14ac:dyDescent="0.2">
      <c r="A11" s="51"/>
      <c r="B11" s="51"/>
      <c r="C11" s="92"/>
      <c r="D11" s="92"/>
      <c r="E11" s="154"/>
      <c r="F11" s="155"/>
      <c r="G11" s="161"/>
      <c r="H11" s="23"/>
      <c r="I11" s="24">
        <v>8</v>
      </c>
      <c r="J11" s="25" t="s">
        <v>59</v>
      </c>
      <c r="K11" s="26">
        <f>IF(ISERROR(VLOOKUP(J11,'KAYIT LİSTESİ'!$B$4:$H$795,2,0)),"",(VLOOKUP(J11,'KAYIT LİSTESİ'!$B$4:$H$795,2,0)))</f>
        <v>56</v>
      </c>
      <c r="L11" s="27">
        <f>IF(ISERROR(VLOOKUP(J11,'KAYIT LİSTESİ'!$B$4:$H$795,4,0)),"",(VLOOKUP(J11,'KAYIT LİSTESİ'!$B$4:$H$795,4,0)))</f>
        <v>37691</v>
      </c>
      <c r="M11" s="196" t="str">
        <f>IF(ISERROR(VLOOKUP(J11,'KAYIT LİSTESİ'!$B$4:$N$9795,13,0)),"",(VLOOKUP(J11,'KAYIT LİSTESİ'!$B$4:$N$9795,13,0)))</f>
        <v>B2</v>
      </c>
      <c r="N11" s="44" t="str">
        <f>IF(ISERROR(VLOOKUP(J11,'KAYIT LİSTESİ'!$B$4:$H$795,5,0)),"",(VLOOKUP(J11,'KAYIT LİSTESİ'!$B$4:$H$795,5,0)))</f>
        <v>EMİNE TURGUT</v>
      </c>
      <c r="O11" s="44" t="str">
        <f>IF(ISERROR(VLOOKUP(J11,'KAYIT LİSTESİ'!$B$4:$H$795,6,0)),"",(VLOOKUP(J11,'KAYIT LİSTESİ'!$B$4:$H$795,6,0)))</f>
        <v>İSTANBUL-BAKIRKÖR GÖR ENG.SANAT VE SP.KLB.</v>
      </c>
      <c r="P11" s="161">
        <v>14730</v>
      </c>
      <c r="Q11" s="26">
        <v>2</v>
      </c>
    </row>
    <row r="12" spans="1:19" s="20" customFormat="1" ht="36.75" customHeight="1" x14ac:dyDescent="0.2">
      <c r="A12" s="51"/>
      <c r="B12" s="51"/>
      <c r="C12" s="92"/>
      <c r="D12" s="92"/>
      <c r="E12" s="154"/>
      <c r="F12" s="155"/>
      <c r="G12" s="161"/>
      <c r="H12" s="23"/>
      <c r="I12" s="344" t="s">
        <v>16</v>
      </c>
      <c r="J12" s="345"/>
      <c r="K12" s="345"/>
      <c r="L12" s="345"/>
      <c r="M12" s="345"/>
      <c r="N12" s="345"/>
      <c r="O12" s="345"/>
      <c r="P12" s="345"/>
      <c r="Q12" s="346"/>
    </row>
    <row r="13" spans="1:19" s="20" customFormat="1" ht="36.75" customHeight="1" x14ac:dyDescent="0.2">
      <c r="A13" s="334" t="s">
        <v>11</v>
      </c>
      <c r="B13" s="335" t="s">
        <v>73</v>
      </c>
      <c r="C13" s="337" t="s">
        <v>85</v>
      </c>
      <c r="D13" s="338" t="s">
        <v>215</v>
      </c>
      <c r="E13" s="340" t="s">
        <v>13</v>
      </c>
      <c r="F13" s="340" t="s">
        <v>41</v>
      </c>
      <c r="G13" s="343" t="s">
        <v>14</v>
      </c>
      <c r="H13" s="23"/>
      <c r="I13" s="43" t="s">
        <v>133</v>
      </c>
      <c r="J13" s="40" t="s">
        <v>74</v>
      </c>
      <c r="K13" s="40" t="s">
        <v>73</v>
      </c>
      <c r="L13" s="41" t="s">
        <v>12</v>
      </c>
      <c r="M13" s="41" t="s">
        <v>215</v>
      </c>
      <c r="N13" s="42" t="s">
        <v>13</v>
      </c>
      <c r="O13" s="42" t="s">
        <v>41</v>
      </c>
      <c r="P13" s="40" t="s">
        <v>14</v>
      </c>
      <c r="Q13" s="40" t="s">
        <v>25</v>
      </c>
    </row>
    <row r="14" spans="1:19" s="20" customFormat="1" ht="36.75" customHeight="1" x14ac:dyDescent="0.2">
      <c r="A14" s="334"/>
      <c r="B14" s="336"/>
      <c r="C14" s="337"/>
      <c r="D14" s="339"/>
      <c r="E14" s="340"/>
      <c r="F14" s="340"/>
      <c r="G14" s="343"/>
      <c r="H14" s="23"/>
      <c r="I14" s="24">
        <v>1</v>
      </c>
      <c r="J14" s="25" t="s">
        <v>255</v>
      </c>
      <c r="K14" s="26" t="str">
        <f>IF(ISERROR(VLOOKUP(J14,'KAYIT LİSTESİ'!$B$4:$H$795,2,0)),"",(VLOOKUP(J14,'KAYIT LİSTESİ'!$B$4:$H$795,2,0)))</f>
        <v/>
      </c>
      <c r="L14" s="27" t="str">
        <f>IF(ISERROR(VLOOKUP(J14,'KAYIT LİSTESİ'!$B$4:$H$795,4,0)),"",(VLOOKUP(J14,'KAYIT LİSTESİ'!$B$4:$H$795,4,0)))</f>
        <v/>
      </c>
      <c r="M14" s="27"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61"/>
      <c r="Q14" s="26"/>
    </row>
    <row r="15" spans="1:19" s="20" customFormat="1" ht="36.75" customHeight="1" x14ac:dyDescent="0.2">
      <c r="A15" s="51">
        <v>1</v>
      </c>
      <c r="B15" s="51">
        <v>56</v>
      </c>
      <c r="C15" s="92">
        <v>37691</v>
      </c>
      <c r="D15" s="92" t="s">
        <v>203</v>
      </c>
      <c r="E15" s="154" t="s">
        <v>428</v>
      </c>
      <c r="F15" s="155" t="s">
        <v>429</v>
      </c>
      <c r="G15" s="161">
        <v>14730</v>
      </c>
      <c r="H15" s="23"/>
      <c r="I15" s="24">
        <v>2</v>
      </c>
      <c r="J15" s="25" t="s">
        <v>256</v>
      </c>
      <c r="K15" s="26" t="str">
        <f>IF(ISERROR(VLOOKUP(J15,'KAYIT LİSTESİ'!$B$4:$H$795,2,0)),"",(VLOOKUP(J15,'KAYIT LİSTESİ'!$B$4:$H$795,2,0)))</f>
        <v/>
      </c>
      <c r="L15" s="27" t="str">
        <f>IF(ISERROR(VLOOKUP(J15,'KAYIT LİSTESİ'!$B$4:$H$795,4,0)),"",(VLOOKUP(J15,'KAYIT LİSTESİ'!$B$4:$H$795,4,0)))</f>
        <v/>
      </c>
      <c r="M15" s="27" t="str">
        <f>IF(ISERROR(VLOOKUP(J15,'KAYIT LİSTESİ'!$B$4:$N$9795,13,0)),"",(VLOOKUP(J15,'KAYIT LİSTESİ'!$B$4:$N$9795,13,0)))</f>
        <v/>
      </c>
      <c r="N15" s="44" t="str">
        <f>IF(ISERROR(VLOOKUP(J15,'KAYIT LİSTESİ'!$B$4:$H$795,5,0)),"",(VLOOKUP(J15,'KAYIT LİSTESİ'!$B$4:$H$795,5,0)))</f>
        <v/>
      </c>
      <c r="O15" s="44" t="str">
        <f>IF(ISERROR(VLOOKUP(J15,'KAYIT LİSTESİ'!$B$4:$H$795,6,0)),"",(VLOOKUP(J15,'KAYIT LİSTESİ'!$B$4:$H$795,6,0)))</f>
        <v/>
      </c>
      <c r="P15" s="161"/>
      <c r="Q15" s="26"/>
    </row>
    <row r="16" spans="1:19" s="20" customFormat="1" ht="36.75" customHeight="1" x14ac:dyDescent="0.2">
      <c r="A16" s="51"/>
      <c r="B16" s="51"/>
      <c r="C16" s="92"/>
      <c r="D16" s="92"/>
      <c r="E16" s="154"/>
      <c r="F16" s="155"/>
      <c r="G16" s="161"/>
      <c r="H16" s="23"/>
      <c r="I16" s="24">
        <v>3</v>
      </c>
      <c r="J16" s="25" t="s">
        <v>257</v>
      </c>
      <c r="K16" s="26">
        <f>IF(ISERROR(VLOOKUP(J16,'KAYIT LİSTESİ'!$B$4:$H$795,2,0)),"",(VLOOKUP(J16,'KAYIT LİSTESİ'!$B$4:$H$795,2,0)))</f>
        <v>66</v>
      </c>
      <c r="L16" s="27">
        <f>IF(ISERROR(VLOOKUP(J16,'KAYIT LİSTESİ'!$B$4:$H$795,4,0)),"",(VLOOKUP(J16,'KAYIT LİSTESİ'!$B$4:$H$795,4,0)))</f>
        <v>38261</v>
      </c>
      <c r="M16" s="27" t="str">
        <f>IF(ISERROR(VLOOKUP(J16,'KAYIT LİSTESİ'!$B$4:$N$9795,13,0)),"",(VLOOKUP(J16,'KAYIT LİSTESİ'!$B$4:$N$9795,13,0)))</f>
        <v>B3</v>
      </c>
      <c r="N16" s="44" t="str">
        <f>IF(ISERROR(VLOOKUP(J16,'KAYIT LİSTESİ'!$B$4:$H$795,5,0)),"",(VLOOKUP(J16,'KAYIT LİSTESİ'!$B$4:$H$795,5,0)))</f>
        <v>BÜŞRA SULTAN KARAKAYA</v>
      </c>
      <c r="O16" s="44" t="str">
        <f>IF(ISERROR(VLOOKUP(J16,'KAYIT LİSTESİ'!$B$4:$H$795,6,0)),"",(VLOOKUP(J16,'KAYIT LİSTESİ'!$B$4:$H$795,6,0)))</f>
        <v>KAHRAMANMARAŞ-ERTUĞRULGAZİ ENG.SP.KLB.</v>
      </c>
      <c r="P16" s="161">
        <v>15929</v>
      </c>
      <c r="Q16" s="26"/>
    </row>
    <row r="17" spans="1:17" s="20" customFormat="1" ht="36.75" customHeight="1" x14ac:dyDescent="0.2">
      <c r="A17" s="51"/>
      <c r="B17" s="51"/>
      <c r="C17" s="92"/>
      <c r="D17" s="92"/>
      <c r="E17" s="154"/>
      <c r="F17" s="155"/>
      <c r="G17" s="161"/>
      <c r="H17" s="23"/>
      <c r="I17" s="24">
        <v>4</v>
      </c>
      <c r="J17" s="25" t="s">
        <v>258</v>
      </c>
      <c r="K17" s="26">
        <f>IF(ISERROR(VLOOKUP(J17,'KAYIT LİSTESİ'!$B$4:$H$795,2,0)),"",(VLOOKUP(J17,'KAYIT LİSTESİ'!$B$4:$H$795,2,0)))</f>
        <v>19</v>
      </c>
      <c r="L17" s="27">
        <f>IF(ISERROR(VLOOKUP(J17,'KAYIT LİSTESİ'!$B$4:$H$795,4,0)),"",(VLOOKUP(J17,'KAYIT LİSTESİ'!$B$4:$H$795,4,0)))</f>
        <v>38541</v>
      </c>
      <c r="M17" s="27" t="str">
        <f>IF(ISERROR(VLOOKUP(J17,'KAYIT LİSTESİ'!$B$4:$N$9795,13,0)),"",(VLOOKUP(J17,'KAYIT LİSTESİ'!$B$4:$N$9795,13,0)))</f>
        <v>B3</v>
      </c>
      <c r="N17" s="44" t="str">
        <f>IF(ISERROR(VLOOKUP(J17,'KAYIT LİSTESİ'!$B$4:$H$795,5,0)),"",(VLOOKUP(J17,'KAYIT LİSTESİ'!$B$4:$H$795,5,0)))</f>
        <v>DAMLA KARAÇAY</v>
      </c>
      <c r="O17" s="44" t="str">
        <f>IF(ISERROR(VLOOKUP(J17,'KAYIT LİSTESİ'!$B$4:$H$795,6,0)),"",(VLOOKUP(J17,'KAYIT LİSTESİ'!$B$4:$H$795,6,0)))</f>
        <v>ANKARA-YENİMAH.BLD.G.ENG.SP.KLB.</v>
      </c>
      <c r="P17" s="161">
        <v>13852</v>
      </c>
      <c r="Q17" s="26"/>
    </row>
    <row r="18" spans="1:17" s="20" customFormat="1" ht="36.75" customHeight="1" x14ac:dyDescent="0.2">
      <c r="A18" s="51"/>
      <c r="B18" s="51"/>
      <c r="C18" s="92"/>
      <c r="D18" s="92"/>
      <c r="E18" s="154"/>
      <c r="F18" s="155"/>
      <c r="G18" s="161"/>
      <c r="H18" s="23"/>
      <c r="I18" s="24">
        <v>5</v>
      </c>
      <c r="J18" s="25" t="s">
        <v>263</v>
      </c>
      <c r="K18" s="26" t="str">
        <f>IF(ISERROR(VLOOKUP(J18,'KAYIT LİSTESİ'!$B$4:$H$795,2,0)),"",(VLOOKUP(J18,'KAYIT LİSTESİ'!$B$4:$H$795,2,0)))</f>
        <v/>
      </c>
      <c r="L18" s="27" t="str">
        <f>IF(ISERROR(VLOOKUP(J18,'KAYIT LİSTESİ'!$B$4:$H$795,4,0)),"",(VLOOKUP(J18,'KAYIT LİSTESİ'!$B$4:$H$795,4,0)))</f>
        <v/>
      </c>
      <c r="M18" s="27" t="str">
        <f>IF(ISERROR(VLOOKUP(J18,'KAYIT LİSTESİ'!$B$4:$N$9795,13,0)),"",(VLOOKUP(J18,'KAYIT LİSTESİ'!$B$4:$N$9795,13,0)))</f>
        <v/>
      </c>
      <c r="N18" s="44" t="str">
        <f>IF(ISERROR(VLOOKUP(J18,'KAYIT LİSTESİ'!$B$4:$H$795,5,0)),"",(VLOOKUP(J18,'KAYIT LİSTESİ'!$B$4:$H$795,5,0)))</f>
        <v/>
      </c>
      <c r="O18" s="44" t="str">
        <f>IF(ISERROR(VLOOKUP(J18,'KAYIT LİSTESİ'!$B$4:$H$795,6,0)),"",(VLOOKUP(J18,'KAYIT LİSTESİ'!$B$4:$H$795,6,0)))</f>
        <v/>
      </c>
      <c r="P18" s="161"/>
      <c r="Q18" s="26"/>
    </row>
    <row r="19" spans="1:17" s="20" customFormat="1" ht="36.75" customHeight="1" x14ac:dyDescent="0.2">
      <c r="A19" s="51"/>
      <c r="B19" s="51"/>
      <c r="C19" s="92"/>
      <c r="D19" s="92"/>
      <c r="E19" s="154"/>
      <c r="F19" s="155"/>
      <c r="G19" s="161"/>
      <c r="H19" s="23"/>
      <c r="I19" s="24">
        <v>6</v>
      </c>
      <c r="J19" s="25" t="s">
        <v>264</v>
      </c>
      <c r="K19" s="26">
        <f>IF(ISERROR(VLOOKUP(J19,'KAYIT LİSTESİ'!$B$4:$H$795,2,0)),"",(VLOOKUP(J19,'KAYIT LİSTESİ'!$B$4:$H$795,2,0)))</f>
        <v>44</v>
      </c>
      <c r="L19" s="27">
        <f>IF(ISERROR(VLOOKUP(J19,'KAYIT LİSTESİ'!$B$4:$H$795,4,0)),"",(VLOOKUP(J19,'KAYIT LİSTESİ'!$B$4:$H$795,4,0)))</f>
        <v>38537</v>
      </c>
      <c r="M19" s="27" t="str">
        <f>IF(ISERROR(VLOOKUP(J19,'KAYIT LİSTESİ'!$B$4:$N$9795,13,0)),"",(VLOOKUP(J19,'KAYIT LİSTESİ'!$B$4:$N$9795,13,0)))</f>
        <v>B3</v>
      </c>
      <c r="N19" s="44" t="str">
        <f>IF(ISERROR(VLOOKUP(J19,'KAYIT LİSTESİ'!$B$4:$H$795,5,0)),"",(VLOOKUP(J19,'KAYIT LİSTESİ'!$B$4:$H$795,5,0)))</f>
        <v>ELFİN PEHLİVAN</v>
      </c>
      <c r="O19" s="44" t="str">
        <f>IF(ISERROR(VLOOKUP(J19,'KAYIT LİSTESİ'!$B$4:$H$795,6,0)),"",(VLOOKUP(J19,'KAYIT LİSTESİ'!$B$4:$H$795,6,0)))</f>
        <v>DENİZLİ-DENİZLİ GÖR.ENG.EĞT VE SP.KLB.</v>
      </c>
      <c r="P19" s="161">
        <v>13807</v>
      </c>
      <c r="Q19" s="26"/>
    </row>
    <row r="20" spans="1:17" s="20" customFormat="1" ht="36.75" customHeight="1" x14ac:dyDescent="0.2">
      <c r="A20" s="334" t="s">
        <v>11</v>
      </c>
      <c r="B20" s="335" t="s">
        <v>73</v>
      </c>
      <c r="C20" s="337" t="s">
        <v>85</v>
      </c>
      <c r="D20" s="338" t="s">
        <v>215</v>
      </c>
      <c r="E20" s="340" t="s">
        <v>13</v>
      </c>
      <c r="F20" s="340" t="s">
        <v>41</v>
      </c>
      <c r="G20" s="343" t="s">
        <v>14</v>
      </c>
      <c r="H20" s="23"/>
      <c r="I20" s="24">
        <v>7</v>
      </c>
      <c r="J20" s="25" t="s">
        <v>265</v>
      </c>
      <c r="K20" s="26" t="str">
        <f>IF(ISERROR(VLOOKUP(J20,'KAYIT LİSTESİ'!$B$4:$H$795,2,0)),"",(VLOOKUP(J20,'KAYIT LİSTESİ'!$B$4:$H$795,2,0)))</f>
        <v/>
      </c>
      <c r="L20" s="27" t="str">
        <f>IF(ISERROR(VLOOKUP(J20,'KAYIT LİSTESİ'!$B$4:$H$795,4,0)),"",(VLOOKUP(J20,'KAYIT LİSTESİ'!$B$4:$H$795,4,0)))</f>
        <v/>
      </c>
      <c r="M20" s="27" t="str">
        <f>IF(ISERROR(VLOOKUP(J20,'KAYIT LİSTESİ'!$B$4:$N$9795,13,0)),"",(VLOOKUP(J20,'KAYIT LİSTESİ'!$B$4:$N$9795,13,0)))</f>
        <v/>
      </c>
      <c r="N20" s="44" t="str">
        <f>IF(ISERROR(VLOOKUP(J20,'KAYIT LİSTESİ'!$B$4:$H$795,5,0)),"",(VLOOKUP(J20,'KAYIT LİSTESİ'!$B$4:$H$795,5,0)))</f>
        <v/>
      </c>
      <c r="O20" s="44" t="str">
        <f>IF(ISERROR(VLOOKUP(J20,'KAYIT LİSTESİ'!$B$4:$H$795,6,0)),"",(VLOOKUP(J20,'KAYIT LİSTESİ'!$B$4:$H$795,6,0)))</f>
        <v/>
      </c>
      <c r="P20" s="195"/>
      <c r="Q20" s="26"/>
    </row>
    <row r="21" spans="1:17" s="20" customFormat="1" ht="36.75" customHeight="1" x14ac:dyDescent="0.2">
      <c r="A21" s="334"/>
      <c r="B21" s="336"/>
      <c r="C21" s="337"/>
      <c r="D21" s="339"/>
      <c r="E21" s="340"/>
      <c r="F21" s="340"/>
      <c r="G21" s="343"/>
      <c r="H21" s="23"/>
      <c r="I21" s="24">
        <v>8</v>
      </c>
      <c r="J21" s="25" t="s">
        <v>266</v>
      </c>
      <c r="K21" s="26" t="str">
        <f>IF(ISERROR(VLOOKUP(J21,'KAYIT LİSTESİ'!$B$4:$H$795,2,0)),"",(VLOOKUP(J21,'KAYIT LİSTESİ'!$B$4:$H$795,2,0)))</f>
        <v/>
      </c>
      <c r="L21" s="27" t="str">
        <f>IF(ISERROR(VLOOKUP(J21,'KAYIT LİSTESİ'!$B$4:$H$795,4,0)),"",(VLOOKUP(J21,'KAYIT LİSTESİ'!$B$4:$H$795,4,0)))</f>
        <v/>
      </c>
      <c r="M21" s="27" t="str">
        <f>IF(ISERROR(VLOOKUP(J21,'KAYIT LİSTESİ'!$B$4:$N$9795,13,0)),"",(VLOOKUP(J21,'KAYIT LİSTESİ'!$B$4:$N$9795,13,0)))</f>
        <v/>
      </c>
      <c r="N21" s="44" t="str">
        <f>IF(ISERROR(VLOOKUP(J21,'KAYIT LİSTESİ'!$B$4:$H$795,5,0)),"",(VLOOKUP(J21,'KAYIT LİSTESİ'!$B$4:$H$795,5,0)))</f>
        <v/>
      </c>
      <c r="O21" s="44" t="str">
        <f>IF(ISERROR(VLOOKUP(J21,'KAYIT LİSTESİ'!$B$4:$H$795,6,0)),"",(VLOOKUP(J21,'KAYIT LİSTESİ'!$B$4:$H$795,6,0)))</f>
        <v/>
      </c>
      <c r="P21" s="195"/>
      <c r="Q21" s="26"/>
    </row>
    <row r="22" spans="1:17" s="20" customFormat="1" ht="36.75" customHeight="1" x14ac:dyDescent="0.2">
      <c r="A22" s="51">
        <v>1</v>
      </c>
      <c r="B22" s="51">
        <v>22</v>
      </c>
      <c r="C22" s="92">
        <v>37845</v>
      </c>
      <c r="D22" s="92" t="s">
        <v>204</v>
      </c>
      <c r="E22" s="154" t="s">
        <v>434</v>
      </c>
      <c r="F22" s="155" t="s">
        <v>425</v>
      </c>
      <c r="G22" s="161">
        <v>12993</v>
      </c>
      <c r="H22" s="23"/>
      <c r="I22" s="344" t="s">
        <v>17</v>
      </c>
      <c r="J22" s="345"/>
      <c r="K22" s="345"/>
      <c r="L22" s="345"/>
      <c r="M22" s="345"/>
      <c r="N22" s="345"/>
      <c r="O22" s="345"/>
      <c r="P22" s="345"/>
      <c r="Q22" s="346"/>
    </row>
    <row r="23" spans="1:17" s="20" customFormat="1" ht="36.75" customHeight="1" x14ac:dyDescent="0.2">
      <c r="A23" s="51">
        <v>2</v>
      </c>
      <c r="B23" s="51">
        <v>67</v>
      </c>
      <c r="C23" s="92">
        <v>38488</v>
      </c>
      <c r="D23" s="92" t="s">
        <v>204</v>
      </c>
      <c r="E23" s="154" t="s">
        <v>445</v>
      </c>
      <c r="F23" s="155" t="s">
        <v>444</v>
      </c>
      <c r="G23" s="161">
        <v>13703</v>
      </c>
      <c r="H23" s="23"/>
      <c r="I23" s="43" t="s">
        <v>133</v>
      </c>
      <c r="J23" s="40" t="s">
        <v>74</v>
      </c>
      <c r="K23" s="40" t="s">
        <v>73</v>
      </c>
      <c r="L23" s="41" t="s">
        <v>12</v>
      </c>
      <c r="M23" s="41" t="s">
        <v>215</v>
      </c>
      <c r="N23" s="42" t="s">
        <v>13</v>
      </c>
      <c r="O23" s="42" t="s">
        <v>41</v>
      </c>
      <c r="P23" s="40" t="s">
        <v>14</v>
      </c>
      <c r="Q23" s="40" t="s">
        <v>25</v>
      </c>
    </row>
    <row r="24" spans="1:17" s="20" customFormat="1" ht="36.75" customHeight="1" x14ac:dyDescent="0.2">
      <c r="A24" s="51">
        <v>3</v>
      </c>
      <c r="B24" s="51">
        <v>44</v>
      </c>
      <c r="C24" s="92">
        <v>38537</v>
      </c>
      <c r="D24" s="92" t="s">
        <v>204</v>
      </c>
      <c r="E24" s="154" t="s">
        <v>436</v>
      </c>
      <c r="F24" s="155" t="s">
        <v>437</v>
      </c>
      <c r="G24" s="161">
        <v>13807</v>
      </c>
      <c r="H24" s="23"/>
      <c r="I24" s="24">
        <v>1</v>
      </c>
      <c r="J24" s="25" t="s">
        <v>268</v>
      </c>
      <c r="K24" s="26" t="str">
        <f>IF(ISERROR(VLOOKUP(J24,'KAYIT LİSTESİ'!$B$4:$H$795,2,0)),"",(VLOOKUP(J24,'KAYIT LİSTESİ'!$B$4:$H$795,2,0)))</f>
        <v/>
      </c>
      <c r="L24" s="27" t="str">
        <f>IF(ISERROR(VLOOKUP(J24,'KAYIT LİSTESİ'!$B$4:$H$795,4,0)),"",(VLOOKUP(J24,'KAYIT LİSTESİ'!$B$4:$H$795,4,0)))</f>
        <v/>
      </c>
      <c r="M24" s="27" t="str">
        <f>IF(ISERROR(VLOOKUP(J24,'KAYIT LİSTESİ'!$B$4:$N$9795,13,0)),"",(VLOOKUP(J24,'KAYIT LİSTESİ'!$B$4:$N$9795,13,0)))</f>
        <v/>
      </c>
      <c r="N24" s="44" t="str">
        <f>IF(ISERROR(VLOOKUP(J24,'KAYIT LİSTESİ'!$B$4:$H$795,5,0)),"",(VLOOKUP(J24,'KAYIT LİSTESİ'!$B$4:$H$795,5,0)))</f>
        <v/>
      </c>
      <c r="O24" s="44" t="str">
        <f>IF(ISERROR(VLOOKUP(J24,'KAYIT LİSTESİ'!$B$4:$H$795,6,0)),"",(VLOOKUP(J24,'KAYIT LİSTESİ'!$B$4:$H$795,6,0)))</f>
        <v/>
      </c>
      <c r="P24" s="28"/>
      <c r="Q24" s="26"/>
    </row>
    <row r="25" spans="1:17" s="20" customFormat="1" ht="36.75" customHeight="1" x14ac:dyDescent="0.2">
      <c r="A25" s="51">
        <v>4</v>
      </c>
      <c r="B25" s="51">
        <v>19</v>
      </c>
      <c r="C25" s="92">
        <v>38541</v>
      </c>
      <c r="D25" s="92" t="s">
        <v>204</v>
      </c>
      <c r="E25" s="154" t="s">
        <v>460</v>
      </c>
      <c r="F25" s="155" t="s">
        <v>425</v>
      </c>
      <c r="G25" s="161">
        <v>13852</v>
      </c>
      <c r="H25" s="23"/>
      <c r="I25" s="24">
        <v>2</v>
      </c>
      <c r="J25" s="25" t="s">
        <v>269</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28"/>
      <c r="Q25" s="26"/>
    </row>
    <row r="26" spans="1:17" s="20" customFormat="1" ht="36.75" customHeight="1" x14ac:dyDescent="0.2">
      <c r="A26" s="51">
        <v>5</v>
      </c>
      <c r="B26" s="51">
        <v>82</v>
      </c>
      <c r="C26" s="92">
        <v>38678</v>
      </c>
      <c r="D26" s="92" t="s">
        <v>204</v>
      </c>
      <c r="E26" s="154" t="s">
        <v>447</v>
      </c>
      <c r="F26" s="155" t="s">
        <v>448</v>
      </c>
      <c r="G26" s="161">
        <v>14671</v>
      </c>
      <c r="H26" s="23"/>
      <c r="I26" s="24">
        <v>3</v>
      </c>
      <c r="J26" s="25" t="s">
        <v>270</v>
      </c>
      <c r="K26" s="26">
        <f>IF(ISERROR(VLOOKUP(J26,'KAYIT LİSTESİ'!$B$4:$H$795,2,0)),"",(VLOOKUP(J26,'KAYIT LİSTESİ'!$B$4:$H$795,2,0)))</f>
        <v>67</v>
      </c>
      <c r="L26" s="27">
        <f>IF(ISERROR(VLOOKUP(J26,'KAYIT LİSTESİ'!$B$4:$H$795,4,0)),"",(VLOOKUP(J26,'KAYIT LİSTESİ'!$B$4:$H$795,4,0)))</f>
        <v>38488</v>
      </c>
      <c r="M26" s="27" t="str">
        <f>IF(ISERROR(VLOOKUP(J26,'KAYIT LİSTESİ'!$B$4:$N$9795,13,0)),"",(VLOOKUP(J26,'KAYIT LİSTESİ'!$B$4:$N$9795,13,0)))</f>
        <v>B3</v>
      </c>
      <c r="N26" s="44" t="str">
        <f>IF(ISERROR(VLOOKUP(J26,'KAYIT LİSTESİ'!$B$4:$H$795,5,0)),"",(VLOOKUP(J26,'KAYIT LİSTESİ'!$B$4:$H$795,5,0)))</f>
        <v>GİZEM DİNÇER</v>
      </c>
      <c r="O26" s="44" t="str">
        <f>IF(ISERROR(VLOOKUP(J26,'KAYIT LİSTESİ'!$B$4:$H$795,6,0)),"",(VLOOKUP(J26,'KAYIT LİSTESİ'!$B$4:$H$795,6,0)))</f>
        <v>KAHRAMANMARAŞ-ERTUĞRULGAZİ ENG.SP.KLB.</v>
      </c>
      <c r="P26" s="161">
        <v>13703</v>
      </c>
      <c r="Q26" s="26"/>
    </row>
    <row r="27" spans="1:17" s="20" customFormat="1" ht="36.75" customHeight="1" x14ac:dyDescent="0.2">
      <c r="A27" s="51">
        <v>6</v>
      </c>
      <c r="B27" s="51">
        <v>45</v>
      </c>
      <c r="C27" s="92">
        <v>38663</v>
      </c>
      <c r="D27" s="92" t="s">
        <v>204</v>
      </c>
      <c r="E27" s="154" t="s">
        <v>438</v>
      </c>
      <c r="F27" s="155" t="s">
        <v>437</v>
      </c>
      <c r="G27" s="161">
        <v>15043</v>
      </c>
      <c r="H27" s="23"/>
      <c r="I27" s="24">
        <v>4</v>
      </c>
      <c r="J27" s="25" t="s">
        <v>271</v>
      </c>
      <c r="K27" s="26">
        <f>IF(ISERROR(VLOOKUP(J27,'KAYIT LİSTESİ'!$B$4:$H$795,2,0)),"",(VLOOKUP(J27,'KAYIT LİSTESİ'!$B$4:$H$795,2,0)))</f>
        <v>22</v>
      </c>
      <c r="L27" s="27">
        <f>IF(ISERROR(VLOOKUP(J27,'KAYIT LİSTESİ'!$B$4:$H$795,4,0)),"",(VLOOKUP(J27,'KAYIT LİSTESİ'!$B$4:$H$795,4,0)))</f>
        <v>37845</v>
      </c>
      <c r="M27" s="27" t="str">
        <f>IF(ISERROR(VLOOKUP(J27,'KAYIT LİSTESİ'!$B$4:$N$9795,13,0)),"",(VLOOKUP(J27,'KAYIT LİSTESİ'!$B$4:$N$9795,13,0)))</f>
        <v>B3</v>
      </c>
      <c r="N27" s="44" t="str">
        <f>IF(ISERROR(VLOOKUP(J27,'KAYIT LİSTESİ'!$B$4:$H$795,5,0)),"",(VLOOKUP(J27,'KAYIT LİSTESİ'!$B$4:$H$795,5,0)))</f>
        <v>HAVVA ELMALI</v>
      </c>
      <c r="O27" s="44" t="str">
        <f>IF(ISERROR(VLOOKUP(J27,'KAYIT LİSTESİ'!$B$4:$H$795,6,0)),"",(VLOOKUP(J27,'KAYIT LİSTESİ'!$B$4:$H$795,6,0)))</f>
        <v>ANKARA-YENİMAH.BLD.G.ENG.SP.KLB.</v>
      </c>
      <c r="P27" s="161">
        <v>12993</v>
      </c>
      <c r="Q27" s="26"/>
    </row>
    <row r="28" spans="1:17" s="20" customFormat="1" ht="36.75" customHeight="1" x14ac:dyDescent="0.2">
      <c r="A28" s="51">
        <v>7</v>
      </c>
      <c r="B28" s="51">
        <v>66</v>
      </c>
      <c r="C28" s="92">
        <v>38261</v>
      </c>
      <c r="D28" s="92" t="s">
        <v>204</v>
      </c>
      <c r="E28" s="154" t="s">
        <v>443</v>
      </c>
      <c r="F28" s="155" t="s">
        <v>444</v>
      </c>
      <c r="G28" s="161">
        <v>15929</v>
      </c>
      <c r="H28" s="23"/>
      <c r="I28" s="24">
        <v>5</v>
      </c>
      <c r="J28" s="25" t="s">
        <v>272</v>
      </c>
      <c r="K28" s="26">
        <f>IF(ISERROR(VLOOKUP(J28,'KAYIT LİSTESİ'!$B$4:$H$795,2,0)),"",(VLOOKUP(J28,'KAYIT LİSTESİ'!$B$4:$H$795,2,0)))</f>
        <v>47</v>
      </c>
      <c r="L28" s="27">
        <f>IF(ISERROR(VLOOKUP(J28,'KAYIT LİSTESİ'!$B$4:$H$795,4,0)),"",(VLOOKUP(J28,'KAYIT LİSTESİ'!$B$4:$H$795,4,0)))</f>
        <v>37710</v>
      </c>
      <c r="M28" s="27" t="str">
        <f>IF(ISERROR(VLOOKUP(J28,'KAYIT LİSTESİ'!$B$4:$N$9795,13,0)),"",(VLOOKUP(J28,'KAYIT LİSTESİ'!$B$4:$N$9795,13,0)))</f>
        <v>B3</v>
      </c>
      <c r="N28" s="44" t="str">
        <f>IF(ISERROR(VLOOKUP(J28,'KAYIT LİSTESİ'!$B$4:$H$795,5,0)),"",(VLOOKUP(J28,'KAYIT LİSTESİ'!$B$4:$H$795,5,0)))</f>
        <v>RUKEN ADIGÜZEL</v>
      </c>
      <c r="O28" s="44" t="str">
        <f>IF(ISERROR(VLOOKUP(J28,'KAYIT LİSTESİ'!$B$4:$H$795,6,0)),"",(VLOOKUP(J28,'KAYIT LİSTESİ'!$B$4:$H$795,6,0)))</f>
        <v>DİYARBAKIR-AND.MEZOPOTAMYA ENG.SP.KLB.DER.</v>
      </c>
      <c r="P28" s="161" t="s">
        <v>550</v>
      </c>
      <c r="Q28" s="26"/>
    </row>
    <row r="29" spans="1:17" s="20" customFormat="1" ht="36.75" customHeight="1" x14ac:dyDescent="0.2">
      <c r="A29" s="51" t="s">
        <v>549</v>
      </c>
      <c r="B29" s="51">
        <v>47</v>
      </c>
      <c r="C29" s="92">
        <v>37710</v>
      </c>
      <c r="D29" s="92" t="s">
        <v>204</v>
      </c>
      <c r="E29" s="154" t="s">
        <v>439</v>
      </c>
      <c r="F29" s="155" t="s">
        <v>440</v>
      </c>
      <c r="G29" s="161" t="s">
        <v>550</v>
      </c>
      <c r="H29" s="23"/>
      <c r="I29" s="24">
        <v>6</v>
      </c>
      <c r="J29" s="25" t="s">
        <v>273</v>
      </c>
      <c r="K29" s="26">
        <f>IF(ISERROR(VLOOKUP(J29,'KAYIT LİSTESİ'!$B$4:$H$795,2,0)),"",(VLOOKUP(J29,'KAYIT LİSTESİ'!$B$4:$H$795,2,0)))</f>
        <v>45</v>
      </c>
      <c r="L29" s="27">
        <f>IF(ISERROR(VLOOKUP(J29,'KAYIT LİSTESİ'!$B$4:$H$795,4,0)),"",(VLOOKUP(J29,'KAYIT LİSTESİ'!$B$4:$H$795,4,0)))</f>
        <v>38663</v>
      </c>
      <c r="M29" s="27" t="str">
        <f>IF(ISERROR(VLOOKUP(J29,'KAYIT LİSTESİ'!$B$4:$N$9795,13,0)),"",(VLOOKUP(J29,'KAYIT LİSTESİ'!$B$4:$N$9795,13,0)))</f>
        <v>B3</v>
      </c>
      <c r="N29" s="44" t="str">
        <f>IF(ISERROR(VLOOKUP(J29,'KAYIT LİSTESİ'!$B$4:$H$795,5,0)),"",(VLOOKUP(J29,'KAYIT LİSTESİ'!$B$4:$H$795,5,0)))</f>
        <v>ŞEVVAL TEKKANAT</v>
      </c>
      <c r="O29" s="44" t="str">
        <f>IF(ISERROR(VLOOKUP(J29,'KAYIT LİSTESİ'!$B$4:$H$795,6,0)),"",(VLOOKUP(J29,'KAYIT LİSTESİ'!$B$4:$H$795,6,0)))</f>
        <v>DENİZLİ-DENİZLİ GÖR.ENG.EĞT VE SP.KLB.</v>
      </c>
      <c r="P29" s="161">
        <v>15043</v>
      </c>
      <c r="Q29" s="26"/>
    </row>
    <row r="30" spans="1:17" s="20" customFormat="1" ht="36.75" customHeight="1" x14ac:dyDescent="0.2">
      <c r="A30" s="51"/>
      <c r="B30" s="51"/>
      <c r="C30" s="92"/>
      <c r="D30" s="92"/>
      <c r="E30" s="154"/>
      <c r="F30" s="155"/>
      <c r="G30" s="93"/>
      <c r="H30" s="23"/>
      <c r="I30" s="24">
        <v>7</v>
      </c>
      <c r="J30" s="25" t="s">
        <v>274</v>
      </c>
      <c r="K30" s="26">
        <f>IF(ISERROR(VLOOKUP(J30,'KAYIT LİSTESİ'!$B$4:$H$795,2,0)),"",(VLOOKUP(J30,'KAYIT LİSTESİ'!$B$4:$H$795,2,0)))</f>
        <v>82</v>
      </c>
      <c r="L30" s="27">
        <f>IF(ISERROR(VLOOKUP(J30,'KAYIT LİSTESİ'!$B$4:$H$795,4,0)),"",(VLOOKUP(J30,'KAYIT LİSTESİ'!$B$4:$H$795,4,0)))</f>
        <v>38678</v>
      </c>
      <c r="M30" s="27" t="str">
        <f>IF(ISERROR(VLOOKUP(J30,'KAYIT LİSTESİ'!$B$4:$N$9795,13,0)),"",(VLOOKUP(J30,'KAYIT LİSTESİ'!$B$4:$N$9795,13,0)))</f>
        <v>B3</v>
      </c>
      <c r="N30" s="44" t="str">
        <f>IF(ISERROR(VLOOKUP(J30,'KAYIT LİSTESİ'!$B$4:$H$795,5,0)),"",(VLOOKUP(J30,'KAYIT LİSTESİ'!$B$4:$H$795,5,0)))</f>
        <v>KÜBRA DÜNDAR</v>
      </c>
      <c r="O30" s="44" t="str">
        <f>IF(ISERROR(VLOOKUP(J30,'KAYIT LİSTESİ'!$B$4:$H$795,6,0)),"",(VLOOKUP(J30,'KAYIT LİSTESİ'!$B$4:$H$795,6,0)))</f>
        <v>MANİSA-MANİSA SPİL ENG.SP.KLB.</v>
      </c>
      <c r="P30" s="161">
        <v>14671</v>
      </c>
      <c r="Q30" s="26"/>
    </row>
    <row r="31" spans="1:17" s="20" customFormat="1" ht="36.75" customHeight="1" x14ac:dyDescent="0.2">
      <c r="A31" s="51"/>
      <c r="B31" s="51"/>
      <c r="C31" s="92"/>
      <c r="D31" s="92"/>
      <c r="E31" s="154"/>
      <c r="F31" s="155"/>
      <c r="G31" s="93"/>
      <c r="H31" s="23"/>
      <c r="I31" s="24">
        <v>8</v>
      </c>
      <c r="J31" s="25" t="s">
        <v>275</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28"/>
      <c r="Q31" s="26"/>
    </row>
    <row r="32" spans="1:17" s="20" customFormat="1" ht="43.15" customHeight="1" x14ac:dyDescent="0.2">
      <c r="A32" s="31" t="s">
        <v>18</v>
      </c>
      <c r="B32" s="31"/>
      <c r="C32" s="31"/>
      <c r="D32" s="31"/>
      <c r="E32" s="31"/>
      <c r="F32" s="46" t="s">
        <v>0</v>
      </c>
      <c r="G32" s="46" t="s">
        <v>1</v>
      </c>
      <c r="H32" s="23"/>
      <c r="I32" s="32"/>
      <c r="J32" s="32" t="s">
        <v>2</v>
      </c>
      <c r="K32" s="32"/>
      <c r="L32" s="30" t="s">
        <v>2</v>
      </c>
      <c r="M32" s="30"/>
      <c r="N32" s="48" t="s">
        <v>3</v>
      </c>
      <c r="O32" s="49" t="s">
        <v>3</v>
      </c>
      <c r="P32" s="29" t="s">
        <v>3</v>
      </c>
      <c r="Q32" s="22"/>
    </row>
    <row r="33" spans="1:17" s="20" customFormat="1" ht="21.6" customHeight="1" x14ac:dyDescent="0.2">
      <c r="A33" s="29"/>
      <c r="B33" s="29"/>
      <c r="C33" s="22"/>
      <c r="D33" s="22"/>
      <c r="E33" s="22"/>
      <c r="F33" s="47"/>
      <c r="G33" s="47"/>
      <c r="H33" s="23"/>
      <c r="I33" s="29"/>
      <c r="J33" s="29"/>
      <c r="K33" s="29"/>
      <c r="L33" s="30"/>
      <c r="M33" s="30"/>
      <c r="N33" s="50"/>
      <c r="O33" s="50"/>
      <c r="P33" s="22"/>
      <c r="Q33" s="22"/>
    </row>
    <row r="34" spans="1:17" s="20" customFormat="1" ht="21.6" customHeight="1" x14ac:dyDescent="0.2">
      <c r="A34" s="29"/>
      <c r="B34" s="29"/>
      <c r="C34" s="22"/>
      <c r="D34" s="22"/>
      <c r="E34" s="22"/>
      <c r="F34" s="47"/>
      <c r="G34" s="47"/>
      <c r="H34" s="23"/>
      <c r="I34" s="29"/>
      <c r="J34" s="29"/>
      <c r="K34" s="29"/>
      <c r="L34" s="30"/>
      <c r="M34" s="30"/>
      <c r="N34" s="50"/>
      <c r="O34" s="50"/>
      <c r="P34" s="22"/>
      <c r="Q34" s="22"/>
    </row>
    <row r="35" spans="1:17" s="20" customFormat="1" ht="21.6" customHeight="1" x14ac:dyDescent="0.2">
      <c r="A35" s="29"/>
      <c r="B35" s="29"/>
      <c r="C35" s="22"/>
      <c r="D35" s="22"/>
      <c r="E35" s="22"/>
      <c r="F35" s="47"/>
      <c r="G35" s="47"/>
      <c r="H35" s="23"/>
      <c r="I35" s="29"/>
      <c r="J35" s="29"/>
      <c r="K35" s="29"/>
      <c r="L35" s="30"/>
      <c r="M35" s="30"/>
      <c r="N35" s="50"/>
      <c r="O35" s="50"/>
      <c r="P35" s="22"/>
      <c r="Q35" s="22"/>
    </row>
    <row r="36" spans="1:17" s="20" customFormat="1" ht="21.6" customHeight="1" x14ac:dyDescent="0.2">
      <c r="A36" s="29"/>
      <c r="B36" s="29"/>
      <c r="C36" s="22"/>
      <c r="D36" s="22"/>
      <c r="E36" s="22"/>
      <c r="F36" s="47"/>
      <c r="G36" s="47"/>
      <c r="H36" s="23"/>
      <c r="I36" s="29"/>
      <c r="J36" s="29"/>
      <c r="K36" s="29"/>
      <c r="L36" s="30"/>
      <c r="M36" s="30"/>
      <c r="N36" s="50"/>
      <c r="O36" s="50"/>
      <c r="P36" s="22"/>
      <c r="Q36" s="22"/>
    </row>
    <row r="37" spans="1:17" s="20" customFormat="1" ht="21.6" customHeight="1" x14ac:dyDescent="0.2">
      <c r="A37" s="29"/>
      <c r="B37" s="29"/>
      <c r="C37" s="22"/>
      <c r="D37" s="22"/>
      <c r="E37" s="22"/>
      <c r="F37" s="47"/>
      <c r="G37" s="47"/>
      <c r="H37" s="23"/>
      <c r="I37" s="29"/>
      <c r="J37" s="29"/>
      <c r="K37" s="29"/>
      <c r="L37" s="30"/>
      <c r="M37" s="30"/>
      <c r="N37" s="50"/>
      <c r="O37" s="50"/>
      <c r="P37" s="22"/>
      <c r="Q37" s="22"/>
    </row>
    <row r="38" spans="1:17" s="20" customFormat="1" ht="21.6" customHeight="1" x14ac:dyDescent="0.2">
      <c r="A38" s="29"/>
      <c r="B38" s="29"/>
      <c r="C38" s="22"/>
      <c r="D38" s="22"/>
      <c r="E38" s="22"/>
      <c r="F38" s="47"/>
      <c r="G38" s="47"/>
      <c r="H38" s="23"/>
      <c r="I38" s="29"/>
      <c r="J38" s="29"/>
      <c r="K38" s="29"/>
      <c r="L38" s="30"/>
      <c r="M38" s="30"/>
      <c r="N38" s="50"/>
      <c r="O38" s="50"/>
      <c r="P38" s="22"/>
      <c r="Q38" s="22"/>
    </row>
    <row r="39" spans="1:17" s="20" customFormat="1" ht="21.6" customHeight="1" x14ac:dyDescent="0.2">
      <c r="A39" s="29"/>
      <c r="B39" s="29"/>
      <c r="C39" s="22"/>
      <c r="D39" s="22"/>
      <c r="E39" s="22"/>
      <c r="F39" s="47"/>
      <c r="G39" s="47"/>
      <c r="H39" s="23"/>
      <c r="I39" s="29"/>
      <c r="J39" s="29"/>
      <c r="K39" s="29"/>
      <c r="L39" s="30"/>
      <c r="M39" s="30"/>
      <c r="N39" s="50"/>
      <c r="O39" s="50"/>
      <c r="P39" s="22"/>
      <c r="Q39" s="22"/>
    </row>
    <row r="40" spans="1:17" s="20" customFormat="1" ht="21.6" customHeight="1" x14ac:dyDescent="0.2">
      <c r="A40" s="29"/>
      <c r="B40" s="29"/>
      <c r="C40" s="22"/>
      <c r="D40" s="22"/>
      <c r="E40" s="22"/>
      <c r="F40" s="47"/>
      <c r="G40" s="47"/>
      <c r="H40" s="23"/>
      <c r="I40" s="29"/>
      <c r="J40" s="29"/>
      <c r="K40" s="29"/>
      <c r="L40" s="30"/>
      <c r="M40" s="30"/>
      <c r="N40" s="50"/>
      <c r="O40" s="50"/>
      <c r="P40" s="22"/>
      <c r="Q40" s="22"/>
    </row>
    <row r="41" spans="1:17" s="20" customFormat="1" ht="21.6" customHeight="1" x14ac:dyDescent="0.2">
      <c r="A41" s="29"/>
      <c r="B41" s="29"/>
      <c r="C41" s="22"/>
      <c r="D41" s="22"/>
      <c r="E41" s="22"/>
      <c r="F41" s="47"/>
      <c r="G41" s="47"/>
      <c r="H41" s="23"/>
      <c r="I41" s="29"/>
      <c r="J41" s="29"/>
      <c r="K41" s="29"/>
      <c r="L41" s="30"/>
      <c r="M41" s="30"/>
      <c r="N41" s="50"/>
      <c r="O41" s="50"/>
      <c r="P41" s="22"/>
      <c r="Q41" s="22"/>
    </row>
    <row r="42" spans="1:17" s="20" customFormat="1" ht="21.6" customHeight="1" x14ac:dyDescent="0.2">
      <c r="A42" s="29"/>
      <c r="B42" s="29"/>
      <c r="C42" s="22"/>
      <c r="D42" s="22"/>
      <c r="E42" s="22"/>
      <c r="F42" s="47"/>
      <c r="G42" s="47"/>
      <c r="H42" s="23"/>
      <c r="I42" s="29"/>
      <c r="J42" s="29"/>
      <c r="K42" s="29"/>
      <c r="L42" s="30"/>
      <c r="M42" s="30"/>
      <c r="N42" s="50"/>
      <c r="O42" s="50"/>
      <c r="P42" s="22"/>
      <c r="Q42" s="22"/>
    </row>
    <row r="43" spans="1:17" s="20" customFormat="1" ht="21.6" customHeight="1" x14ac:dyDescent="0.2">
      <c r="A43" s="29"/>
      <c r="B43" s="29"/>
      <c r="C43" s="22"/>
      <c r="D43" s="22"/>
      <c r="E43" s="22"/>
      <c r="F43" s="47"/>
      <c r="G43" s="47"/>
      <c r="H43" s="22"/>
      <c r="I43" s="29"/>
      <c r="J43" s="29"/>
      <c r="K43" s="29"/>
      <c r="L43" s="30"/>
      <c r="M43" s="30"/>
      <c r="N43" s="50"/>
      <c r="O43" s="50"/>
      <c r="P43" s="22"/>
      <c r="Q43" s="22"/>
    </row>
    <row r="44" spans="1:17" s="20" customFormat="1" ht="21.6" customHeight="1" x14ac:dyDescent="0.2">
      <c r="A44" s="29"/>
      <c r="B44" s="29"/>
      <c r="C44" s="22"/>
      <c r="D44" s="22"/>
      <c r="E44" s="22"/>
      <c r="F44" s="47"/>
      <c r="G44" s="47"/>
      <c r="H44" s="32"/>
      <c r="I44" s="29"/>
      <c r="J44" s="29"/>
      <c r="K44" s="29"/>
      <c r="L44" s="30"/>
      <c r="M44" s="30"/>
      <c r="N44" s="50"/>
      <c r="O44" s="50"/>
      <c r="P44" s="22"/>
      <c r="Q44" s="22"/>
    </row>
    <row r="45" spans="1:17" s="20" customFormat="1" ht="21.6" customHeight="1" x14ac:dyDescent="0.2">
      <c r="A45" s="29"/>
      <c r="B45" s="29"/>
      <c r="C45" s="22"/>
      <c r="D45" s="22"/>
      <c r="E45" s="22"/>
      <c r="F45" s="47"/>
      <c r="G45" s="47"/>
      <c r="H45" s="22"/>
      <c r="I45" s="29"/>
      <c r="J45" s="29"/>
      <c r="K45" s="29"/>
      <c r="L45" s="30"/>
      <c r="M45" s="30"/>
      <c r="N45" s="50"/>
      <c r="O45" s="50"/>
      <c r="P45" s="22"/>
      <c r="Q45" s="22"/>
    </row>
    <row r="46" spans="1:17" s="20" customFormat="1" ht="21.6" customHeight="1" x14ac:dyDescent="0.2">
      <c r="A46" s="29"/>
      <c r="B46" s="29"/>
      <c r="C46" s="22"/>
      <c r="D46" s="22"/>
      <c r="E46" s="22"/>
      <c r="F46" s="47"/>
      <c r="G46" s="47"/>
      <c r="H46" s="22"/>
      <c r="I46" s="29"/>
      <c r="J46" s="29"/>
      <c r="K46" s="29"/>
      <c r="L46" s="30"/>
      <c r="M46" s="30"/>
      <c r="N46" s="50"/>
      <c r="O46" s="50"/>
      <c r="P46" s="22"/>
      <c r="Q46" s="22"/>
    </row>
    <row r="47" spans="1:17" s="20" customFormat="1" ht="21.6" customHeight="1" x14ac:dyDescent="0.2">
      <c r="A47" s="29"/>
      <c r="B47" s="29"/>
      <c r="C47" s="22"/>
      <c r="D47" s="22"/>
      <c r="E47" s="22"/>
      <c r="F47" s="47"/>
      <c r="G47" s="47"/>
      <c r="H47" s="22"/>
      <c r="I47" s="29"/>
      <c r="J47" s="29"/>
      <c r="K47" s="29"/>
      <c r="L47" s="30"/>
      <c r="M47" s="30"/>
      <c r="N47" s="50"/>
      <c r="O47" s="50"/>
      <c r="P47" s="22"/>
      <c r="Q47" s="22"/>
    </row>
    <row r="48" spans="1:17" s="20" customFormat="1" ht="21.6" customHeight="1" x14ac:dyDescent="0.2">
      <c r="A48" s="29"/>
      <c r="B48" s="29"/>
      <c r="C48" s="22"/>
      <c r="D48" s="22"/>
      <c r="E48" s="22"/>
      <c r="F48" s="47"/>
      <c r="G48" s="47"/>
      <c r="H48" s="22"/>
      <c r="I48" s="29"/>
      <c r="J48" s="29"/>
      <c r="K48" s="29"/>
      <c r="L48" s="30"/>
      <c r="M48" s="30"/>
      <c r="N48" s="50"/>
      <c r="O48" s="50"/>
      <c r="P48" s="22"/>
      <c r="Q48" s="22"/>
    </row>
    <row r="49" spans="18:18" ht="21.6" customHeight="1" x14ac:dyDescent="0.2">
      <c r="R49" s="33"/>
    </row>
    <row r="50" spans="18:18" ht="21.6" customHeight="1" x14ac:dyDescent="0.2"/>
    <row r="51" spans="18:18" ht="21.6" customHeight="1" x14ac:dyDescent="0.2"/>
    <row r="52" spans="18:18" ht="21.6" customHeight="1" x14ac:dyDescent="0.2"/>
    <row r="53" spans="18:18" ht="21.6" customHeight="1" x14ac:dyDescent="0.2"/>
    <row r="54" spans="18:18" ht="21.6" customHeight="1" x14ac:dyDescent="0.2"/>
    <row r="55" spans="18:18" ht="21.6" customHeight="1" x14ac:dyDescent="0.2"/>
    <row r="56" spans="18:18" ht="21.6" customHeight="1" x14ac:dyDescent="0.2"/>
    <row r="57" spans="18:18" ht="21.6" customHeight="1" x14ac:dyDescent="0.2"/>
    <row r="58" spans="18:18" ht="21.6" customHeight="1" x14ac:dyDescent="0.2"/>
    <row r="59" spans="18:18" ht="21.6" customHeight="1" x14ac:dyDescent="0.2"/>
    <row r="60" spans="18:18" ht="21.6" customHeight="1" x14ac:dyDescent="0.2"/>
    <row r="61" spans="18:18" ht="21.6" customHeight="1" x14ac:dyDescent="0.2"/>
    <row r="62" spans="18:18" ht="21.6" customHeight="1" x14ac:dyDescent="0.2"/>
    <row r="63" spans="18:18" ht="21.6" customHeight="1" x14ac:dyDescent="0.2"/>
    <row r="64" spans="18: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sheetData>
  <sortState ref="B22:G29">
    <sortCondition ref="G22:G29"/>
  </sortState>
  <mergeCells count="33">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 ref="I12:Q12"/>
    <mergeCell ref="A13:A14"/>
    <mergeCell ref="B13:B14"/>
    <mergeCell ref="C13:C14"/>
    <mergeCell ref="D13:D14"/>
    <mergeCell ref="E13:E14"/>
    <mergeCell ref="F13:F14"/>
    <mergeCell ref="F20:F21"/>
    <mergeCell ref="G20:G21"/>
    <mergeCell ref="G13:G14"/>
    <mergeCell ref="I22:Q22"/>
    <mergeCell ref="A20:A21"/>
    <mergeCell ref="B20:B21"/>
    <mergeCell ref="C20:C21"/>
    <mergeCell ref="D20:D21"/>
    <mergeCell ref="E20:E21"/>
  </mergeCells>
  <hyperlinks>
    <hyperlink ref="E3" location="'YARIŞMA PROGRAMI'!C7" display="100 m. Engelli"/>
  </hyperlinks>
  <printOptions horizontalCentered="1"/>
  <pageMargins left="0.16" right="0.19685039370078741" top="0.18" bottom="0.19" header="0.17" footer="0.17"/>
  <pageSetup paperSize="9" scale="5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72"/>
  <sheetViews>
    <sheetView view="pageBreakPreview" zoomScale="80" zoomScaleNormal="100" zoomScaleSheetLayoutView="80" workbookViewId="0">
      <selection activeCell="F31" sqref="F31"/>
    </sheetView>
  </sheetViews>
  <sheetFormatPr defaultColWidth="9.140625" defaultRowHeight="12.75" x14ac:dyDescent="0.2"/>
  <cols>
    <col min="1" max="1" width="4.85546875" style="29" customWidth="1"/>
    <col min="2" max="2" width="8.42578125" style="29" bestFit="1" customWidth="1"/>
    <col min="3" max="3" width="12.28515625" style="22" customWidth="1"/>
    <col min="4" max="4" width="10.28515625" style="22" customWidth="1"/>
    <col min="5" max="5" width="23.28515625" style="22" customWidth="1"/>
    <col min="6" max="6" width="38.140625" style="47" customWidth="1"/>
    <col min="7" max="7" width="8.7109375" style="47" bestFit="1" customWidth="1"/>
    <col min="8" max="8" width="2.7109375" style="22" customWidth="1"/>
    <col min="9" max="9" width="7.28515625" style="29" customWidth="1"/>
    <col min="10" max="10" width="10.42578125" style="29" hidden="1" customWidth="1"/>
    <col min="11" max="11" width="7" style="29" customWidth="1"/>
    <col min="12" max="12" width="12" style="30" customWidth="1"/>
    <col min="13" max="13" width="9.85546875" style="30" customWidth="1"/>
    <col min="14" max="14" width="19.5703125" style="50" bestFit="1" customWidth="1"/>
    <col min="15" max="15" width="29.85546875" style="50" customWidth="1"/>
    <col min="16" max="16" width="12.7109375" style="22" customWidth="1"/>
    <col min="17" max="17" width="6"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38"/>
      <c r="E3" s="328" t="s">
        <v>65</v>
      </c>
      <c r="F3" s="328"/>
      <c r="G3" s="197"/>
      <c r="H3" s="11"/>
      <c r="I3" s="329"/>
      <c r="J3" s="329"/>
      <c r="K3" s="329"/>
      <c r="L3" s="12"/>
      <c r="M3" s="12"/>
      <c r="N3" s="197"/>
      <c r="O3" s="330"/>
      <c r="P3" s="330"/>
      <c r="Q3" s="330"/>
    </row>
    <row r="4" spans="1:19" s="13" customFormat="1" ht="17.25" customHeight="1" x14ac:dyDescent="0.2">
      <c r="A4" s="331" t="s">
        <v>78</v>
      </c>
      <c r="B4" s="331"/>
      <c r="C4" s="331"/>
      <c r="D4" s="239"/>
      <c r="E4" s="332" t="s">
        <v>317</v>
      </c>
      <c r="F4" s="332"/>
      <c r="G4" s="34"/>
      <c r="H4" s="34"/>
      <c r="I4" s="34"/>
      <c r="J4" s="34"/>
      <c r="K4" s="34"/>
      <c r="L4" s="35"/>
      <c r="M4" s="35"/>
      <c r="N4" s="54" t="s">
        <v>5</v>
      </c>
      <c r="O4" s="209">
        <v>42830</v>
      </c>
      <c r="P4" s="175">
        <v>0.67361111111111116</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47.2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47.2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47.25" customHeight="1" x14ac:dyDescent="0.2">
      <c r="A8" s="51">
        <v>1</v>
      </c>
      <c r="B8" s="51">
        <v>149</v>
      </c>
      <c r="C8" s="92">
        <v>37804</v>
      </c>
      <c r="D8" s="92" t="s">
        <v>205</v>
      </c>
      <c r="E8" s="154" t="s">
        <v>354</v>
      </c>
      <c r="F8" s="155" t="s">
        <v>297</v>
      </c>
      <c r="G8" s="161">
        <v>13795</v>
      </c>
      <c r="H8" s="23"/>
      <c r="I8" s="24">
        <v>2</v>
      </c>
      <c r="J8" s="25" t="s">
        <v>44</v>
      </c>
      <c r="K8" s="26">
        <f>IF(ISERROR(VLOOKUP(J8,'KAYIT LİSTESİ'!$B$4:$H$795,2,0)),"",(VLOOKUP(J8,'KAYIT LİSTESİ'!$B$4:$H$795,2,0)))</f>
        <v>13</v>
      </c>
      <c r="L8" s="27">
        <f>IF(ISERROR(VLOOKUP(J8,'KAYIT LİSTESİ'!$B$4:$H$795,4,0)),"",(VLOOKUP(J8,'KAYIT LİSTESİ'!$B$4:$H$795,4,0)))</f>
        <v>38356</v>
      </c>
      <c r="M8" s="196" t="str">
        <f>IF(ISERROR(VLOOKUP(J8,'KAYIT LİSTESİ'!$B$4:$N$9795,13,0)),"",(VLOOKUP(J8,'KAYIT LİSTESİ'!$B$4:$N$9795,13,0)))</f>
        <v>B1</v>
      </c>
      <c r="N8" s="44" t="str">
        <f>IF(ISERROR(VLOOKUP(J8,'KAYIT LİSTESİ'!$B$4:$H$795,5,0)),"",(VLOOKUP(J8,'KAYIT LİSTESİ'!$B$4:$H$795,5,0)))</f>
        <v>İBRAHİM EFE KABADAYI</v>
      </c>
      <c r="O8" s="44" t="str">
        <f>IF(ISERROR(VLOOKUP(J8,'KAYIT LİSTESİ'!$B$4:$H$795,6,0)),"",(VLOOKUP(J8,'KAYIT LİSTESİ'!$B$4:$H$795,6,0)))</f>
        <v>AKSARAY-ATMIŞSEKİZ AKSARAY GÖR.EN.SP.KUL.</v>
      </c>
      <c r="P8" s="161">
        <v>14562</v>
      </c>
      <c r="Q8" s="26">
        <v>3</v>
      </c>
    </row>
    <row r="9" spans="1:19" s="20" customFormat="1" ht="47.25" customHeight="1" x14ac:dyDescent="0.2">
      <c r="A9" s="51">
        <v>2</v>
      </c>
      <c r="B9" s="52">
        <v>64</v>
      </c>
      <c r="C9" s="249">
        <v>37159</v>
      </c>
      <c r="D9" s="161" t="s">
        <v>205</v>
      </c>
      <c r="E9" s="247" t="s">
        <v>362</v>
      </c>
      <c r="F9" s="248" t="s">
        <v>301</v>
      </c>
      <c r="G9" s="161">
        <v>14347</v>
      </c>
      <c r="H9" s="23"/>
      <c r="I9" s="24">
        <v>4</v>
      </c>
      <c r="J9" s="25" t="s">
        <v>46</v>
      </c>
      <c r="K9" s="26">
        <f>IF(ISERROR(VLOOKUP(J9,'KAYIT LİSTESİ'!$B$4:$H$795,2,0)),"",(VLOOKUP(J9,'KAYIT LİSTESİ'!$B$4:$H$795,2,0)))</f>
        <v>64</v>
      </c>
      <c r="L9" s="27">
        <f>IF(ISERROR(VLOOKUP(J9,'KAYIT LİSTESİ'!$B$4:$H$795,4,0)),"",(VLOOKUP(J9,'KAYIT LİSTESİ'!$B$4:$H$795,4,0)))</f>
        <v>37159</v>
      </c>
      <c r="M9" s="196" t="str">
        <f>IF(ISERROR(VLOOKUP(J9,'KAYIT LİSTESİ'!$B$4:$N$9795,13,0)),"",(VLOOKUP(J9,'KAYIT LİSTESİ'!$B$4:$N$9795,13,0)))</f>
        <v>B1</v>
      </c>
      <c r="N9" s="44" t="str">
        <f>IF(ISERROR(VLOOKUP(J9,'KAYIT LİSTESİ'!$B$4:$H$795,5,0)),"",(VLOOKUP(J9,'KAYIT LİSTESİ'!$B$4:$H$795,5,0)))</f>
        <v>BERKAY ÇOLAK</v>
      </c>
      <c r="O9" s="44" t="str">
        <f>IF(ISERROR(VLOOKUP(J9,'KAYIT LİSTESİ'!$B$4:$H$795,6,0)),"",(VLOOKUP(J9,'KAYIT LİSTESİ'!$B$4:$H$795,6,0)))</f>
        <v>BURSA-NİLÜFER BELEDİYESİ GÖRME ENGELLİLER SPOR KULÜBÜ</v>
      </c>
      <c r="P9" s="161">
        <v>14347</v>
      </c>
      <c r="Q9" s="26">
        <v>2</v>
      </c>
    </row>
    <row r="10" spans="1:19" s="20" customFormat="1" ht="47.25" customHeight="1" x14ac:dyDescent="0.2">
      <c r="A10" s="51">
        <v>3</v>
      </c>
      <c r="B10" s="52">
        <v>13</v>
      </c>
      <c r="C10" s="249">
        <v>38356</v>
      </c>
      <c r="D10" s="161" t="s">
        <v>205</v>
      </c>
      <c r="E10" s="247" t="s">
        <v>360</v>
      </c>
      <c r="F10" s="248" t="s">
        <v>361</v>
      </c>
      <c r="G10" s="161">
        <v>14562</v>
      </c>
      <c r="H10" s="23"/>
      <c r="I10" s="24">
        <v>6</v>
      </c>
      <c r="J10" s="25" t="s">
        <v>47</v>
      </c>
      <c r="K10" s="26">
        <f>IF(ISERROR(VLOOKUP(J10,'KAYIT LİSTESİ'!$B$4:$H$795,2,0)),"",(VLOOKUP(J10,'KAYIT LİSTESİ'!$B$4:$H$795,2,0)))</f>
        <v>149</v>
      </c>
      <c r="L10" s="27">
        <f>IF(ISERROR(VLOOKUP(J10,'KAYIT LİSTESİ'!$B$4:$H$795,4,0)),"",(VLOOKUP(J10,'KAYIT LİSTESİ'!$B$4:$H$795,4,0)))</f>
        <v>37804</v>
      </c>
      <c r="M10" s="196" t="str">
        <f>IF(ISERROR(VLOOKUP(J10,'KAYIT LİSTESİ'!$B$4:$N$9795,13,0)),"",(VLOOKUP(J10,'KAYIT LİSTESİ'!$B$4:$N$9795,13,0)))</f>
        <v>B1</v>
      </c>
      <c r="N10" s="44" t="str">
        <f>IF(ISERROR(VLOOKUP(J10,'KAYIT LİSTESİ'!$B$4:$H$795,5,0)),"",(VLOOKUP(J10,'KAYIT LİSTESİ'!$B$4:$H$795,5,0)))</f>
        <v>TUNA HAN KOZA</v>
      </c>
      <c r="O10" s="44" t="str">
        <f>IF(ISERROR(VLOOKUP(J10,'KAYIT LİSTESİ'!$B$4:$H$795,6,0)),"",(VLOOKUP(J10,'KAYIT LİSTESİ'!$B$4:$H$795,6,0)))</f>
        <v>KONYA-MEVLANA ENGELLİLER SPOR KULÜBÜ</v>
      </c>
      <c r="P10" s="161">
        <v>13795</v>
      </c>
      <c r="Q10" s="26">
        <v>1</v>
      </c>
    </row>
    <row r="11" spans="1:19" s="20" customFormat="1" ht="47.25" customHeight="1" x14ac:dyDescent="0.2">
      <c r="A11" s="51">
        <v>4</v>
      </c>
      <c r="B11" s="51">
        <v>85</v>
      </c>
      <c r="C11" s="92">
        <v>38420</v>
      </c>
      <c r="D11" s="92" t="s">
        <v>205</v>
      </c>
      <c r="E11" s="154" t="s">
        <v>292</v>
      </c>
      <c r="F11" s="155" t="s">
        <v>293</v>
      </c>
      <c r="G11" s="161">
        <v>21918</v>
      </c>
      <c r="H11" s="23"/>
      <c r="I11" s="24">
        <v>8</v>
      </c>
      <c r="J11" s="25" t="s">
        <v>48</v>
      </c>
      <c r="K11" s="26">
        <f>IF(ISERROR(VLOOKUP(J11,'KAYIT LİSTESİ'!$B$4:$H$795,2,0)),"",(VLOOKUP(J11,'KAYIT LİSTESİ'!$B$4:$H$795,2,0)))</f>
        <v>85</v>
      </c>
      <c r="L11" s="27">
        <f>IF(ISERROR(VLOOKUP(J11,'KAYIT LİSTESİ'!$B$4:$H$795,4,0)),"",(VLOOKUP(J11,'KAYIT LİSTESİ'!$B$4:$H$795,4,0)))</f>
        <v>38420</v>
      </c>
      <c r="M11" s="196" t="str">
        <f>IF(ISERROR(VLOOKUP(J11,'KAYIT LİSTESİ'!$B$4:$N$9795,13,0)),"",(VLOOKUP(J11,'KAYIT LİSTESİ'!$B$4:$N$9795,13,0)))</f>
        <v>B1</v>
      </c>
      <c r="N11" s="44" t="str">
        <f>IF(ISERROR(VLOOKUP(J11,'KAYIT LİSTESİ'!$B$4:$H$795,5,0)),"",(VLOOKUP(J11,'KAYIT LİSTESİ'!$B$4:$H$795,5,0)))</f>
        <v>İSMAİL KAĞAN EREN</v>
      </c>
      <c r="O11" s="44" t="str">
        <f>IF(ISERROR(VLOOKUP(J11,'KAYIT LİSTESİ'!$B$4:$H$795,6,0)),"",(VLOOKUP(J11,'KAYIT LİSTESİ'!$B$4:$H$795,6,0)))</f>
        <v>DENİZLİ-DENİZLİ GÖR.ENG.EĞ.SPOR KUL.</v>
      </c>
      <c r="P11" s="161">
        <v>21918</v>
      </c>
      <c r="Q11" s="26">
        <v>4</v>
      </c>
    </row>
    <row r="12" spans="1:19" s="20" customFormat="1" ht="47.25" customHeight="1" x14ac:dyDescent="0.2">
      <c r="A12" s="51"/>
      <c r="B12" s="51"/>
      <c r="C12" s="92"/>
      <c r="D12" s="92"/>
      <c r="E12" s="154"/>
      <c r="F12" s="155"/>
      <c r="G12" s="93"/>
      <c r="H12" s="23"/>
      <c r="I12" s="344" t="s">
        <v>16</v>
      </c>
      <c r="J12" s="345"/>
      <c r="K12" s="345"/>
      <c r="L12" s="345"/>
      <c r="M12" s="345"/>
      <c r="N12" s="345"/>
      <c r="O12" s="345"/>
      <c r="P12" s="345"/>
      <c r="Q12" s="346"/>
    </row>
    <row r="13" spans="1:19" s="20" customFormat="1" ht="47.25" customHeight="1" x14ac:dyDescent="0.2">
      <c r="A13" s="51"/>
      <c r="B13" s="51"/>
      <c r="C13" s="92"/>
      <c r="D13" s="92"/>
      <c r="E13" s="154"/>
      <c r="F13" s="155"/>
      <c r="G13" s="93"/>
      <c r="H13" s="23"/>
      <c r="I13" s="43" t="s">
        <v>133</v>
      </c>
      <c r="J13" s="40" t="s">
        <v>74</v>
      </c>
      <c r="K13" s="40" t="s">
        <v>73</v>
      </c>
      <c r="L13" s="41" t="s">
        <v>12</v>
      </c>
      <c r="M13" s="41" t="s">
        <v>215</v>
      </c>
      <c r="N13" s="42" t="s">
        <v>13</v>
      </c>
      <c r="O13" s="42" t="s">
        <v>41</v>
      </c>
      <c r="P13" s="40" t="s">
        <v>14</v>
      </c>
      <c r="Q13" s="40" t="s">
        <v>25</v>
      </c>
    </row>
    <row r="14" spans="1:19" s="20" customFormat="1" ht="47.25" customHeight="1" x14ac:dyDescent="0.2">
      <c r="A14" s="334" t="s">
        <v>11</v>
      </c>
      <c r="B14" s="335" t="s">
        <v>73</v>
      </c>
      <c r="C14" s="337" t="s">
        <v>85</v>
      </c>
      <c r="D14" s="338" t="s">
        <v>215</v>
      </c>
      <c r="E14" s="340" t="s">
        <v>13</v>
      </c>
      <c r="F14" s="340" t="s">
        <v>41</v>
      </c>
      <c r="G14" s="340" t="s">
        <v>14</v>
      </c>
      <c r="H14" s="23"/>
      <c r="I14" s="24">
        <v>2</v>
      </c>
      <c r="J14" s="25" t="s">
        <v>49</v>
      </c>
      <c r="K14" s="26">
        <f>IF(ISERROR(VLOOKUP(J14,'KAYIT LİSTESİ'!$B$4:$H$795,2,0)),"",(VLOOKUP(J14,'KAYIT LİSTESİ'!$B$4:$H$795,2,0)))</f>
        <v>184</v>
      </c>
      <c r="L14" s="27">
        <f>IF(ISERROR(VLOOKUP(J14,'KAYIT LİSTESİ'!$B$4:$H$795,4,0)),"",(VLOOKUP(J14,'KAYIT LİSTESİ'!$B$4:$H$795,4,0)))</f>
        <v>37691</v>
      </c>
      <c r="M14" s="196" t="str">
        <f>IF(ISERROR(VLOOKUP(J14,'KAYIT LİSTESİ'!$B$4:$N$9795,13,0)),"",(VLOOKUP(J14,'KAYIT LİSTESİ'!$B$4:$N$9795,13,0)))</f>
        <v>B2</v>
      </c>
      <c r="N14" s="44" t="str">
        <f>IF(ISERROR(VLOOKUP(J14,'KAYIT LİSTESİ'!$B$4:$H$795,5,0)),"",(VLOOKUP(J14,'KAYIT LİSTESİ'!$B$4:$H$795,5,0)))</f>
        <v>ALİRIZA TURGUT</v>
      </c>
      <c r="O14" s="44" t="str">
        <f>IF(ISERROR(VLOOKUP(J14,'KAYIT LİSTESİ'!$B$4:$H$795,6,0)),"",(VLOOKUP(J14,'KAYIT LİSTESİ'!$B$4:$H$795,6,0)))</f>
        <v>İSTANBUL BAKIR KÖY G.ENG..SANAT SP.KLB.</v>
      </c>
      <c r="P14" s="161">
        <v>20029</v>
      </c>
      <c r="Q14" s="26">
        <v>2</v>
      </c>
    </row>
    <row r="15" spans="1:19" s="20" customFormat="1" ht="47.25" customHeight="1" x14ac:dyDescent="0.2">
      <c r="A15" s="334"/>
      <c r="B15" s="336"/>
      <c r="C15" s="337"/>
      <c r="D15" s="339"/>
      <c r="E15" s="340"/>
      <c r="F15" s="340"/>
      <c r="G15" s="340"/>
      <c r="H15" s="23"/>
      <c r="I15" s="24">
        <v>4</v>
      </c>
      <c r="J15" s="25" t="s">
        <v>45</v>
      </c>
      <c r="K15" s="26">
        <f>IF(ISERROR(VLOOKUP(J15,'KAYIT LİSTESİ'!$B$4:$H$795,2,0)),"",(VLOOKUP(J15,'KAYIT LİSTESİ'!$B$4:$H$795,2,0)))</f>
        <v>159</v>
      </c>
      <c r="L15" s="27">
        <f>IF(ISERROR(VLOOKUP(J15,'KAYIT LİSTESİ'!$B$4:$H$795,4,0)),"",(VLOOKUP(J15,'KAYIT LİSTESİ'!$B$4:$H$795,4,0)))</f>
        <v>37432</v>
      </c>
      <c r="M15" s="196" t="str">
        <f>IF(ISERROR(VLOOKUP(J15,'KAYIT LİSTESİ'!$B$4:$N$9795,13,0)),"",(VLOOKUP(J15,'KAYIT LİSTESİ'!$B$4:$N$9795,13,0)))</f>
        <v>B2</v>
      </c>
      <c r="N15" s="44" t="str">
        <f>IF(ISERROR(VLOOKUP(J15,'KAYIT LİSTESİ'!$B$4:$H$795,5,0)),"",(VLOOKUP(J15,'KAYIT LİSTESİ'!$B$4:$H$795,5,0)))</f>
        <v>BURAK KORKMAZ</v>
      </c>
      <c r="O15" s="44" t="str">
        <f>IF(ISERROR(VLOOKUP(J15,'KAYIT LİSTESİ'!$B$4:$H$795,6,0)),"",(VLOOKUP(J15,'KAYIT LİSTESİ'!$B$4:$H$795,6,0)))</f>
        <v>MANİSA-ŞEHZADELER ENG.SPOR KUL</v>
      </c>
      <c r="P15" s="161" t="s">
        <v>551</v>
      </c>
      <c r="Q15" s="26" t="s">
        <v>549</v>
      </c>
    </row>
    <row r="16" spans="1:19" s="20" customFormat="1" ht="47.25" customHeight="1" x14ac:dyDescent="0.2">
      <c r="A16" s="51">
        <v>1</v>
      </c>
      <c r="B16" s="51">
        <v>106</v>
      </c>
      <c r="C16" s="92">
        <v>36937</v>
      </c>
      <c r="D16" s="92" t="s">
        <v>203</v>
      </c>
      <c r="E16" s="154" t="s">
        <v>302</v>
      </c>
      <c r="F16" s="155" t="s">
        <v>303</v>
      </c>
      <c r="G16" s="161">
        <v>11145</v>
      </c>
      <c r="H16" s="23"/>
      <c r="I16" s="24">
        <v>6</v>
      </c>
      <c r="J16" s="25" t="s">
        <v>50</v>
      </c>
      <c r="K16" s="26">
        <f>IF(ISERROR(VLOOKUP(J16,'KAYIT LİSTESİ'!$B$4:$H$795,2,0)),"",(VLOOKUP(J16,'KAYIT LİSTESİ'!$B$4:$H$795,2,0)))</f>
        <v>157</v>
      </c>
      <c r="L16" s="27">
        <f>IF(ISERROR(VLOOKUP(J16,'KAYIT LİSTESİ'!$B$4:$H$795,4,0)),"",(VLOOKUP(J16,'KAYIT LİSTESİ'!$B$4:$H$795,4,0)))</f>
        <v>37257</v>
      </c>
      <c r="M16" s="196" t="str">
        <f>IF(ISERROR(VLOOKUP(J16,'KAYIT LİSTESİ'!$B$4:$N$9795,13,0)),"",(VLOOKUP(J16,'KAYIT LİSTESİ'!$B$4:$N$9795,13,0)))</f>
        <v>B2</v>
      </c>
      <c r="N16" s="44" t="str">
        <f>IF(ISERROR(VLOOKUP(J16,'KAYIT LİSTESİ'!$B$4:$H$795,5,0)),"",(VLOOKUP(J16,'KAYIT LİSTESİ'!$B$4:$H$795,5,0)))</f>
        <v>FERİT ÜNSAL</v>
      </c>
      <c r="O16" s="44" t="str">
        <f>IF(ISERROR(VLOOKUP(J16,'KAYIT LİSTESİ'!$B$4:$H$795,6,0)),"",(VLOOKUP(J16,'KAYIT LİSTESİ'!$B$4:$H$795,6,0)))</f>
        <v>MANİSA-MANİSA SPİL ENGELLİLER SPOR KULÜBÜ</v>
      </c>
      <c r="P16" s="161">
        <v>13532</v>
      </c>
      <c r="Q16" s="26">
        <v>1</v>
      </c>
    </row>
    <row r="17" spans="1:17" s="20" customFormat="1" ht="47.25" customHeight="1" x14ac:dyDescent="0.2">
      <c r="A17" s="51">
        <v>2</v>
      </c>
      <c r="B17" s="51">
        <v>157</v>
      </c>
      <c r="C17" s="92">
        <v>37257</v>
      </c>
      <c r="D17" s="92" t="s">
        <v>203</v>
      </c>
      <c r="E17" s="154" t="s">
        <v>323</v>
      </c>
      <c r="F17" s="155" t="s">
        <v>324</v>
      </c>
      <c r="G17" s="161">
        <v>13532</v>
      </c>
      <c r="H17" s="23"/>
      <c r="I17" s="24">
        <v>8</v>
      </c>
      <c r="J17" s="25" t="s">
        <v>51</v>
      </c>
      <c r="K17" s="26" t="str">
        <f>IF(ISERROR(VLOOKUP(J17,'KAYIT LİSTESİ'!$B$4:$H$795,2,0)),"",(VLOOKUP(J17,'KAYIT LİSTESİ'!$B$4:$H$795,2,0)))</f>
        <v/>
      </c>
      <c r="L17" s="27" t="str">
        <f>IF(ISERROR(VLOOKUP(J17,'KAYIT LİSTESİ'!$B$4:$H$795,4,0)),"",(VLOOKUP(J17,'KAYIT LİSTESİ'!$B$4:$H$795,4,0)))</f>
        <v/>
      </c>
      <c r="M17" s="196" t="str">
        <f>IF(ISERROR(VLOOKUP(J17,'KAYIT LİSTESİ'!$B$4:$N$9795,13,0)),"",(VLOOKUP(J17,'KAYIT LİSTESİ'!$B$4:$N$9795,13,0)))</f>
        <v/>
      </c>
      <c r="N17" s="44" t="str">
        <f>IF(ISERROR(VLOOKUP(J17,'KAYIT LİSTESİ'!$B$4:$H$795,5,0)),"",(VLOOKUP(J17,'KAYIT LİSTESİ'!$B$4:$H$795,5,0)))</f>
        <v/>
      </c>
      <c r="O17" s="44" t="str">
        <f>IF(ISERROR(VLOOKUP(J17,'KAYIT LİSTESİ'!$B$4:$H$795,6,0)),"",(VLOOKUP(J17,'KAYIT LİSTESİ'!$B$4:$H$795,6,0)))</f>
        <v/>
      </c>
      <c r="P17" s="161"/>
      <c r="Q17" s="26"/>
    </row>
    <row r="18" spans="1:17" s="20" customFormat="1" ht="47.25" customHeight="1" x14ac:dyDescent="0.2">
      <c r="A18" s="51">
        <v>3</v>
      </c>
      <c r="B18" s="51">
        <v>145</v>
      </c>
      <c r="C18" s="92">
        <v>37281</v>
      </c>
      <c r="D18" s="92" t="s">
        <v>203</v>
      </c>
      <c r="E18" s="154" t="s">
        <v>363</v>
      </c>
      <c r="F18" s="155" t="s">
        <v>297</v>
      </c>
      <c r="G18" s="161">
        <v>13830</v>
      </c>
      <c r="H18" s="23"/>
      <c r="I18" s="344" t="s">
        <v>17</v>
      </c>
      <c r="J18" s="345"/>
      <c r="K18" s="345"/>
      <c r="L18" s="345"/>
      <c r="M18" s="345"/>
      <c r="N18" s="345"/>
      <c r="O18" s="345"/>
      <c r="P18" s="345"/>
      <c r="Q18" s="346"/>
    </row>
    <row r="19" spans="1:17" s="20" customFormat="1" ht="47.25" customHeight="1" x14ac:dyDescent="0.2">
      <c r="A19" s="51">
        <v>4</v>
      </c>
      <c r="B19" s="51">
        <v>184</v>
      </c>
      <c r="C19" s="92">
        <v>37691</v>
      </c>
      <c r="D19" s="92" t="s">
        <v>203</v>
      </c>
      <c r="E19" s="154" t="s">
        <v>298</v>
      </c>
      <c r="F19" s="155" t="s">
        <v>299</v>
      </c>
      <c r="G19" s="161">
        <v>20029</v>
      </c>
      <c r="H19" s="23"/>
      <c r="I19" s="43" t="s">
        <v>133</v>
      </c>
      <c r="J19" s="40" t="s">
        <v>74</v>
      </c>
      <c r="K19" s="40" t="s">
        <v>73</v>
      </c>
      <c r="L19" s="41" t="s">
        <v>12</v>
      </c>
      <c r="M19" s="41" t="s">
        <v>215</v>
      </c>
      <c r="N19" s="42" t="s">
        <v>13</v>
      </c>
      <c r="O19" s="42" t="s">
        <v>41</v>
      </c>
      <c r="P19" s="40" t="s">
        <v>14</v>
      </c>
      <c r="Q19" s="40" t="s">
        <v>25</v>
      </c>
    </row>
    <row r="20" spans="1:17" s="20" customFormat="1" ht="47.25" customHeight="1" x14ac:dyDescent="0.2">
      <c r="A20" s="51">
        <v>5</v>
      </c>
      <c r="B20" s="51">
        <v>185</v>
      </c>
      <c r="C20" s="92">
        <v>38312</v>
      </c>
      <c r="D20" s="92" t="s">
        <v>203</v>
      </c>
      <c r="E20" s="154" t="s">
        <v>304</v>
      </c>
      <c r="F20" s="155" t="s">
        <v>299</v>
      </c>
      <c r="G20" s="161">
        <v>21774</v>
      </c>
      <c r="H20" s="23"/>
      <c r="I20" s="24">
        <v>2</v>
      </c>
      <c r="J20" s="25" t="s">
        <v>52</v>
      </c>
      <c r="K20" s="26">
        <f>IF(ISERROR(VLOOKUP(J20,'KAYIT LİSTESİ'!$B$4:$H$795,2,0)),"",(VLOOKUP(J20,'KAYIT LİSTESİ'!$B$4:$H$795,2,0)))</f>
        <v>106</v>
      </c>
      <c r="L20" s="27">
        <f>IF(ISERROR(VLOOKUP(J20,'KAYIT LİSTESİ'!$B$4:$H$795,4,0)),"",(VLOOKUP(J20,'KAYIT LİSTESİ'!$B$4:$H$795,4,0)))</f>
        <v>36937</v>
      </c>
      <c r="M20" s="27" t="str">
        <f>IF(ISERROR(VLOOKUP(J20,'KAYIT LİSTESİ'!$B$4:$N$9795,13,0)),"",(VLOOKUP(J20,'KAYIT LİSTESİ'!$B$4:$N$9795,13,0)))</f>
        <v>B2</v>
      </c>
      <c r="N20" s="44" t="str">
        <f>IF(ISERROR(VLOOKUP(J20,'KAYIT LİSTESİ'!$B$4:$H$795,5,0)),"",(VLOOKUP(J20,'KAYIT LİSTESİ'!$B$4:$H$795,5,0)))</f>
        <v>HALİL İBRAHİM ARSLAN</v>
      </c>
      <c r="O20" s="44" t="str">
        <f>IF(ISERROR(VLOOKUP(J20,'KAYIT LİSTESİ'!$B$4:$H$795,6,0)),"",(VLOOKUP(J20,'KAYIT LİSTESİ'!$B$4:$H$795,6,0)))</f>
        <v>GAZİANTEP-DİNAMİK GENÇLİK VE SPOR KULÜBÜ</v>
      </c>
      <c r="P20" s="161">
        <v>11145</v>
      </c>
      <c r="Q20" s="26">
        <v>1</v>
      </c>
    </row>
    <row r="21" spans="1:17" s="20" customFormat="1" ht="47.25" customHeight="1" x14ac:dyDescent="0.2">
      <c r="A21" s="51" t="s">
        <v>549</v>
      </c>
      <c r="B21" s="51">
        <v>159</v>
      </c>
      <c r="C21" s="92">
        <v>37432</v>
      </c>
      <c r="D21" s="92" t="s">
        <v>203</v>
      </c>
      <c r="E21" s="154" t="s">
        <v>325</v>
      </c>
      <c r="F21" s="155" t="s">
        <v>326</v>
      </c>
      <c r="G21" s="161" t="s">
        <v>551</v>
      </c>
      <c r="H21" s="23"/>
      <c r="I21" s="24">
        <v>4</v>
      </c>
      <c r="J21" s="25" t="s">
        <v>53</v>
      </c>
      <c r="K21" s="26">
        <f>IF(ISERROR(VLOOKUP(J21,'KAYIT LİSTESİ'!$B$4:$H$795,2,0)),"",(VLOOKUP(J21,'KAYIT LİSTESİ'!$B$4:$H$795,2,0)))</f>
        <v>185</v>
      </c>
      <c r="L21" s="27">
        <f>IF(ISERROR(VLOOKUP(J21,'KAYIT LİSTESİ'!$B$4:$H$795,4,0)),"",(VLOOKUP(J21,'KAYIT LİSTESİ'!$B$4:$H$795,4,0)))</f>
        <v>38312</v>
      </c>
      <c r="M21" s="27" t="str">
        <f>IF(ISERROR(VLOOKUP(J21,'KAYIT LİSTESİ'!$B$4:$N$9795,13,0)),"",(VLOOKUP(J21,'KAYIT LİSTESİ'!$B$4:$N$9795,13,0)))</f>
        <v>B2</v>
      </c>
      <c r="N21" s="44" t="str">
        <f>IF(ISERROR(VLOOKUP(J21,'KAYIT LİSTESİ'!$B$4:$H$795,5,0)),"",(VLOOKUP(J21,'KAYIT LİSTESİ'!$B$4:$H$795,5,0)))</f>
        <v>MUHAMMET ALİ KARAPINAR</v>
      </c>
      <c r="O21" s="44" t="str">
        <f>IF(ISERROR(VLOOKUP(J21,'KAYIT LİSTESİ'!$B$4:$H$795,6,0)),"",(VLOOKUP(J21,'KAYIT LİSTESİ'!$B$4:$H$795,6,0)))</f>
        <v>İSTANBUL BAKIR KÖY G.ENG..SANAT SP.KLB.</v>
      </c>
      <c r="P21" s="161">
        <v>21774</v>
      </c>
      <c r="Q21" s="26">
        <v>3</v>
      </c>
    </row>
    <row r="22" spans="1:17" s="20" customFormat="1" ht="47.25" customHeight="1" x14ac:dyDescent="0.2">
      <c r="A22" s="51"/>
      <c r="B22" s="51"/>
      <c r="C22" s="92"/>
      <c r="D22" s="92"/>
      <c r="E22" s="154"/>
      <c r="F22" s="155"/>
      <c r="G22" s="195"/>
      <c r="H22" s="23"/>
      <c r="I22" s="24">
        <v>6</v>
      </c>
      <c r="J22" s="25" t="s">
        <v>54</v>
      </c>
      <c r="K22" s="26">
        <f>IF(ISERROR(VLOOKUP(J22,'KAYIT LİSTESİ'!$B$4:$H$795,2,0)),"",(VLOOKUP(J22,'KAYIT LİSTESİ'!$B$4:$H$795,2,0)))</f>
        <v>145</v>
      </c>
      <c r="L22" s="27">
        <f>IF(ISERROR(VLOOKUP(J22,'KAYIT LİSTESİ'!$B$4:$H$795,4,0)),"",(VLOOKUP(J22,'KAYIT LİSTESİ'!$B$4:$H$795,4,0)))</f>
        <v>37281</v>
      </c>
      <c r="M22" s="27" t="str">
        <f>IF(ISERROR(VLOOKUP(J22,'KAYIT LİSTESİ'!$B$4:$N$9795,13,0)),"",(VLOOKUP(J22,'KAYIT LİSTESİ'!$B$4:$N$9795,13,0)))</f>
        <v>B2</v>
      </c>
      <c r="N22" s="44" t="str">
        <f>IF(ISERROR(VLOOKUP(J22,'KAYIT LİSTESİ'!$B$4:$H$795,5,0)),"",(VLOOKUP(J22,'KAYIT LİSTESİ'!$B$4:$H$795,5,0)))</f>
        <v>MUSTAFA ESER</v>
      </c>
      <c r="O22" s="44" t="str">
        <f>IF(ISERROR(VLOOKUP(J22,'KAYIT LİSTESİ'!$B$4:$H$795,6,0)),"",(VLOOKUP(J22,'KAYIT LİSTESİ'!$B$4:$H$795,6,0)))</f>
        <v>KONYA-MEVLANA ENGELLİLER SPOR KULÜBÜ</v>
      </c>
      <c r="P22" s="195">
        <v>13830</v>
      </c>
      <c r="Q22" s="26">
        <v>2</v>
      </c>
    </row>
    <row r="23" spans="1:17" s="20" customFormat="1" ht="47.25" customHeight="1" x14ac:dyDescent="0.2">
      <c r="A23" s="51"/>
      <c r="B23" s="51"/>
      <c r="C23" s="92"/>
      <c r="D23" s="92"/>
      <c r="E23" s="154"/>
      <c r="F23" s="155"/>
      <c r="G23" s="195"/>
      <c r="H23" s="23"/>
      <c r="I23" s="24">
        <v>8</v>
      </c>
      <c r="J23" s="25" t="s">
        <v>55</v>
      </c>
      <c r="K23" s="26" t="str">
        <f>IF(ISERROR(VLOOKUP(J23,'KAYIT LİSTESİ'!$B$4:$H$795,2,0)),"",(VLOOKUP(J23,'KAYIT LİSTESİ'!$B$4:$H$795,2,0)))</f>
        <v/>
      </c>
      <c r="L23" s="27" t="str">
        <f>IF(ISERROR(VLOOKUP(J23,'KAYIT LİSTESİ'!$B$4:$H$795,4,0)),"",(VLOOKUP(J23,'KAYIT LİSTESİ'!$B$4:$H$795,4,0)))</f>
        <v/>
      </c>
      <c r="M23" s="27" t="str">
        <f>IF(ISERROR(VLOOKUP(J23,'KAYIT LİSTESİ'!$B$4:$N$9795,13,0)),"",(VLOOKUP(J23,'KAYIT LİSTESİ'!$B$4:$N$9795,13,0)))</f>
        <v/>
      </c>
      <c r="N23" s="44" t="str">
        <f>IF(ISERROR(VLOOKUP(J23,'KAYIT LİSTESİ'!$B$4:$H$795,5,0)),"",(VLOOKUP(J23,'KAYIT LİSTESİ'!$B$4:$H$795,5,0)))</f>
        <v/>
      </c>
      <c r="O23" s="44" t="str">
        <f>IF(ISERROR(VLOOKUP(J23,'KAYIT LİSTESİ'!$B$4:$H$795,6,0)),"",(VLOOKUP(J23,'KAYIT LİSTESİ'!$B$4:$H$795,6,0)))</f>
        <v/>
      </c>
      <c r="P23" s="195"/>
      <c r="Q23" s="26"/>
    </row>
    <row r="24" spans="1:17" s="20" customFormat="1" ht="47.25" customHeight="1" x14ac:dyDescent="0.2">
      <c r="A24" s="334" t="s">
        <v>11</v>
      </c>
      <c r="B24" s="335" t="s">
        <v>73</v>
      </c>
      <c r="C24" s="337" t="s">
        <v>85</v>
      </c>
      <c r="D24" s="338" t="s">
        <v>215</v>
      </c>
      <c r="E24" s="340" t="s">
        <v>13</v>
      </c>
      <c r="F24" s="340" t="s">
        <v>41</v>
      </c>
      <c r="G24" s="340" t="s">
        <v>14</v>
      </c>
      <c r="H24" s="23"/>
      <c r="I24" s="344" t="s">
        <v>40</v>
      </c>
      <c r="J24" s="345"/>
      <c r="K24" s="345"/>
      <c r="L24" s="345"/>
      <c r="M24" s="345"/>
      <c r="N24" s="345"/>
      <c r="O24" s="345"/>
      <c r="P24" s="345"/>
      <c r="Q24" s="346"/>
    </row>
    <row r="25" spans="1:17" s="20" customFormat="1" ht="47.25" customHeight="1" x14ac:dyDescent="0.2">
      <c r="A25" s="334"/>
      <c r="B25" s="336"/>
      <c r="C25" s="337"/>
      <c r="D25" s="339"/>
      <c r="E25" s="340"/>
      <c r="F25" s="340"/>
      <c r="G25" s="340"/>
      <c r="H25" s="23"/>
      <c r="I25" s="43" t="s">
        <v>133</v>
      </c>
      <c r="J25" s="40" t="s">
        <v>74</v>
      </c>
      <c r="K25" s="40" t="s">
        <v>73</v>
      </c>
      <c r="L25" s="41" t="s">
        <v>12</v>
      </c>
      <c r="M25" s="41" t="s">
        <v>215</v>
      </c>
      <c r="N25" s="42" t="s">
        <v>13</v>
      </c>
      <c r="O25" s="42" t="s">
        <v>41</v>
      </c>
      <c r="P25" s="40" t="s">
        <v>14</v>
      </c>
      <c r="Q25" s="40" t="s">
        <v>25</v>
      </c>
    </row>
    <row r="26" spans="1:17" s="20" customFormat="1" ht="47.25" customHeight="1" x14ac:dyDescent="0.2">
      <c r="A26" s="51">
        <v>1</v>
      </c>
      <c r="B26" s="51">
        <v>10</v>
      </c>
      <c r="C26" s="92">
        <v>37320</v>
      </c>
      <c r="D26" s="92" t="s">
        <v>204</v>
      </c>
      <c r="E26" s="154" t="s">
        <v>364</v>
      </c>
      <c r="F26" s="155" t="s">
        <v>365</v>
      </c>
      <c r="G26" s="161">
        <v>10490</v>
      </c>
      <c r="H26" s="23"/>
      <c r="I26" s="24">
        <v>1</v>
      </c>
      <c r="J26" s="25" t="s">
        <v>251</v>
      </c>
      <c r="K26" s="26">
        <f>IF(ISERROR(VLOOKUP(J26,'KAYIT LİSTESİ'!$B$4:$H$795,2,0)),"",(VLOOKUP(J26,'KAYIT LİSTESİ'!$B$4:$H$795,2,0)))</f>
        <v>188</v>
      </c>
      <c r="L26" s="27">
        <f>IF(ISERROR(VLOOKUP(J26,'KAYIT LİSTESİ'!$B$4:$H$795,4,0)),"",(VLOOKUP(J26,'KAYIT LİSTESİ'!$B$4:$H$795,4,0)))</f>
        <v>37371</v>
      </c>
      <c r="M26" s="27" t="str">
        <f>IF(ISERROR(VLOOKUP(J26,'KAYIT LİSTESİ'!$B$4:$N$9795,13,0)),"",(VLOOKUP(J26,'KAYIT LİSTESİ'!$B$4:$N$9795,13,0)))</f>
        <v>B3</v>
      </c>
      <c r="N26" s="44" t="str">
        <f>IF(ISERROR(VLOOKUP(J26,'KAYIT LİSTESİ'!$B$4:$H$795,5,0)),"",(VLOOKUP(J26,'KAYIT LİSTESİ'!$B$4:$H$795,5,0)))</f>
        <v>BARIŞ YEŞİL</v>
      </c>
      <c r="O26" s="44" t="str">
        <f>IF(ISERROR(VLOOKUP(J26,'KAYIT LİSTESİ'!$B$4:$H$795,6,0)),"",(VLOOKUP(J26,'KAYIT LİSTESİ'!$B$4:$H$795,6,0)))</f>
        <v>BAŞKENT G.ENG.SP.KLB.</v>
      </c>
      <c r="P26" s="160" t="s">
        <v>291</v>
      </c>
      <c r="Q26" s="26" t="s">
        <v>549</v>
      </c>
    </row>
    <row r="27" spans="1:17" s="20" customFormat="1" ht="47.25" customHeight="1" x14ac:dyDescent="0.2">
      <c r="A27" s="51">
        <v>2</v>
      </c>
      <c r="B27" s="51">
        <v>91</v>
      </c>
      <c r="C27" s="92">
        <v>36939</v>
      </c>
      <c r="D27" s="92" t="s">
        <v>204</v>
      </c>
      <c r="E27" s="154" t="s">
        <v>355</v>
      </c>
      <c r="F27" s="155" t="s">
        <v>309</v>
      </c>
      <c r="G27" s="161">
        <v>11781</v>
      </c>
      <c r="H27" s="23"/>
      <c r="I27" s="24">
        <v>2</v>
      </c>
      <c r="J27" s="25" t="s">
        <v>252</v>
      </c>
      <c r="K27" s="26">
        <f>IF(ISERROR(VLOOKUP(J27,'KAYIT LİSTESİ'!$B$4:$H$795,2,0)),"",(VLOOKUP(J27,'KAYIT LİSTESİ'!$B$4:$H$795,2,0)))</f>
        <v>45</v>
      </c>
      <c r="L27" s="27">
        <f>IF(ISERROR(VLOOKUP(J27,'KAYIT LİSTESİ'!$B$4:$H$795,4,0)),"",(VLOOKUP(J27,'KAYIT LİSTESİ'!$B$4:$H$795,4,0)))</f>
        <v>38296</v>
      </c>
      <c r="M27" s="27" t="str">
        <f>IF(ISERROR(VLOOKUP(J27,'KAYIT LİSTESİ'!$B$4:$N$9795,13,0)),"",(VLOOKUP(J27,'KAYIT LİSTESİ'!$B$4:$N$9795,13,0)))</f>
        <v>B3</v>
      </c>
      <c r="N27" s="44" t="str">
        <f>IF(ISERROR(VLOOKUP(J27,'KAYIT LİSTESİ'!$B$4:$H$795,5,0)),"",(VLOOKUP(J27,'KAYIT LİSTESİ'!$B$4:$H$795,5,0)))</f>
        <v>HÜSEYİN AKANSU</v>
      </c>
      <c r="O27" s="44" t="str">
        <f>IF(ISERROR(VLOOKUP(J27,'KAYIT LİSTESİ'!$B$4:$H$795,6,0)),"",(VLOOKUP(J27,'KAYIT LİSTESİ'!$B$4:$H$795,6,0)))</f>
        <v>ANTALYA-ANTALYA GÖRME EN.SPOR KUL.</v>
      </c>
      <c r="P27" s="160">
        <v>20009</v>
      </c>
      <c r="Q27" s="26">
        <v>4</v>
      </c>
    </row>
    <row r="28" spans="1:17" s="20" customFormat="1" ht="47.25" customHeight="1" x14ac:dyDescent="0.2">
      <c r="A28" s="51">
        <v>3</v>
      </c>
      <c r="B28" s="51">
        <v>186</v>
      </c>
      <c r="C28" s="92">
        <v>37907</v>
      </c>
      <c r="D28" s="92" t="s">
        <v>204</v>
      </c>
      <c r="E28" s="154" t="s">
        <v>314</v>
      </c>
      <c r="F28" s="155" t="s">
        <v>299</v>
      </c>
      <c r="G28" s="161">
        <v>13192</v>
      </c>
      <c r="H28" s="23"/>
      <c r="I28" s="24">
        <v>3</v>
      </c>
      <c r="J28" s="25" t="s">
        <v>253</v>
      </c>
      <c r="K28" s="26">
        <f>IF(ISERROR(VLOOKUP(J28,'KAYIT LİSTESİ'!$B$4:$H$795,2,0)),"",(VLOOKUP(J28,'KAYIT LİSTESİ'!$B$4:$H$795,2,0)))</f>
        <v>91</v>
      </c>
      <c r="L28" s="27">
        <f>IF(ISERROR(VLOOKUP(J28,'KAYIT LİSTESİ'!$B$4:$H$795,4,0)),"",(VLOOKUP(J28,'KAYIT LİSTESİ'!$B$4:$H$795,4,0)))</f>
        <v>36939</v>
      </c>
      <c r="M28" s="27" t="str">
        <f>IF(ISERROR(VLOOKUP(J28,'KAYIT LİSTESİ'!$B$4:$N$9795,13,0)),"",(VLOOKUP(J28,'KAYIT LİSTESİ'!$B$4:$N$9795,13,0)))</f>
        <v>B3</v>
      </c>
      <c r="N28" s="44" t="str">
        <f>IF(ISERROR(VLOOKUP(J28,'KAYIT LİSTESİ'!$B$4:$H$795,5,0)),"",(VLOOKUP(J28,'KAYIT LİSTESİ'!$B$4:$H$795,5,0)))</f>
        <v>İSMAİL ÖKMEN</v>
      </c>
      <c r="O28" s="44" t="str">
        <f>IF(ISERROR(VLOOKUP(J28,'KAYIT LİSTESİ'!$B$4:$H$795,6,0)),"",(VLOOKUP(J28,'KAYIT LİSTESİ'!$B$4:$H$795,6,0)))</f>
        <v>DİYARBAKIR-DİYARBAKIR AN.MEZ.ENG.SP.KUL.</v>
      </c>
      <c r="P28" s="160">
        <v>11781</v>
      </c>
      <c r="Q28" s="26">
        <v>2</v>
      </c>
    </row>
    <row r="29" spans="1:17" s="20" customFormat="1" ht="47.25" customHeight="1" x14ac:dyDescent="0.2">
      <c r="A29" s="51">
        <v>4</v>
      </c>
      <c r="B29" s="51">
        <v>45</v>
      </c>
      <c r="C29" s="92">
        <v>38296</v>
      </c>
      <c r="D29" s="92" t="s">
        <v>204</v>
      </c>
      <c r="E29" s="154" t="s">
        <v>366</v>
      </c>
      <c r="F29" s="155" t="s">
        <v>367</v>
      </c>
      <c r="G29" s="161">
        <v>20009</v>
      </c>
      <c r="H29" s="23"/>
      <c r="I29" s="24">
        <v>4</v>
      </c>
      <c r="J29" s="25" t="s">
        <v>254</v>
      </c>
      <c r="K29" s="26">
        <f>IF(ISERROR(VLOOKUP(J29,'KAYIT LİSTESİ'!$B$4:$H$795,2,0)),"",(VLOOKUP(J29,'KAYIT LİSTESİ'!$B$4:$H$795,2,0)))</f>
        <v>10</v>
      </c>
      <c r="L29" s="27">
        <f>IF(ISERROR(VLOOKUP(J29,'KAYIT LİSTESİ'!$B$4:$H$795,4,0)),"",(VLOOKUP(J29,'KAYIT LİSTESİ'!$B$4:$H$795,4,0)))</f>
        <v>37320</v>
      </c>
      <c r="M29" s="27" t="str">
        <f>IF(ISERROR(VLOOKUP(J29,'KAYIT LİSTESİ'!$B$4:$N$9795,13,0)),"",(VLOOKUP(J29,'KAYIT LİSTESİ'!$B$4:$N$9795,13,0)))</f>
        <v>B3</v>
      </c>
      <c r="N29" s="44" t="str">
        <f>IF(ISERROR(VLOOKUP(J29,'KAYIT LİSTESİ'!$B$4:$H$795,5,0)),"",(VLOOKUP(J29,'KAYIT LİSTESİ'!$B$4:$H$795,5,0)))</f>
        <v>MİKAİL GÜLER</v>
      </c>
      <c r="O29" s="44" t="str">
        <f>IF(ISERROR(VLOOKUP(J29,'KAYIT LİSTESİ'!$B$4:$H$795,6,0)),"",(VLOOKUP(J29,'KAYIT LİSTESİ'!$B$4:$H$795,6,0)))</f>
        <v>ADIYAMAN-GAP GÖRMEYENLER DERNEĞİ SPOR KULÜBÜ</v>
      </c>
      <c r="P29" s="160">
        <v>10490</v>
      </c>
      <c r="Q29" s="26">
        <v>1</v>
      </c>
    </row>
    <row r="30" spans="1:17" s="20" customFormat="1" ht="47.25" customHeight="1" x14ac:dyDescent="0.2">
      <c r="A30" s="51">
        <v>5</v>
      </c>
      <c r="B30" s="51">
        <v>89</v>
      </c>
      <c r="C30" s="92">
        <v>38539</v>
      </c>
      <c r="D30" s="92" t="s">
        <v>204</v>
      </c>
      <c r="E30" s="154" t="s">
        <v>307</v>
      </c>
      <c r="F30" s="155" t="s">
        <v>293</v>
      </c>
      <c r="G30" s="161">
        <v>21300</v>
      </c>
      <c r="H30" s="23"/>
      <c r="I30" s="24">
        <v>5</v>
      </c>
      <c r="J30" s="25" t="s">
        <v>369</v>
      </c>
      <c r="K30" s="26">
        <f>IF(ISERROR(VLOOKUP(J30,'KAYIT LİSTESİ'!$B$4:$H$795,2,0)),"",(VLOOKUP(J30,'KAYIT LİSTESİ'!$B$4:$H$795,2,0)))</f>
        <v>69</v>
      </c>
      <c r="L30" s="27">
        <f>IF(ISERROR(VLOOKUP(J30,'KAYIT LİSTESİ'!$B$4:$H$795,4,0)),"",(VLOOKUP(J30,'KAYIT LİSTESİ'!$B$4:$H$795,4,0)))</f>
        <v>37174</v>
      </c>
      <c r="M30" s="27" t="str">
        <f>IF(ISERROR(VLOOKUP(J30,'KAYIT LİSTESİ'!$B$4:$N$9795,13,0)),"",(VLOOKUP(J30,'KAYIT LİSTESİ'!$B$4:$N$9795,13,0)))</f>
        <v>B3</v>
      </c>
      <c r="N30" s="44" t="str">
        <f>IF(ISERROR(VLOOKUP(J30,'KAYIT LİSTESİ'!$B$4:$H$795,5,0)),"",(VLOOKUP(J30,'KAYIT LİSTESİ'!$B$4:$H$795,5,0)))</f>
        <v>MUHAMMED BALCI</v>
      </c>
      <c r="O30" s="44" t="str">
        <f>IF(ISERROR(VLOOKUP(J30,'KAYIT LİSTESİ'!$B$4:$H$795,6,0)),"",(VLOOKUP(J30,'KAYIT LİSTESİ'!$B$4:$H$795,6,0)))</f>
        <v>BURSA-NİLÜFER BELEDİYESİ GÖRME ENGELLİLER SPOR KULÜBÜ</v>
      </c>
      <c r="P30" s="28" t="s">
        <v>291</v>
      </c>
      <c r="Q30" s="26" t="s">
        <v>549</v>
      </c>
    </row>
    <row r="31" spans="1:17" s="20" customFormat="1" ht="47.25" customHeight="1" x14ac:dyDescent="0.2">
      <c r="A31" s="51" t="s">
        <v>549</v>
      </c>
      <c r="B31" s="51">
        <v>188</v>
      </c>
      <c r="C31" s="92">
        <v>37371</v>
      </c>
      <c r="D31" s="92" t="s">
        <v>204</v>
      </c>
      <c r="E31" s="154" t="s">
        <v>315</v>
      </c>
      <c r="F31" s="155" t="s">
        <v>316</v>
      </c>
      <c r="G31" s="160" t="s">
        <v>291</v>
      </c>
      <c r="H31" s="23"/>
      <c r="I31" s="24">
        <v>6</v>
      </c>
      <c r="J31" s="25" t="s">
        <v>370</v>
      </c>
      <c r="K31" s="26">
        <f>IF(ISERROR(VLOOKUP(J31,'KAYIT LİSTESİ'!$B$4:$H$795,2,0)),"",(VLOOKUP(J31,'KAYIT LİSTESİ'!$B$4:$H$795,2,0)))</f>
        <v>186</v>
      </c>
      <c r="L31" s="27">
        <f>IF(ISERROR(VLOOKUP(J31,'KAYIT LİSTESİ'!$B$4:$H$795,4,0)),"",(VLOOKUP(J31,'KAYIT LİSTESİ'!$B$4:$H$795,4,0)))</f>
        <v>37907</v>
      </c>
      <c r="M31" s="27" t="str">
        <f>IF(ISERROR(VLOOKUP(J31,'KAYIT LİSTESİ'!$B$4:$N$9795,13,0)),"",(VLOOKUP(J31,'KAYIT LİSTESİ'!$B$4:$N$9795,13,0)))</f>
        <v>B3</v>
      </c>
      <c r="N31" s="44" t="str">
        <f>IF(ISERROR(VLOOKUP(J31,'KAYIT LİSTESİ'!$B$4:$H$795,5,0)),"",(VLOOKUP(J31,'KAYIT LİSTESİ'!$B$4:$H$795,5,0)))</f>
        <v>MUHAMMET ÇATIR</v>
      </c>
      <c r="O31" s="44" t="str">
        <f>IF(ISERROR(VLOOKUP(J31,'KAYIT LİSTESİ'!$B$4:$H$795,6,0)),"",(VLOOKUP(J31,'KAYIT LİSTESİ'!$B$4:$H$795,6,0)))</f>
        <v>İSTANBUL BAKIR KÖY G.ENG..SANAT SP.KLB.</v>
      </c>
      <c r="P31" s="160">
        <v>13192</v>
      </c>
      <c r="Q31" s="26">
        <v>3</v>
      </c>
    </row>
    <row r="32" spans="1:17" s="20" customFormat="1" ht="47.25" customHeight="1" x14ac:dyDescent="0.2">
      <c r="A32" s="51" t="s">
        <v>549</v>
      </c>
      <c r="B32" s="51">
        <v>69</v>
      </c>
      <c r="C32" s="92">
        <v>37174</v>
      </c>
      <c r="D32" s="92" t="s">
        <v>204</v>
      </c>
      <c r="E32" s="154" t="s">
        <v>368</v>
      </c>
      <c r="F32" s="155" t="s">
        <v>301</v>
      </c>
      <c r="G32" s="93" t="s">
        <v>291</v>
      </c>
      <c r="H32" s="23"/>
      <c r="I32" s="24">
        <v>7</v>
      </c>
      <c r="J32" s="25" t="s">
        <v>371</v>
      </c>
      <c r="K32" s="26">
        <f>IF(ISERROR(VLOOKUP(J32,'KAYIT LİSTESİ'!$B$4:$H$795,2,0)),"",(VLOOKUP(J32,'KAYIT LİSTESİ'!$B$4:$H$795,2,0)))</f>
        <v>155</v>
      </c>
      <c r="L32" s="27">
        <f>IF(ISERROR(VLOOKUP(J32,'KAYIT LİSTESİ'!$B$4:$H$795,4,0)),"",(VLOOKUP(J32,'KAYIT LİSTESİ'!$B$4:$H$795,4,0)))</f>
        <v>38296</v>
      </c>
      <c r="M32" s="27" t="str">
        <f>IF(ISERROR(VLOOKUP(J32,'KAYIT LİSTESİ'!$B$4:$N$9795,13,0)),"",(VLOOKUP(J32,'KAYIT LİSTESİ'!$B$4:$N$9795,13,0)))</f>
        <v>B3</v>
      </c>
      <c r="N32" s="44" t="str">
        <f>IF(ISERROR(VLOOKUP(J32,'KAYIT LİSTESİ'!$B$4:$H$795,5,0)),"",(VLOOKUP(J32,'KAYIT LİSTESİ'!$B$4:$H$795,5,0)))</f>
        <v>MUSTAFA KAHRIMAN</v>
      </c>
      <c r="O32" s="44" t="str">
        <f>IF(ISERROR(VLOOKUP(J32,'KAYIT LİSTESİ'!$B$4:$H$795,6,0)),"",(VLOOKUP(J32,'KAYIT LİSTESİ'!$B$4:$H$795,6,0)))</f>
        <v>MANİSA-MANİSA GÖRME ENGELLİLER SPOR KULÜBÜ</v>
      </c>
      <c r="P32" s="28" t="s">
        <v>291</v>
      </c>
      <c r="Q32" s="26" t="s">
        <v>549</v>
      </c>
    </row>
    <row r="33" spans="1:17" s="20" customFormat="1" ht="47.25" customHeight="1" x14ac:dyDescent="0.2">
      <c r="A33" s="51" t="s">
        <v>549</v>
      </c>
      <c r="B33" s="51">
        <v>155</v>
      </c>
      <c r="C33" s="92">
        <v>38296</v>
      </c>
      <c r="D33" s="92" t="s">
        <v>204</v>
      </c>
      <c r="E33" s="154" t="s">
        <v>330</v>
      </c>
      <c r="F33" s="155" t="s">
        <v>331</v>
      </c>
      <c r="G33" s="93" t="s">
        <v>291</v>
      </c>
      <c r="H33" s="23"/>
      <c r="I33" s="24">
        <v>8</v>
      </c>
      <c r="J33" s="25" t="s">
        <v>372</v>
      </c>
      <c r="K33" s="26">
        <f>IF(ISERROR(VLOOKUP(J33,'KAYIT LİSTESİ'!$B$4:$H$795,2,0)),"",(VLOOKUP(J33,'KAYIT LİSTESİ'!$B$4:$H$795,2,0)))</f>
        <v>89</v>
      </c>
      <c r="L33" s="27">
        <f>IF(ISERROR(VLOOKUP(J33,'KAYIT LİSTESİ'!$B$4:$H$795,4,0)),"",(VLOOKUP(J33,'KAYIT LİSTESİ'!$B$4:$H$795,4,0)))</f>
        <v>38539</v>
      </c>
      <c r="M33" s="27" t="str">
        <f>IF(ISERROR(VLOOKUP(J33,'KAYIT LİSTESİ'!$B$4:$N$9795,13,0)),"",(VLOOKUP(J33,'KAYIT LİSTESİ'!$B$4:$N$9795,13,0)))</f>
        <v>B3</v>
      </c>
      <c r="N33" s="44" t="str">
        <f>IF(ISERROR(VLOOKUP(J33,'KAYIT LİSTESİ'!$B$4:$H$795,5,0)),"",(VLOOKUP(J33,'KAYIT LİSTESİ'!$B$4:$H$795,5,0)))</f>
        <v>YÜKSEL AYKAÇ</v>
      </c>
      <c r="O33" s="44" t="str">
        <f>IF(ISERROR(VLOOKUP(J33,'KAYIT LİSTESİ'!$B$4:$H$795,6,0)),"",(VLOOKUP(J33,'KAYIT LİSTESİ'!$B$4:$H$795,6,0)))</f>
        <v>DENİZLİ-DENİZLİ GÖR.ENG.EĞ.SPOR KUL.</v>
      </c>
      <c r="P33" s="160">
        <v>21300</v>
      </c>
      <c r="Q33" s="26">
        <v>5</v>
      </c>
    </row>
    <row r="34" spans="1:17" s="20" customFormat="1" ht="35.25" customHeight="1" x14ac:dyDescent="0.2">
      <c r="A34" s="31" t="s">
        <v>18</v>
      </c>
      <c r="B34" s="31"/>
      <c r="C34" s="31"/>
      <c r="D34" s="31"/>
      <c r="E34" s="31"/>
      <c r="F34" s="46" t="s">
        <v>0</v>
      </c>
      <c r="G34" s="46" t="s">
        <v>1</v>
      </c>
      <c r="H34" s="23"/>
      <c r="I34" s="32"/>
      <c r="J34" s="32" t="s">
        <v>2</v>
      </c>
      <c r="K34" s="32"/>
      <c r="L34" s="30" t="s">
        <v>2</v>
      </c>
      <c r="M34" s="30"/>
      <c r="N34" s="48" t="s">
        <v>3</v>
      </c>
      <c r="O34" s="49" t="s">
        <v>3</v>
      </c>
      <c r="P34" s="29" t="s">
        <v>3</v>
      </c>
      <c r="Q34" s="22"/>
    </row>
    <row r="35" spans="1:17" s="20" customFormat="1" ht="21.6" customHeight="1" x14ac:dyDescent="0.2">
      <c r="A35" s="29"/>
      <c r="B35" s="29"/>
      <c r="C35" s="22"/>
      <c r="D35" s="22"/>
      <c r="E35" s="22"/>
      <c r="F35" s="47"/>
      <c r="G35" s="47"/>
      <c r="H35" s="23"/>
      <c r="I35" s="29"/>
      <c r="J35" s="29"/>
      <c r="K35" s="29"/>
      <c r="L35" s="30"/>
      <c r="M35" s="30"/>
      <c r="N35" s="50"/>
      <c r="O35" s="50"/>
      <c r="P35" s="22"/>
      <c r="Q35" s="22"/>
    </row>
    <row r="36" spans="1:17" s="20" customFormat="1" ht="21.6" customHeight="1" x14ac:dyDescent="0.2">
      <c r="A36" s="29"/>
      <c r="B36" s="29"/>
      <c r="C36" s="22"/>
      <c r="D36" s="22"/>
      <c r="E36" s="22"/>
      <c r="F36" s="47"/>
      <c r="G36" s="47"/>
      <c r="H36" s="23"/>
      <c r="I36" s="29"/>
      <c r="J36" s="29"/>
      <c r="K36" s="29"/>
      <c r="L36" s="30"/>
      <c r="M36" s="30"/>
      <c r="N36" s="50"/>
      <c r="O36" s="50"/>
      <c r="P36" s="22"/>
      <c r="Q36" s="22"/>
    </row>
    <row r="37" spans="1:17" s="20" customFormat="1" ht="21.6" customHeight="1" x14ac:dyDescent="0.2">
      <c r="A37" s="29"/>
      <c r="B37" s="29"/>
      <c r="C37" s="22"/>
      <c r="D37" s="22"/>
      <c r="E37" s="22"/>
      <c r="F37" s="47"/>
      <c r="G37" s="47"/>
      <c r="H37" s="23"/>
      <c r="I37" s="29"/>
      <c r="J37" s="29"/>
      <c r="K37" s="29"/>
      <c r="L37" s="30"/>
      <c r="M37" s="30"/>
      <c r="N37" s="50"/>
      <c r="O37" s="50"/>
      <c r="P37" s="22"/>
      <c r="Q37" s="22"/>
    </row>
    <row r="38" spans="1:17" s="20" customFormat="1" ht="21.6" customHeight="1" x14ac:dyDescent="0.2">
      <c r="A38" s="29"/>
      <c r="B38" s="29"/>
      <c r="C38" s="22"/>
      <c r="D38" s="22"/>
      <c r="E38" s="22"/>
      <c r="F38" s="47"/>
      <c r="G38" s="47"/>
      <c r="H38" s="23"/>
      <c r="I38" s="29"/>
      <c r="J38" s="29"/>
      <c r="K38" s="29"/>
      <c r="L38" s="30"/>
      <c r="M38" s="30"/>
      <c r="N38" s="50"/>
      <c r="O38" s="50"/>
      <c r="P38" s="22"/>
      <c r="Q38" s="22"/>
    </row>
    <row r="39" spans="1:17" s="20" customFormat="1" ht="21.6" customHeight="1" x14ac:dyDescent="0.2">
      <c r="A39" s="29"/>
      <c r="B39" s="29"/>
      <c r="C39" s="22"/>
      <c r="D39" s="22"/>
      <c r="E39" s="22"/>
      <c r="F39" s="47"/>
      <c r="G39" s="47"/>
      <c r="H39" s="23"/>
      <c r="I39" s="29"/>
      <c r="J39" s="29"/>
      <c r="K39" s="29"/>
      <c r="L39" s="30"/>
      <c r="M39" s="30"/>
      <c r="N39" s="50"/>
      <c r="O39" s="50"/>
      <c r="P39" s="22"/>
      <c r="Q39" s="22"/>
    </row>
    <row r="40" spans="1:17" s="20" customFormat="1" ht="21.6" customHeight="1" x14ac:dyDescent="0.2">
      <c r="A40" s="29"/>
      <c r="B40" s="29"/>
      <c r="C40" s="22"/>
      <c r="D40" s="22"/>
      <c r="E40" s="22"/>
      <c r="F40" s="47"/>
      <c r="G40" s="47"/>
      <c r="H40" s="23"/>
      <c r="I40" s="29"/>
      <c r="J40" s="29"/>
      <c r="K40" s="29"/>
      <c r="L40" s="30"/>
      <c r="M40" s="30"/>
      <c r="N40" s="50"/>
      <c r="O40" s="50"/>
      <c r="P40" s="22"/>
      <c r="Q40" s="22"/>
    </row>
    <row r="41" spans="1:17" s="20" customFormat="1" ht="21.6" customHeight="1" x14ac:dyDescent="0.2">
      <c r="A41" s="29"/>
      <c r="B41" s="29"/>
      <c r="C41" s="22"/>
      <c r="D41" s="22"/>
      <c r="E41" s="22"/>
      <c r="F41" s="47"/>
      <c r="G41" s="47"/>
      <c r="H41" s="23"/>
      <c r="I41" s="29"/>
      <c r="J41" s="29"/>
      <c r="K41" s="29"/>
      <c r="L41" s="30"/>
      <c r="M41" s="30"/>
      <c r="N41" s="50"/>
      <c r="O41" s="50"/>
      <c r="P41" s="22"/>
      <c r="Q41" s="22"/>
    </row>
    <row r="42" spans="1:17" s="20" customFormat="1" ht="21.6" customHeight="1" x14ac:dyDescent="0.2">
      <c r="A42" s="29"/>
      <c r="B42" s="29"/>
      <c r="C42" s="22"/>
      <c r="D42" s="22"/>
      <c r="E42" s="22"/>
      <c r="F42" s="47"/>
      <c r="G42" s="47"/>
      <c r="H42" s="23"/>
      <c r="I42" s="29"/>
      <c r="J42" s="29"/>
      <c r="K42" s="29"/>
      <c r="L42" s="30"/>
      <c r="M42" s="30"/>
      <c r="N42" s="50"/>
      <c r="O42" s="50"/>
      <c r="P42" s="22"/>
      <c r="Q42" s="22"/>
    </row>
    <row r="43" spans="1:17" s="20" customFormat="1" ht="21.6" customHeight="1" x14ac:dyDescent="0.2">
      <c r="A43" s="29"/>
      <c r="B43" s="29"/>
      <c r="C43" s="22"/>
      <c r="D43" s="22"/>
      <c r="E43" s="22"/>
      <c r="F43" s="47"/>
      <c r="G43" s="47"/>
      <c r="H43" s="23"/>
      <c r="I43" s="29"/>
      <c r="J43" s="29"/>
      <c r="K43" s="29"/>
      <c r="L43" s="30"/>
      <c r="M43" s="30"/>
      <c r="N43" s="50"/>
      <c r="O43" s="50"/>
      <c r="P43" s="22"/>
      <c r="Q43" s="22"/>
    </row>
    <row r="44" spans="1:17" s="20" customFormat="1" ht="21.6" customHeight="1" x14ac:dyDescent="0.2">
      <c r="A44" s="29"/>
      <c r="B44" s="29"/>
      <c r="C44" s="22"/>
      <c r="D44" s="22"/>
      <c r="E44" s="22"/>
      <c r="F44" s="47"/>
      <c r="G44" s="47"/>
      <c r="H44" s="23"/>
      <c r="I44" s="29"/>
      <c r="J44" s="29"/>
      <c r="K44" s="29"/>
      <c r="L44" s="30"/>
      <c r="M44" s="30"/>
      <c r="N44" s="50"/>
      <c r="O44" s="50"/>
      <c r="P44" s="22"/>
      <c r="Q44" s="22"/>
    </row>
    <row r="45" spans="1:17" s="20" customFormat="1" ht="21.6" customHeight="1" x14ac:dyDescent="0.2">
      <c r="A45" s="29"/>
      <c r="B45" s="29"/>
      <c r="C45" s="22"/>
      <c r="D45" s="22"/>
      <c r="E45" s="22"/>
      <c r="F45" s="47"/>
      <c r="G45" s="47"/>
      <c r="H45" s="23"/>
      <c r="I45" s="29"/>
      <c r="J45" s="29"/>
      <c r="K45" s="29"/>
      <c r="L45" s="30"/>
      <c r="M45" s="30"/>
      <c r="N45" s="50"/>
      <c r="O45" s="50"/>
      <c r="P45" s="22"/>
      <c r="Q45" s="22"/>
    </row>
    <row r="46" spans="1:17" s="20" customFormat="1" ht="21.6" customHeight="1" x14ac:dyDescent="0.2">
      <c r="A46" s="29"/>
      <c r="B46" s="29"/>
      <c r="C46" s="22"/>
      <c r="D46" s="22"/>
      <c r="E46" s="22"/>
      <c r="F46" s="47"/>
      <c r="G46" s="47"/>
      <c r="H46" s="23"/>
      <c r="I46" s="29"/>
      <c r="J46" s="29"/>
      <c r="K46" s="29"/>
      <c r="L46" s="30"/>
      <c r="M46" s="30"/>
      <c r="N46" s="50"/>
      <c r="O46" s="50"/>
      <c r="P46" s="22"/>
      <c r="Q46" s="22"/>
    </row>
    <row r="47" spans="1:17" s="20" customFormat="1" ht="21.6" customHeight="1" x14ac:dyDescent="0.2">
      <c r="A47" s="29"/>
      <c r="B47" s="29"/>
      <c r="C47" s="22"/>
      <c r="D47" s="22"/>
      <c r="E47" s="22"/>
      <c r="F47" s="47"/>
      <c r="G47" s="47"/>
      <c r="H47" s="22"/>
      <c r="I47" s="29"/>
      <c r="J47" s="29"/>
      <c r="K47" s="29"/>
      <c r="L47" s="30"/>
      <c r="M47" s="30"/>
      <c r="N47" s="50"/>
      <c r="O47" s="50"/>
      <c r="P47" s="22"/>
      <c r="Q47" s="22"/>
    </row>
    <row r="48" spans="1:17" s="20" customFormat="1" ht="21.6" customHeight="1" x14ac:dyDescent="0.2">
      <c r="A48" s="29"/>
      <c r="B48" s="29"/>
      <c r="C48" s="22"/>
      <c r="D48" s="22"/>
      <c r="E48" s="22"/>
      <c r="F48" s="47"/>
      <c r="G48" s="47"/>
      <c r="H48" s="32"/>
      <c r="I48" s="29"/>
      <c r="J48" s="29"/>
      <c r="K48" s="29"/>
      <c r="L48" s="30"/>
      <c r="M48" s="30"/>
      <c r="N48" s="50"/>
      <c r="O48" s="50"/>
      <c r="P48" s="22"/>
      <c r="Q48" s="22"/>
    </row>
    <row r="49" spans="1:18" s="20" customFormat="1" ht="21.6" customHeight="1" x14ac:dyDescent="0.2">
      <c r="A49" s="29"/>
      <c r="B49" s="29"/>
      <c r="C49" s="22"/>
      <c r="D49" s="22"/>
      <c r="E49" s="22"/>
      <c r="F49" s="47"/>
      <c r="G49" s="47"/>
      <c r="H49" s="22"/>
      <c r="I49" s="29"/>
      <c r="J49" s="29"/>
      <c r="K49" s="29"/>
      <c r="L49" s="30"/>
      <c r="M49" s="30"/>
      <c r="N49" s="50"/>
      <c r="O49" s="50"/>
      <c r="P49" s="22"/>
      <c r="Q49" s="22"/>
    </row>
    <row r="50" spans="1:18" s="20" customFormat="1" ht="21.6" customHeight="1" x14ac:dyDescent="0.2">
      <c r="A50" s="29"/>
      <c r="B50" s="29"/>
      <c r="C50" s="22"/>
      <c r="D50" s="22"/>
      <c r="E50" s="22"/>
      <c r="F50" s="47"/>
      <c r="G50" s="47"/>
      <c r="H50" s="22"/>
      <c r="I50" s="29"/>
      <c r="J50" s="29"/>
      <c r="K50" s="29"/>
      <c r="L50" s="30"/>
      <c r="M50" s="30"/>
      <c r="N50" s="50"/>
      <c r="O50" s="50"/>
      <c r="P50" s="22"/>
      <c r="Q50" s="22"/>
    </row>
    <row r="51" spans="1:18" ht="21.6" customHeight="1" x14ac:dyDescent="0.2">
      <c r="R51" s="33"/>
    </row>
    <row r="52" spans="1:18" ht="21.6" customHeight="1" x14ac:dyDescent="0.2"/>
    <row r="53" spans="1:18" ht="21.6" customHeight="1" x14ac:dyDescent="0.2"/>
    <row r="54" spans="1:18" ht="21.6" customHeight="1" x14ac:dyDescent="0.2"/>
    <row r="55" spans="1:18" ht="21.6" customHeight="1" x14ac:dyDescent="0.2"/>
    <row r="56" spans="1:18" ht="21.6" customHeight="1" x14ac:dyDescent="0.2"/>
    <row r="57" spans="1:18" ht="21.6" customHeight="1" x14ac:dyDescent="0.2"/>
    <row r="58" spans="1:18" ht="21.6" customHeight="1" x14ac:dyDescent="0.2"/>
    <row r="59" spans="1:18" ht="21.6" customHeight="1" x14ac:dyDescent="0.2"/>
    <row r="60" spans="1:18" ht="21.6" customHeight="1" x14ac:dyDescent="0.2"/>
    <row r="61" spans="1:18" ht="21.6" customHeight="1" x14ac:dyDescent="0.2"/>
    <row r="62" spans="1:18" ht="21.6" customHeight="1" x14ac:dyDescent="0.2"/>
    <row r="63" spans="1:18" ht="21.6" customHeight="1" x14ac:dyDescent="0.2"/>
    <row r="64" spans="1:18" ht="21.6" customHeight="1" x14ac:dyDescent="0.2"/>
    <row r="65" ht="21.6" customHeight="1" x14ac:dyDescent="0.2"/>
    <row r="66" ht="21.6" customHeight="1" x14ac:dyDescent="0.2"/>
    <row r="67" ht="21.6" customHeight="1" x14ac:dyDescent="0.2"/>
    <row r="68" ht="21.6" customHeight="1" x14ac:dyDescent="0.2"/>
    <row r="69" ht="21.6" customHeight="1" x14ac:dyDescent="0.2"/>
    <row r="70" ht="21.6" customHeight="1" x14ac:dyDescent="0.2"/>
    <row r="71" ht="21.6" customHeight="1" x14ac:dyDescent="0.2"/>
    <row r="72" ht="21.6" customHeight="1" x14ac:dyDescent="0.2"/>
  </sheetData>
  <sortState ref="B26:G33">
    <sortCondition ref="G26:G33"/>
  </sortState>
  <mergeCells count="34">
    <mergeCell ref="I18:Q18"/>
    <mergeCell ref="G24:G25"/>
    <mergeCell ref="I24:Q24"/>
    <mergeCell ref="A24:A25"/>
    <mergeCell ref="B24:B25"/>
    <mergeCell ref="C24:C25"/>
    <mergeCell ref="D24:D25"/>
    <mergeCell ref="E24:E25"/>
    <mergeCell ref="F24:F25"/>
    <mergeCell ref="I12:Q12"/>
    <mergeCell ref="A14:A15"/>
    <mergeCell ref="B14:B15"/>
    <mergeCell ref="C14:C15"/>
    <mergeCell ref="D14:D15"/>
    <mergeCell ref="E14:E15"/>
    <mergeCell ref="F14:F15"/>
    <mergeCell ref="G14:G15"/>
    <mergeCell ref="A4:C4"/>
    <mergeCell ref="E4:F4"/>
    <mergeCell ref="O5:Q5"/>
    <mergeCell ref="A6:A7"/>
    <mergeCell ref="B6:B7"/>
    <mergeCell ref="C6:C7"/>
    <mergeCell ref="D6:D7"/>
    <mergeCell ref="E6:E7"/>
    <mergeCell ref="F6:F7"/>
    <mergeCell ref="G6:G7"/>
    <mergeCell ref="I6:Q6"/>
    <mergeCell ref="A1:Q1"/>
    <mergeCell ref="A2:Q2"/>
    <mergeCell ref="A3:C3"/>
    <mergeCell ref="E3:F3"/>
    <mergeCell ref="I3:K3"/>
    <mergeCell ref="O3:Q3"/>
  </mergeCells>
  <hyperlinks>
    <hyperlink ref="E3" location="'YARIŞMA PROGRAMI'!C7" display="100 m. Engelli"/>
  </hyperlinks>
  <printOptions horizontalCentered="1"/>
  <pageMargins left="0.16" right="0.19685039370078741" top="0.18" bottom="0.19" header="0.17" footer="0.17"/>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55"/>
  <sheetViews>
    <sheetView view="pageBreakPreview" zoomScale="80" zoomScaleNormal="100" zoomScaleSheetLayoutView="80" workbookViewId="0">
      <selection activeCell="N12" sqref="N12"/>
    </sheetView>
  </sheetViews>
  <sheetFormatPr defaultColWidth="9.140625" defaultRowHeight="12.75" x14ac:dyDescent="0.2"/>
  <cols>
    <col min="1" max="1" width="4.85546875" style="29" customWidth="1"/>
    <col min="2" max="2" width="6.85546875" style="29" customWidth="1"/>
    <col min="3" max="3" width="12.28515625" style="22" customWidth="1"/>
    <col min="4" max="4" width="9.85546875" style="22" customWidth="1"/>
    <col min="5" max="5" width="23.140625" style="22" customWidth="1"/>
    <col min="6" max="6" width="35.28515625" style="47" customWidth="1"/>
    <col min="7" max="7" width="11" style="47" customWidth="1"/>
    <col min="8" max="8" width="2.140625" style="22" customWidth="1"/>
    <col min="9" max="9" width="6.85546875" style="29" customWidth="1"/>
    <col min="10" max="10" width="13.7109375" style="29" hidden="1" customWidth="1"/>
    <col min="11" max="11" width="6.7109375" style="29" customWidth="1"/>
    <col min="12" max="12" width="12.140625" style="30" customWidth="1"/>
    <col min="13" max="13" width="9.5703125" style="30" customWidth="1"/>
    <col min="14" max="14" width="19.5703125" style="50" customWidth="1"/>
    <col min="15" max="15" width="29.8554687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51"/>
      <c r="E3" s="328" t="s">
        <v>66</v>
      </c>
      <c r="F3" s="328"/>
      <c r="G3" s="197"/>
      <c r="H3" s="11"/>
      <c r="I3" s="329"/>
      <c r="J3" s="329"/>
      <c r="K3" s="329"/>
      <c r="L3" s="12"/>
      <c r="M3" s="12"/>
      <c r="N3" s="197"/>
      <c r="O3" s="330"/>
      <c r="P3" s="330"/>
      <c r="Q3" s="330"/>
    </row>
    <row r="4" spans="1:19" s="13" customFormat="1" ht="17.25" customHeight="1" x14ac:dyDescent="0.2">
      <c r="A4" s="331" t="s">
        <v>78</v>
      </c>
      <c r="B4" s="331"/>
      <c r="C4" s="331"/>
      <c r="D4" s="250"/>
      <c r="E4" s="332" t="s">
        <v>317</v>
      </c>
      <c r="F4" s="332"/>
      <c r="G4" s="34"/>
      <c r="H4" s="34"/>
      <c r="I4" s="34"/>
      <c r="J4" s="34"/>
      <c r="K4" s="34"/>
      <c r="L4" s="35"/>
      <c r="M4" s="35"/>
      <c r="N4" s="54" t="s">
        <v>5</v>
      </c>
      <c r="O4" s="209">
        <v>42830</v>
      </c>
      <c r="P4" s="175">
        <v>0.76041666666666663</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40.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40.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40.5" customHeight="1" x14ac:dyDescent="0.2">
      <c r="A8" s="51">
        <v>1</v>
      </c>
      <c r="B8" s="51">
        <v>159</v>
      </c>
      <c r="C8" s="92">
        <v>37432</v>
      </c>
      <c r="D8" s="92" t="s">
        <v>203</v>
      </c>
      <c r="E8" s="154" t="s">
        <v>325</v>
      </c>
      <c r="F8" s="155" t="s">
        <v>326</v>
      </c>
      <c r="G8" s="161">
        <v>80939</v>
      </c>
      <c r="H8" s="23"/>
      <c r="I8" s="24">
        <v>1</v>
      </c>
      <c r="J8" s="25" t="s">
        <v>332</v>
      </c>
      <c r="K8" s="26">
        <f>IF(ISERROR(VLOOKUP(J8,'KAYIT LİSTESİ'!$B$4:$H$795,2,0)),"",(VLOOKUP(J8,'KAYIT LİSTESİ'!$B$4:$H$795,2,0)))</f>
        <v>157</v>
      </c>
      <c r="L8" s="27">
        <f>IF(ISERROR(VLOOKUP(J8,'KAYIT LİSTESİ'!$B$4:$H$795,4,0)),"",(VLOOKUP(J8,'KAYIT LİSTESİ'!$B$4:$H$795,4,0)))</f>
        <v>37257</v>
      </c>
      <c r="M8" s="196" t="str">
        <f>IF(ISERROR(VLOOKUP(J8,'KAYIT LİSTESİ'!$B$4:$N$9795,13,0)),"",(VLOOKUP(J8,'KAYIT LİSTESİ'!$B$4:$N$9795,13,0)))</f>
        <v>B2</v>
      </c>
      <c r="N8" s="44" t="str">
        <f>IF(ISERROR(VLOOKUP(J8,'KAYIT LİSTESİ'!$B$4:$H$795,5,0)),"",(VLOOKUP(J8,'KAYIT LİSTESİ'!$B$4:$H$795,5,0)))</f>
        <v>FERİT ÜNSAL</v>
      </c>
      <c r="O8" s="44" t="str">
        <f>IF(ISERROR(VLOOKUP(J8,'KAYIT LİSTESİ'!$B$4:$H$795,6,0)),"",(VLOOKUP(J8,'KAYIT LİSTESİ'!$B$4:$H$795,6,0)))</f>
        <v>MANİSA-MANİSA SPİL ENGELLİLER SPOR KULÜBÜ</v>
      </c>
      <c r="P8" s="161">
        <v>81459</v>
      </c>
      <c r="Q8" s="26">
        <v>2</v>
      </c>
    </row>
    <row r="9" spans="1:19" s="20" customFormat="1" ht="40.5" customHeight="1" x14ac:dyDescent="0.2">
      <c r="A9" s="51">
        <v>2</v>
      </c>
      <c r="B9" s="52">
        <v>157</v>
      </c>
      <c r="C9" s="249">
        <v>37257</v>
      </c>
      <c r="D9" s="161" t="s">
        <v>203</v>
      </c>
      <c r="E9" s="247" t="s">
        <v>323</v>
      </c>
      <c r="F9" s="248" t="s">
        <v>324</v>
      </c>
      <c r="G9" s="161">
        <v>81459</v>
      </c>
      <c r="H9" s="23"/>
      <c r="I9" s="24">
        <v>2</v>
      </c>
      <c r="J9" s="25" t="s">
        <v>333</v>
      </c>
      <c r="K9" s="26">
        <f>IF(ISERROR(VLOOKUP(J9,'KAYIT LİSTESİ'!$B$4:$H$795,2,0)),"",(VLOOKUP(J9,'KAYIT LİSTESİ'!$B$4:$H$795,2,0)))</f>
        <v>106</v>
      </c>
      <c r="L9" s="27">
        <f>IF(ISERROR(VLOOKUP(J9,'KAYIT LİSTESİ'!$B$4:$H$795,4,0)),"",(VLOOKUP(J9,'KAYIT LİSTESİ'!$B$4:$H$795,4,0)))</f>
        <v>36937</v>
      </c>
      <c r="M9" s="196" t="str">
        <f>IF(ISERROR(VLOOKUP(J9,'KAYIT LİSTESİ'!$B$4:$N$9795,13,0)),"",(VLOOKUP(J9,'KAYIT LİSTESİ'!$B$4:$N$9795,13,0)))</f>
        <v>B2</v>
      </c>
      <c r="N9" s="44" t="str">
        <f>IF(ISERROR(VLOOKUP(J9,'KAYIT LİSTESİ'!$B$4:$H$795,5,0)),"",(VLOOKUP(J9,'KAYIT LİSTESİ'!$B$4:$H$795,5,0)))</f>
        <v>HALİL İBRAHİM ARSLAN</v>
      </c>
      <c r="O9" s="44" t="str">
        <f>IF(ISERROR(VLOOKUP(J9,'KAYIT LİSTESİ'!$B$4:$H$795,6,0)),"",(VLOOKUP(J9,'KAYIT LİSTESİ'!$B$4:$H$795,6,0)))</f>
        <v>GAZİANTEP-DİNAMİK GENÇLİK VE SPOR KULÜBÜ</v>
      </c>
      <c r="P9" s="161" t="s">
        <v>291</v>
      </c>
      <c r="Q9" s="26" t="s">
        <v>549</v>
      </c>
    </row>
    <row r="10" spans="1:19" s="20" customFormat="1" ht="40.5" customHeight="1" x14ac:dyDescent="0.2">
      <c r="A10" s="51">
        <v>3</v>
      </c>
      <c r="B10" s="51">
        <v>67</v>
      </c>
      <c r="C10" s="92">
        <v>37079</v>
      </c>
      <c r="D10" s="92" t="s">
        <v>203</v>
      </c>
      <c r="E10" s="154" t="s">
        <v>327</v>
      </c>
      <c r="F10" s="155" t="s">
        <v>301</v>
      </c>
      <c r="G10" s="161">
        <v>82556</v>
      </c>
      <c r="H10" s="23"/>
      <c r="I10" s="24">
        <v>3</v>
      </c>
      <c r="J10" s="25" t="s">
        <v>334</v>
      </c>
      <c r="K10" s="26">
        <f>IF(ISERROR(VLOOKUP(J10,'KAYIT LİSTESİ'!$B$4:$H$795,2,0)),"",(VLOOKUP(J10,'KAYIT LİSTESİ'!$B$4:$H$795,2,0)))</f>
        <v>159</v>
      </c>
      <c r="L10" s="27">
        <f>IF(ISERROR(VLOOKUP(J10,'KAYIT LİSTESİ'!$B$4:$H$795,4,0)),"",(VLOOKUP(J10,'KAYIT LİSTESİ'!$B$4:$H$795,4,0)))</f>
        <v>37432</v>
      </c>
      <c r="M10" s="196" t="str">
        <f>IF(ISERROR(VLOOKUP(J10,'KAYIT LİSTESİ'!$B$4:$N$9795,13,0)),"",(VLOOKUP(J10,'KAYIT LİSTESİ'!$B$4:$N$9795,13,0)))</f>
        <v>B2</v>
      </c>
      <c r="N10" s="44" t="str">
        <f>IF(ISERROR(VLOOKUP(J10,'KAYIT LİSTESİ'!$B$4:$H$795,5,0)),"",(VLOOKUP(J10,'KAYIT LİSTESİ'!$B$4:$H$795,5,0)))</f>
        <v>BURAK KORKMAZ</v>
      </c>
      <c r="O10" s="44" t="str">
        <f>IF(ISERROR(VLOOKUP(J10,'KAYIT LİSTESİ'!$B$4:$H$795,6,0)),"",(VLOOKUP(J10,'KAYIT LİSTESİ'!$B$4:$H$795,6,0)))</f>
        <v>MANİSA-ŞEHZADELER ENG.SPOR KUL</v>
      </c>
      <c r="P10" s="161">
        <v>80939</v>
      </c>
      <c r="Q10" s="26">
        <v>1</v>
      </c>
    </row>
    <row r="11" spans="1:19" s="20" customFormat="1" ht="40.5" customHeight="1" x14ac:dyDescent="0.2">
      <c r="A11" s="51" t="s">
        <v>549</v>
      </c>
      <c r="B11" s="52">
        <v>106</v>
      </c>
      <c r="C11" s="249">
        <v>36937</v>
      </c>
      <c r="D11" s="161" t="s">
        <v>203</v>
      </c>
      <c r="E11" s="247" t="s">
        <v>302</v>
      </c>
      <c r="F11" s="248" t="s">
        <v>303</v>
      </c>
      <c r="G11" s="161" t="s">
        <v>291</v>
      </c>
      <c r="H11" s="23"/>
      <c r="I11" s="24">
        <v>4</v>
      </c>
      <c r="J11" s="25" t="s">
        <v>335</v>
      </c>
      <c r="K11" s="26">
        <f>IF(ISERROR(VLOOKUP(J11,'KAYIT LİSTESİ'!$B$4:$H$795,2,0)),"",(VLOOKUP(J11,'KAYIT LİSTESİ'!$B$4:$H$795,2,0)))</f>
        <v>67</v>
      </c>
      <c r="L11" s="27">
        <f>IF(ISERROR(VLOOKUP(J11,'KAYIT LİSTESİ'!$B$4:$H$795,4,0)),"",(VLOOKUP(J11,'KAYIT LİSTESİ'!$B$4:$H$795,4,0)))</f>
        <v>37079</v>
      </c>
      <c r="M11" s="196" t="str">
        <f>IF(ISERROR(VLOOKUP(J11,'KAYIT LİSTESİ'!$B$4:$N$9795,13,0)),"",(VLOOKUP(J11,'KAYIT LİSTESİ'!$B$4:$N$9795,13,0)))</f>
        <v>B2</v>
      </c>
      <c r="N11" s="44" t="str">
        <f>IF(ISERROR(VLOOKUP(J11,'KAYIT LİSTESİ'!$B$4:$H$795,5,0)),"",(VLOOKUP(J11,'KAYIT LİSTESİ'!$B$4:$H$795,5,0)))</f>
        <v>FURKAN DEĞMEZ</v>
      </c>
      <c r="O11" s="44" t="str">
        <f>IF(ISERROR(VLOOKUP(J11,'KAYIT LİSTESİ'!$B$4:$H$795,6,0)),"",(VLOOKUP(J11,'KAYIT LİSTESİ'!$B$4:$H$795,6,0)))</f>
        <v>BURSA-NİLÜFER BELEDİYESİ GÖRME ENGELLİLER SPOR KULÜBÜ</v>
      </c>
      <c r="P11" s="161">
        <v>82556</v>
      </c>
      <c r="Q11" s="26">
        <v>3</v>
      </c>
    </row>
    <row r="12" spans="1:19" s="20" customFormat="1" ht="40.5" customHeight="1" x14ac:dyDescent="0.2">
      <c r="A12" s="51"/>
      <c r="B12" s="51"/>
      <c r="C12" s="92"/>
      <c r="D12" s="92"/>
      <c r="E12" s="154"/>
      <c r="F12" s="155"/>
      <c r="G12" s="93"/>
      <c r="H12" s="23"/>
      <c r="I12" s="24">
        <v>5</v>
      </c>
      <c r="J12" s="25" t="s">
        <v>336</v>
      </c>
      <c r="K12" s="26">
        <f>IF(ISERROR(VLOOKUP(J12,'KAYIT LİSTESİ'!$B$4:$H$795,2,0)),"",(VLOOKUP(J12,'KAYIT LİSTESİ'!$B$4:$H$795,2,0)))</f>
        <v>48</v>
      </c>
      <c r="L12" s="27">
        <f>IF(ISERROR(VLOOKUP(J12,'KAYIT LİSTESİ'!$B$4:$H$795,4,0)),"",(VLOOKUP(J12,'KAYIT LİSTESİ'!$B$4:$H$795,4,0)))</f>
        <v>38076</v>
      </c>
      <c r="M12" s="196" t="str">
        <f>IF(ISERROR(VLOOKUP(J12,'KAYIT LİSTESİ'!$B$4:$N$9795,13,0)),"",(VLOOKUP(J12,'KAYIT LİSTESİ'!$B$4:$N$9795,13,0)))</f>
        <v>B3</v>
      </c>
      <c r="N12" s="44" t="str">
        <f>IF(ISERROR(VLOOKUP(J12,'KAYIT LİSTESİ'!$B$4:$H$795,5,0)),"",(VLOOKUP(J12,'KAYIT LİSTESİ'!$B$4:$H$795,5,0)))</f>
        <v>MUSTAFA AKPİRİNÇ</v>
      </c>
      <c r="O12" s="44" t="str">
        <f>IF(ISERROR(VLOOKUP(J12,'KAYIT LİSTESİ'!$B$4:$H$795,6,0)),"",(VLOOKUP(J12,'KAYIT LİSTESİ'!$B$4:$H$795,6,0)))</f>
        <v>ANTALYA-ANTALYA GÖRME ENG. SPOR KULUBÜ</v>
      </c>
      <c r="P12" s="161">
        <v>91141</v>
      </c>
      <c r="Q12" s="26">
        <v>4</v>
      </c>
    </row>
    <row r="13" spans="1:19" s="20" customFormat="1" ht="40.5" customHeight="1" x14ac:dyDescent="0.2">
      <c r="A13" s="51"/>
      <c r="B13" s="51"/>
      <c r="C13" s="92"/>
      <c r="D13" s="92"/>
      <c r="E13" s="154"/>
      <c r="F13" s="155"/>
      <c r="G13" s="93"/>
      <c r="H13" s="23"/>
      <c r="I13" s="24">
        <v>6</v>
      </c>
      <c r="J13" s="25" t="s">
        <v>337</v>
      </c>
      <c r="K13" s="26">
        <f>IF(ISERROR(VLOOKUP(J13,'KAYIT LİSTESİ'!$B$4:$H$795,2,0)),"",(VLOOKUP(J13,'KAYIT LİSTESİ'!$B$4:$H$795,2,0)))</f>
        <v>155</v>
      </c>
      <c r="L13" s="27">
        <f>IF(ISERROR(VLOOKUP(J13,'KAYIT LİSTESİ'!$B$4:$H$795,4,0)),"",(VLOOKUP(J13,'KAYIT LİSTESİ'!$B$4:$H$795,4,0)))</f>
        <v>38296</v>
      </c>
      <c r="M13" s="196" t="str">
        <f>IF(ISERROR(VLOOKUP(J13,'KAYIT LİSTESİ'!$B$4:$N$9795,13,0)),"",(VLOOKUP(J13,'KAYIT LİSTESİ'!$B$4:$N$9795,13,0)))</f>
        <v>B3</v>
      </c>
      <c r="N13" s="44" t="str">
        <f>IF(ISERROR(VLOOKUP(J13,'KAYIT LİSTESİ'!$B$4:$H$795,5,0)),"",(VLOOKUP(J13,'KAYIT LİSTESİ'!$B$4:$H$795,5,0)))</f>
        <v>MUSTAFA KAHRIMAN</v>
      </c>
      <c r="O13" s="44" t="str">
        <f>IF(ISERROR(VLOOKUP(J13,'KAYIT LİSTESİ'!$B$4:$H$795,6,0)),"",(VLOOKUP(J13,'KAYIT LİSTESİ'!$B$4:$H$795,6,0)))</f>
        <v>MANİSA-MANİSA GÖRME ENGELLİLER SPOR KULÜBÜ</v>
      </c>
      <c r="P13" s="161" t="s">
        <v>291</v>
      </c>
      <c r="Q13" s="26" t="s">
        <v>549</v>
      </c>
    </row>
    <row r="14" spans="1:19" s="20" customFormat="1" ht="40.5" customHeight="1" x14ac:dyDescent="0.2">
      <c r="A14" s="51"/>
      <c r="B14" s="51"/>
      <c r="C14" s="92"/>
      <c r="D14" s="92"/>
      <c r="E14" s="154"/>
      <c r="F14" s="155"/>
      <c r="G14" s="93"/>
      <c r="H14" s="23"/>
      <c r="I14" s="24">
        <v>7</v>
      </c>
      <c r="J14" s="25" t="s">
        <v>338</v>
      </c>
      <c r="K14" s="26" t="str">
        <f>IF(ISERROR(VLOOKUP(J14,'KAYIT LİSTESİ'!$B$4:$H$795,2,0)),"",(VLOOKUP(J14,'KAYIT LİSTESİ'!$B$4:$H$795,2,0)))</f>
        <v/>
      </c>
      <c r="L14" s="27" t="str">
        <f>IF(ISERROR(VLOOKUP(J14,'KAYIT LİSTESİ'!$B$4:$H$795,4,0)),"",(VLOOKUP(J14,'KAYIT LİSTESİ'!$B$4:$H$795,4,0)))</f>
        <v/>
      </c>
      <c r="M14" s="196"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61"/>
      <c r="Q14" s="26"/>
    </row>
    <row r="15" spans="1:19" s="20" customFormat="1" ht="40.5" customHeight="1" x14ac:dyDescent="0.2">
      <c r="A15" s="334" t="s">
        <v>11</v>
      </c>
      <c r="B15" s="335" t="s">
        <v>73</v>
      </c>
      <c r="C15" s="337" t="s">
        <v>85</v>
      </c>
      <c r="D15" s="338" t="s">
        <v>215</v>
      </c>
      <c r="E15" s="340" t="s">
        <v>13</v>
      </c>
      <c r="F15" s="340" t="s">
        <v>41</v>
      </c>
      <c r="G15" s="340" t="s">
        <v>14</v>
      </c>
      <c r="H15" s="23"/>
      <c r="I15" s="24">
        <v>8</v>
      </c>
      <c r="J15" s="25" t="s">
        <v>339</v>
      </c>
      <c r="K15" s="26" t="str">
        <f>IF(ISERROR(VLOOKUP(J15,'KAYIT LİSTESİ'!$B$4:$H$795,2,0)),"",(VLOOKUP(J15,'KAYIT LİSTESİ'!$B$4:$H$795,2,0)))</f>
        <v/>
      </c>
      <c r="L15" s="27" t="str">
        <f>IF(ISERROR(VLOOKUP(J15,'KAYIT LİSTESİ'!$B$4:$H$795,4,0)),"",(VLOOKUP(J15,'KAYIT LİSTESİ'!$B$4:$H$795,4,0)))</f>
        <v/>
      </c>
      <c r="M15" s="196" t="str">
        <f>IF(ISERROR(VLOOKUP(J15,'KAYIT LİSTESİ'!$B$4:$N$9795,13,0)),"",(VLOOKUP(J15,'KAYIT LİSTESİ'!$B$4:$N$9795,13,0)))</f>
        <v/>
      </c>
      <c r="N15" s="44" t="str">
        <f>IF(ISERROR(VLOOKUP(J15,'KAYIT LİSTESİ'!$B$4:$H$795,5,0)),"",(VLOOKUP(J15,'KAYIT LİSTESİ'!$B$4:$H$795,5,0)))</f>
        <v/>
      </c>
      <c r="O15" s="44" t="str">
        <f>IF(ISERROR(VLOOKUP(J15,'KAYIT LİSTESİ'!$B$4:$H$795,6,0)),"",(VLOOKUP(J15,'KAYIT LİSTESİ'!$B$4:$H$795,6,0)))</f>
        <v/>
      </c>
      <c r="P15" s="195"/>
      <c r="Q15" s="26"/>
    </row>
    <row r="16" spans="1:19" s="20" customFormat="1" ht="40.5" customHeight="1" x14ac:dyDescent="0.2">
      <c r="A16" s="334"/>
      <c r="B16" s="336"/>
      <c r="C16" s="337"/>
      <c r="D16" s="339"/>
      <c r="E16" s="340"/>
      <c r="F16" s="340"/>
      <c r="G16" s="340"/>
      <c r="H16" s="23"/>
      <c r="I16" s="24">
        <v>9</v>
      </c>
      <c r="J16" s="25" t="s">
        <v>340</v>
      </c>
      <c r="K16" s="26" t="str">
        <f>IF(ISERROR(VLOOKUP(J16,'KAYIT LİSTESİ'!$B$4:$H$795,2,0)),"",(VLOOKUP(J16,'KAYIT LİSTESİ'!$B$4:$H$795,2,0)))</f>
        <v/>
      </c>
      <c r="L16" s="27" t="str">
        <f>IF(ISERROR(VLOOKUP(J16,'KAYIT LİSTESİ'!$B$4:$H$795,4,0)),"",(VLOOKUP(J16,'KAYIT LİSTESİ'!$B$4:$H$795,4,0)))</f>
        <v/>
      </c>
      <c r="M16" s="27" t="str">
        <f>IF(ISERROR(VLOOKUP(J16,'KAYIT LİSTESİ'!$B$4:$N$9795,13,0)),"",(VLOOKUP(J16,'KAYIT LİSTESİ'!$B$4:$N$9795,13,0)))</f>
        <v/>
      </c>
      <c r="N16" s="44" t="str">
        <f>IF(ISERROR(VLOOKUP(J16,'KAYIT LİSTESİ'!$B$4:$H$795,5,0)),"",(VLOOKUP(J16,'KAYIT LİSTESİ'!$B$4:$H$795,5,0)))</f>
        <v/>
      </c>
      <c r="O16" s="44" t="str">
        <f>IF(ISERROR(VLOOKUP(J16,'KAYIT LİSTESİ'!$B$4:$H$795,6,0)),"",(VLOOKUP(J16,'KAYIT LİSTESİ'!$B$4:$H$795,6,0)))</f>
        <v/>
      </c>
      <c r="P16" s="161"/>
      <c r="Q16" s="26"/>
    </row>
    <row r="17" spans="1:17" s="20" customFormat="1" ht="40.5" customHeight="1" x14ac:dyDescent="0.2">
      <c r="A17" s="51">
        <v>1</v>
      </c>
      <c r="B17" s="51">
        <v>48</v>
      </c>
      <c r="C17" s="92">
        <v>38076</v>
      </c>
      <c r="D17" s="92" t="s">
        <v>204</v>
      </c>
      <c r="E17" s="154" t="s">
        <v>328</v>
      </c>
      <c r="F17" s="155" t="s">
        <v>329</v>
      </c>
      <c r="G17" s="161">
        <v>91141</v>
      </c>
      <c r="H17" s="23"/>
      <c r="I17" s="24">
        <v>10</v>
      </c>
      <c r="J17" s="25" t="s">
        <v>341</v>
      </c>
      <c r="K17" s="26" t="str">
        <f>IF(ISERROR(VLOOKUP(J17,'KAYIT LİSTESİ'!$B$4:$H$795,2,0)),"",(VLOOKUP(J17,'KAYIT LİSTESİ'!$B$4:$H$795,2,0)))</f>
        <v/>
      </c>
      <c r="L17" s="27" t="str">
        <f>IF(ISERROR(VLOOKUP(J17,'KAYIT LİSTESİ'!$B$4:$H$795,4,0)),"",(VLOOKUP(J17,'KAYIT LİSTESİ'!$B$4:$H$795,4,0)))</f>
        <v/>
      </c>
      <c r="M17" s="27" t="str">
        <f>IF(ISERROR(VLOOKUP(J17,'KAYIT LİSTESİ'!$B$4:$N$9795,13,0)),"",(VLOOKUP(J17,'KAYIT LİSTESİ'!$B$4:$N$9795,13,0)))</f>
        <v/>
      </c>
      <c r="N17" s="44" t="str">
        <f>IF(ISERROR(VLOOKUP(J17,'KAYIT LİSTESİ'!$B$4:$H$795,5,0)),"",(VLOOKUP(J17,'KAYIT LİSTESİ'!$B$4:$H$795,5,0)))</f>
        <v/>
      </c>
      <c r="O17" s="44" t="str">
        <f>IF(ISERROR(VLOOKUP(J17,'KAYIT LİSTESİ'!$B$4:$H$795,6,0)),"",(VLOOKUP(J17,'KAYIT LİSTESİ'!$B$4:$H$795,6,0)))</f>
        <v/>
      </c>
      <c r="P17" s="161"/>
      <c r="Q17" s="26"/>
    </row>
    <row r="18" spans="1:17" s="20" customFormat="1" ht="40.5" customHeight="1" x14ac:dyDescent="0.2">
      <c r="A18" s="51" t="s">
        <v>549</v>
      </c>
      <c r="B18" s="51">
        <v>155</v>
      </c>
      <c r="C18" s="92">
        <v>38296</v>
      </c>
      <c r="D18" s="92" t="s">
        <v>204</v>
      </c>
      <c r="E18" s="154" t="s">
        <v>330</v>
      </c>
      <c r="F18" s="155" t="s">
        <v>331</v>
      </c>
      <c r="G18" s="161" t="s">
        <v>291</v>
      </c>
      <c r="H18" s="23"/>
      <c r="I18" s="24">
        <v>11</v>
      </c>
      <c r="J18" s="25" t="s">
        <v>342</v>
      </c>
      <c r="K18" s="26" t="str">
        <f>IF(ISERROR(VLOOKUP(J18,'KAYIT LİSTESİ'!$B$4:$H$795,2,0)),"",(VLOOKUP(J18,'KAYIT LİSTESİ'!$B$4:$H$795,2,0)))</f>
        <v/>
      </c>
      <c r="L18" s="27" t="str">
        <f>IF(ISERROR(VLOOKUP(J18,'KAYIT LİSTESİ'!$B$4:$H$795,4,0)),"",(VLOOKUP(J18,'KAYIT LİSTESİ'!$B$4:$H$795,4,0)))</f>
        <v/>
      </c>
      <c r="M18" s="27" t="str">
        <f>IF(ISERROR(VLOOKUP(J18,'KAYIT LİSTESİ'!$B$4:$N$9795,13,0)),"",(VLOOKUP(J18,'KAYIT LİSTESİ'!$B$4:$N$9795,13,0)))</f>
        <v/>
      </c>
      <c r="N18" s="44" t="str">
        <f>IF(ISERROR(VLOOKUP(J18,'KAYIT LİSTESİ'!$B$4:$H$795,5,0)),"",(VLOOKUP(J18,'KAYIT LİSTESİ'!$B$4:$H$795,5,0)))</f>
        <v/>
      </c>
      <c r="O18" s="44" t="str">
        <f>IF(ISERROR(VLOOKUP(J18,'KAYIT LİSTESİ'!$B$4:$H$795,6,0)),"",(VLOOKUP(J18,'KAYIT LİSTESİ'!$B$4:$H$795,6,0)))</f>
        <v/>
      </c>
      <c r="P18" s="195"/>
      <c r="Q18" s="26"/>
    </row>
    <row r="19" spans="1:17" s="20" customFormat="1" ht="40.5" customHeight="1" x14ac:dyDescent="0.2">
      <c r="A19" s="51"/>
      <c r="B19" s="51"/>
      <c r="C19" s="92"/>
      <c r="D19" s="92"/>
      <c r="E19" s="154"/>
      <c r="F19" s="155"/>
      <c r="G19" s="161"/>
      <c r="H19" s="23"/>
      <c r="I19" s="24">
        <v>12</v>
      </c>
      <c r="J19" s="25" t="s">
        <v>343</v>
      </c>
      <c r="K19" s="26" t="str">
        <f>IF(ISERROR(VLOOKUP(J19,'KAYIT LİSTESİ'!$B$4:$H$795,2,0)),"",(VLOOKUP(J19,'KAYIT LİSTESİ'!$B$4:$H$795,2,0)))</f>
        <v/>
      </c>
      <c r="L19" s="27" t="str">
        <f>IF(ISERROR(VLOOKUP(J19,'KAYIT LİSTESİ'!$B$4:$H$795,4,0)),"",(VLOOKUP(J19,'KAYIT LİSTESİ'!$B$4:$H$795,4,0)))</f>
        <v/>
      </c>
      <c r="M19" s="27" t="str">
        <f>IF(ISERROR(VLOOKUP(J19,'KAYIT LİSTESİ'!$B$4:$N$9795,13,0)),"",(VLOOKUP(J19,'KAYIT LİSTESİ'!$B$4:$N$9795,13,0)))</f>
        <v/>
      </c>
      <c r="N19" s="44" t="str">
        <f>IF(ISERROR(VLOOKUP(J19,'KAYIT LİSTESİ'!$B$4:$H$795,5,0)),"",(VLOOKUP(J19,'KAYIT LİSTESİ'!$B$4:$H$795,5,0)))</f>
        <v/>
      </c>
      <c r="O19" s="44" t="str">
        <f>IF(ISERROR(VLOOKUP(J19,'KAYIT LİSTESİ'!$B$4:$H$795,6,0)),"",(VLOOKUP(J19,'KAYIT LİSTESİ'!$B$4:$H$795,6,0)))</f>
        <v/>
      </c>
      <c r="P19" s="195"/>
      <c r="Q19" s="26"/>
    </row>
    <row r="20" spans="1:17" s="20" customFormat="1" ht="40.5" customHeight="1" x14ac:dyDescent="0.2">
      <c r="A20" s="51"/>
      <c r="B20" s="51"/>
      <c r="C20" s="92"/>
      <c r="D20" s="92"/>
      <c r="E20" s="154"/>
      <c r="F20" s="155"/>
      <c r="G20" s="161"/>
      <c r="H20" s="23"/>
      <c r="I20" s="344" t="s">
        <v>16</v>
      </c>
      <c r="J20" s="345"/>
      <c r="K20" s="345"/>
      <c r="L20" s="345"/>
      <c r="M20" s="345"/>
      <c r="N20" s="345"/>
      <c r="O20" s="345"/>
      <c r="P20" s="345"/>
      <c r="Q20" s="346"/>
    </row>
    <row r="21" spans="1:17" s="20" customFormat="1" ht="40.5" customHeight="1" x14ac:dyDescent="0.2">
      <c r="A21" s="51"/>
      <c r="B21" s="51"/>
      <c r="C21" s="92"/>
      <c r="D21" s="92"/>
      <c r="E21" s="154"/>
      <c r="F21" s="155"/>
      <c r="G21" s="161"/>
      <c r="H21" s="23"/>
      <c r="I21" s="43" t="s">
        <v>133</v>
      </c>
      <c r="J21" s="40" t="s">
        <v>74</v>
      </c>
      <c r="K21" s="40" t="s">
        <v>73</v>
      </c>
      <c r="L21" s="41" t="s">
        <v>12</v>
      </c>
      <c r="M21" s="41" t="s">
        <v>215</v>
      </c>
      <c r="N21" s="42" t="s">
        <v>13</v>
      </c>
      <c r="O21" s="42" t="s">
        <v>41</v>
      </c>
      <c r="P21" s="40" t="s">
        <v>14</v>
      </c>
      <c r="Q21" s="40" t="s">
        <v>25</v>
      </c>
    </row>
    <row r="22" spans="1:17" s="20" customFormat="1" ht="40.5" customHeight="1" x14ac:dyDescent="0.2">
      <c r="A22" s="334" t="s">
        <v>11</v>
      </c>
      <c r="B22" s="335" t="s">
        <v>73</v>
      </c>
      <c r="C22" s="337" t="s">
        <v>85</v>
      </c>
      <c r="D22" s="338" t="s">
        <v>215</v>
      </c>
      <c r="E22" s="340" t="s">
        <v>13</v>
      </c>
      <c r="F22" s="340" t="s">
        <v>41</v>
      </c>
      <c r="G22" s="340" t="s">
        <v>14</v>
      </c>
      <c r="H22" s="23"/>
      <c r="I22" s="24">
        <v>1</v>
      </c>
      <c r="J22" s="25" t="s">
        <v>344</v>
      </c>
      <c r="K22" s="26" t="str">
        <f>IF(ISERROR(VLOOKUP(J22,'KAYIT LİSTESİ'!$B$4:$H$795,2,0)),"",(VLOOKUP(J22,'KAYIT LİSTESİ'!$B$4:$H$795,2,0)))</f>
        <v/>
      </c>
      <c r="L22" s="27" t="str">
        <f>IF(ISERROR(VLOOKUP(J22,'KAYIT LİSTESİ'!$B$4:$H$795,4,0)),"",(VLOOKUP(J22,'KAYIT LİSTESİ'!$B$4:$H$795,4,0)))</f>
        <v/>
      </c>
      <c r="M22" s="27" t="str">
        <f>IF(ISERROR(VLOOKUP(J22,'KAYIT LİSTESİ'!$B$4:$N$9795,13,0)),"",(VLOOKUP(J22,'KAYIT LİSTESİ'!$B$4:$N$9795,13,0)))</f>
        <v/>
      </c>
      <c r="N22" s="44" t="str">
        <f>IF(ISERROR(VLOOKUP(J22,'KAYIT LİSTESİ'!$B$4:$H$795,5,0)),"",(VLOOKUP(J22,'KAYIT LİSTESİ'!$B$4:$H$795,5,0)))</f>
        <v/>
      </c>
      <c r="O22" s="44" t="str">
        <f>IF(ISERROR(VLOOKUP(J22,'KAYIT LİSTESİ'!$B$4:$H$795,6,0)),"",(VLOOKUP(J22,'KAYIT LİSTESİ'!$B$4:$H$795,6,0)))</f>
        <v/>
      </c>
      <c r="P22" s="195"/>
      <c r="Q22" s="26"/>
    </row>
    <row r="23" spans="1:17" s="20" customFormat="1" ht="40.5" customHeight="1" x14ac:dyDescent="0.2">
      <c r="A23" s="334"/>
      <c r="B23" s="336"/>
      <c r="C23" s="337"/>
      <c r="D23" s="339"/>
      <c r="E23" s="340"/>
      <c r="F23" s="340"/>
      <c r="G23" s="340"/>
      <c r="H23" s="23"/>
      <c r="I23" s="24">
        <v>2</v>
      </c>
      <c r="J23" s="25" t="s">
        <v>345</v>
      </c>
      <c r="K23" s="26" t="str">
        <f>IF(ISERROR(VLOOKUP(J23,'KAYIT LİSTESİ'!$B$4:$H$795,2,0)),"",(VLOOKUP(J23,'KAYIT LİSTESİ'!$B$4:$H$795,2,0)))</f>
        <v/>
      </c>
      <c r="L23" s="27" t="str">
        <f>IF(ISERROR(VLOOKUP(J23,'KAYIT LİSTESİ'!$B$4:$H$795,4,0)),"",(VLOOKUP(J23,'KAYIT LİSTESİ'!$B$4:$H$795,4,0)))</f>
        <v/>
      </c>
      <c r="M23" s="27" t="str">
        <f>IF(ISERROR(VLOOKUP(J23,'KAYIT LİSTESİ'!$B$4:$N$9795,13,0)),"",(VLOOKUP(J23,'KAYIT LİSTESİ'!$B$4:$N$9795,13,0)))</f>
        <v/>
      </c>
      <c r="N23" s="44" t="str">
        <f>IF(ISERROR(VLOOKUP(J23,'KAYIT LİSTESİ'!$B$4:$H$795,5,0)),"",(VLOOKUP(J23,'KAYIT LİSTESİ'!$B$4:$H$795,5,0)))</f>
        <v/>
      </c>
      <c r="O23" s="44" t="str">
        <f>IF(ISERROR(VLOOKUP(J23,'KAYIT LİSTESİ'!$B$4:$H$795,6,0)),"",(VLOOKUP(J23,'KAYIT LİSTESİ'!$B$4:$H$795,6,0)))</f>
        <v/>
      </c>
      <c r="P23" s="195"/>
      <c r="Q23" s="26"/>
    </row>
    <row r="24" spans="1:17" s="20" customFormat="1" ht="40.5" customHeight="1" x14ac:dyDescent="0.2">
      <c r="A24" s="51"/>
      <c r="B24" s="51"/>
      <c r="C24" s="92"/>
      <c r="D24" s="92"/>
      <c r="E24" s="154"/>
      <c r="F24" s="155"/>
      <c r="G24" s="160"/>
      <c r="H24" s="23"/>
      <c r="I24" s="24">
        <v>3</v>
      </c>
      <c r="J24" s="25" t="s">
        <v>346</v>
      </c>
      <c r="K24" s="26" t="str">
        <f>IF(ISERROR(VLOOKUP(J24,'KAYIT LİSTESİ'!$B$4:$H$795,2,0)),"",(VLOOKUP(J24,'KAYIT LİSTESİ'!$B$4:$H$795,2,0)))</f>
        <v/>
      </c>
      <c r="L24" s="27" t="str">
        <f>IF(ISERROR(VLOOKUP(J24,'KAYIT LİSTESİ'!$B$4:$H$795,4,0)),"",(VLOOKUP(J24,'KAYIT LİSTESİ'!$B$4:$H$795,4,0)))</f>
        <v/>
      </c>
      <c r="M24" s="27" t="str">
        <f>IF(ISERROR(VLOOKUP(J24,'KAYIT LİSTESİ'!$B$4:$N$9795,13,0)),"",(VLOOKUP(J24,'KAYIT LİSTESİ'!$B$4:$N$9795,13,0)))</f>
        <v/>
      </c>
      <c r="N24" s="44" t="str">
        <f>IF(ISERROR(VLOOKUP(J24,'KAYIT LİSTESİ'!$B$4:$H$795,5,0)),"",(VLOOKUP(J24,'KAYIT LİSTESİ'!$B$4:$H$795,5,0)))</f>
        <v/>
      </c>
      <c r="O24" s="44" t="str">
        <f>IF(ISERROR(VLOOKUP(J24,'KAYIT LİSTESİ'!$B$4:$H$795,6,0)),"",(VLOOKUP(J24,'KAYIT LİSTESİ'!$B$4:$H$795,6,0)))</f>
        <v/>
      </c>
      <c r="P24" s="160"/>
      <c r="Q24" s="26"/>
    </row>
    <row r="25" spans="1:17" s="20" customFormat="1" ht="40.5" customHeight="1" x14ac:dyDescent="0.2">
      <c r="A25" s="51"/>
      <c r="B25" s="51"/>
      <c r="C25" s="92"/>
      <c r="D25" s="92"/>
      <c r="E25" s="154"/>
      <c r="F25" s="155"/>
      <c r="G25" s="160"/>
      <c r="H25" s="23"/>
      <c r="I25" s="24">
        <v>4</v>
      </c>
      <c r="J25" s="25" t="s">
        <v>347</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160"/>
      <c r="Q25" s="26"/>
    </row>
    <row r="26" spans="1:17" s="20" customFormat="1" ht="40.5" customHeight="1" x14ac:dyDescent="0.2">
      <c r="A26" s="51"/>
      <c r="B26" s="51"/>
      <c r="C26" s="92"/>
      <c r="D26" s="92"/>
      <c r="E26" s="154"/>
      <c r="F26" s="155"/>
      <c r="G26" s="160"/>
      <c r="H26" s="23"/>
      <c r="I26" s="24">
        <v>5</v>
      </c>
      <c r="J26" s="25" t="s">
        <v>348</v>
      </c>
      <c r="K26" s="26" t="str">
        <f>IF(ISERROR(VLOOKUP(J26,'KAYIT LİSTESİ'!$B$4:$H$795,2,0)),"",(VLOOKUP(J26,'KAYIT LİSTESİ'!$B$4:$H$795,2,0)))</f>
        <v/>
      </c>
      <c r="L26" s="27" t="str">
        <f>IF(ISERROR(VLOOKUP(J26,'KAYIT LİSTESİ'!$B$4:$H$795,4,0)),"",(VLOOKUP(J26,'KAYIT LİSTESİ'!$B$4:$H$795,4,0)))</f>
        <v/>
      </c>
      <c r="M26" s="27" t="str">
        <f>IF(ISERROR(VLOOKUP(J26,'KAYIT LİSTESİ'!$B$4:$N$9795,13,0)),"",(VLOOKUP(J26,'KAYIT LİSTESİ'!$B$4:$N$9795,13,0)))</f>
        <v/>
      </c>
      <c r="N26" s="44" t="str">
        <f>IF(ISERROR(VLOOKUP(J26,'KAYIT LİSTESİ'!$B$4:$H$795,5,0)),"",(VLOOKUP(J26,'KAYIT LİSTESİ'!$B$4:$H$795,5,0)))</f>
        <v/>
      </c>
      <c r="O26" s="44" t="str">
        <f>IF(ISERROR(VLOOKUP(J26,'KAYIT LİSTESİ'!$B$4:$H$795,6,0)),"",(VLOOKUP(J26,'KAYIT LİSTESİ'!$B$4:$H$795,6,0)))</f>
        <v/>
      </c>
      <c r="P26" s="160"/>
      <c r="Q26" s="26"/>
    </row>
    <row r="27" spans="1:17" s="20" customFormat="1" ht="40.5" customHeight="1" x14ac:dyDescent="0.2">
      <c r="A27" s="51"/>
      <c r="B27" s="51"/>
      <c r="C27" s="92"/>
      <c r="D27" s="92"/>
      <c r="E27" s="154"/>
      <c r="F27" s="155"/>
      <c r="G27" s="93"/>
      <c r="H27" s="23"/>
      <c r="I27" s="24">
        <v>6</v>
      </c>
      <c r="J27" s="25" t="s">
        <v>349</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28"/>
      <c r="Q27" s="26"/>
    </row>
    <row r="28" spans="1:17" s="20" customFormat="1" ht="40.5" customHeight="1" x14ac:dyDescent="0.2">
      <c r="A28" s="51"/>
      <c r="B28" s="51"/>
      <c r="C28" s="92"/>
      <c r="D28" s="92"/>
      <c r="E28" s="154"/>
      <c r="F28" s="155"/>
      <c r="G28" s="93"/>
      <c r="H28" s="23"/>
      <c r="I28" s="24">
        <v>7</v>
      </c>
      <c r="J28" s="25" t="s">
        <v>350</v>
      </c>
      <c r="K28" s="26" t="str">
        <f>IF(ISERROR(VLOOKUP(J28,'KAYIT LİSTESİ'!$B$4:$H$795,2,0)),"",(VLOOKUP(J28,'KAYIT LİSTESİ'!$B$4:$H$795,2,0)))</f>
        <v/>
      </c>
      <c r="L28" s="27" t="str">
        <f>IF(ISERROR(VLOOKUP(J28,'KAYIT LİSTESİ'!$B$4:$H$795,4,0)),"",(VLOOKUP(J28,'KAYIT LİSTESİ'!$B$4:$H$795,4,0)))</f>
        <v/>
      </c>
      <c r="M28" s="27" t="str">
        <f>IF(ISERROR(VLOOKUP(J28,'KAYIT LİSTESİ'!$B$4:$N$9795,13,0)),"",(VLOOKUP(J28,'KAYIT LİSTESİ'!$B$4:$N$9795,13,0)))</f>
        <v/>
      </c>
      <c r="N28" s="44" t="str">
        <f>IF(ISERROR(VLOOKUP(J28,'KAYIT LİSTESİ'!$B$4:$H$795,5,0)),"",(VLOOKUP(J28,'KAYIT LİSTESİ'!$B$4:$H$795,5,0)))</f>
        <v/>
      </c>
      <c r="O28" s="44" t="str">
        <f>IF(ISERROR(VLOOKUP(J28,'KAYIT LİSTESİ'!$B$4:$H$795,6,0)),"",(VLOOKUP(J28,'KAYIT LİSTESİ'!$B$4:$H$795,6,0)))</f>
        <v/>
      </c>
      <c r="P28" s="28"/>
      <c r="Q28" s="26"/>
    </row>
    <row r="29" spans="1:17" s="20" customFormat="1" ht="40.5" customHeight="1" x14ac:dyDescent="0.2">
      <c r="A29" s="51"/>
      <c r="B29" s="51"/>
      <c r="C29" s="92"/>
      <c r="D29" s="92"/>
      <c r="E29" s="154"/>
      <c r="F29" s="155"/>
      <c r="G29" s="93"/>
      <c r="H29" s="23"/>
      <c r="I29" s="24">
        <v>8</v>
      </c>
      <c r="J29" s="25" t="s">
        <v>351</v>
      </c>
      <c r="K29" s="26" t="str">
        <f>IF(ISERROR(VLOOKUP(J29,'KAYIT LİSTESİ'!$B$4:$H$795,2,0)),"",(VLOOKUP(J29,'KAYIT LİSTESİ'!$B$4:$H$795,2,0)))</f>
        <v/>
      </c>
      <c r="L29" s="27" t="str">
        <f>IF(ISERROR(VLOOKUP(J29,'KAYIT LİSTESİ'!$B$4:$H$795,4,0)),"",(VLOOKUP(J29,'KAYIT LİSTESİ'!$B$4:$H$795,4,0)))</f>
        <v/>
      </c>
      <c r="M29" s="27" t="str">
        <f>IF(ISERROR(VLOOKUP(J29,'KAYIT LİSTESİ'!$B$4:$N$9795,13,0)),"",(VLOOKUP(J29,'KAYIT LİSTESİ'!$B$4:$N$9795,13,0)))</f>
        <v/>
      </c>
      <c r="N29" s="44" t="str">
        <f>IF(ISERROR(VLOOKUP(J29,'KAYIT LİSTESİ'!$B$4:$H$795,5,0)),"",(VLOOKUP(J29,'KAYIT LİSTESİ'!$B$4:$H$795,5,0)))</f>
        <v/>
      </c>
      <c r="O29" s="44" t="str">
        <f>IF(ISERROR(VLOOKUP(J29,'KAYIT LİSTESİ'!$B$4:$H$795,6,0)),"",(VLOOKUP(J29,'KAYIT LİSTESİ'!$B$4:$H$795,6,0)))</f>
        <v/>
      </c>
      <c r="P29" s="28"/>
      <c r="Q29" s="26"/>
    </row>
    <row r="30" spans="1:17" s="20" customFormat="1" ht="40.5" customHeight="1" x14ac:dyDescent="0.2">
      <c r="A30" s="51"/>
      <c r="B30" s="51"/>
      <c r="C30" s="92"/>
      <c r="D30" s="92"/>
      <c r="E30" s="154"/>
      <c r="F30" s="155"/>
      <c r="G30" s="93"/>
      <c r="H30" s="23"/>
      <c r="I30" s="24">
        <v>9</v>
      </c>
      <c r="J30" s="25" t="s">
        <v>352</v>
      </c>
      <c r="K30" s="26" t="str">
        <f>IF(ISERROR(VLOOKUP(J30,'KAYIT LİSTESİ'!$B$4:$H$795,2,0)),"",(VLOOKUP(J30,'KAYIT LİSTESİ'!$B$4:$H$795,2,0)))</f>
        <v/>
      </c>
      <c r="L30" s="27" t="str">
        <f>IF(ISERROR(VLOOKUP(J30,'KAYIT LİSTESİ'!$B$4:$H$795,4,0)),"",(VLOOKUP(J30,'KAYIT LİSTESİ'!$B$4:$H$795,4,0)))</f>
        <v/>
      </c>
      <c r="M30" s="27" t="str">
        <f>IF(ISERROR(VLOOKUP(J30,'KAYIT LİSTESİ'!$B$4:$N$9795,13,0)),"",(VLOOKUP(J30,'KAYIT LİSTESİ'!$B$4:$N$9795,13,0)))</f>
        <v/>
      </c>
      <c r="N30" s="44" t="str">
        <f>IF(ISERROR(VLOOKUP(J30,'KAYIT LİSTESİ'!$B$4:$H$795,5,0)),"",(VLOOKUP(J30,'KAYIT LİSTESİ'!$B$4:$H$795,5,0)))</f>
        <v/>
      </c>
      <c r="O30" s="44" t="str">
        <f>IF(ISERROR(VLOOKUP(J30,'KAYIT LİSTESİ'!$B$4:$H$795,6,0)),"",(VLOOKUP(J30,'KAYIT LİSTESİ'!$B$4:$H$795,6,0)))</f>
        <v/>
      </c>
      <c r="P30" s="28"/>
      <c r="Q30" s="26"/>
    </row>
    <row r="31" spans="1:17" s="20" customFormat="1" ht="40.5" customHeight="1" x14ac:dyDescent="0.2">
      <c r="A31" s="51"/>
      <c r="B31" s="51"/>
      <c r="C31" s="92"/>
      <c r="D31" s="92"/>
      <c r="E31" s="154"/>
      <c r="F31" s="155"/>
      <c r="G31" s="93"/>
      <c r="H31" s="23"/>
      <c r="I31" s="24">
        <v>10</v>
      </c>
      <c r="J31" s="25" t="s">
        <v>353</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28"/>
      <c r="Q31" s="26"/>
    </row>
    <row r="32" spans="1:17" s="20" customFormat="1" ht="43.15" customHeight="1" x14ac:dyDescent="0.2">
      <c r="A32" s="31" t="s">
        <v>18</v>
      </c>
      <c r="B32" s="31"/>
      <c r="C32" s="31"/>
      <c r="D32" s="31"/>
      <c r="E32" s="31"/>
      <c r="F32" s="46" t="s">
        <v>0</v>
      </c>
      <c r="G32" s="46" t="s">
        <v>1</v>
      </c>
      <c r="H32" s="23"/>
      <c r="I32" s="32"/>
      <c r="J32" s="32" t="s">
        <v>2</v>
      </c>
      <c r="K32" s="32"/>
      <c r="L32" s="30" t="s">
        <v>2</v>
      </c>
      <c r="M32" s="30"/>
      <c r="N32" s="48" t="s">
        <v>3</v>
      </c>
      <c r="O32" s="49" t="s">
        <v>3</v>
      </c>
      <c r="P32" s="29" t="s">
        <v>3</v>
      </c>
      <c r="Q32" s="22"/>
    </row>
    <row r="33" spans="1:19" s="20" customFormat="1" ht="21.6" customHeight="1" x14ac:dyDescent="0.2">
      <c r="A33" s="29"/>
      <c r="B33" s="29"/>
      <c r="C33" s="22"/>
      <c r="D33" s="22"/>
      <c r="E33" s="22"/>
      <c r="F33" s="47"/>
      <c r="G33" s="47"/>
      <c r="H33" s="22"/>
      <c r="I33" s="29"/>
      <c r="J33" s="29"/>
      <c r="K33" s="29"/>
      <c r="L33" s="30"/>
      <c r="M33" s="30"/>
      <c r="N33" s="50"/>
      <c r="O33" s="50"/>
      <c r="P33" s="22"/>
      <c r="Q33" s="22"/>
    </row>
    <row r="34" spans="1:19" ht="21.6" customHeight="1" x14ac:dyDescent="0.2">
      <c r="R34" s="33"/>
    </row>
    <row r="35" spans="1:19" ht="21.6" customHeight="1" x14ac:dyDescent="0.2"/>
    <row r="36" spans="1:19" ht="21.6" customHeight="1" x14ac:dyDescent="0.2"/>
    <row r="37" spans="1:19" ht="21.6" customHeight="1" x14ac:dyDescent="0.2"/>
    <row r="38" spans="1:19" ht="21.6" customHeight="1" x14ac:dyDescent="0.2"/>
    <row r="39" spans="1:19" ht="21.6" customHeight="1" x14ac:dyDescent="0.2"/>
    <row r="40" spans="1:19" ht="21.6" customHeight="1" x14ac:dyDescent="0.2"/>
    <row r="41" spans="1:19" ht="21.6" customHeight="1" x14ac:dyDescent="0.2"/>
    <row r="42" spans="1:19" ht="21.6" customHeight="1" x14ac:dyDescent="0.2"/>
    <row r="43" spans="1:19" ht="21.6" customHeight="1" x14ac:dyDescent="0.2"/>
    <row r="44" spans="1:19" s="29" customFormat="1" ht="21.6" customHeight="1" x14ac:dyDescent="0.2">
      <c r="C44" s="22"/>
      <c r="D44" s="22"/>
      <c r="E44" s="22"/>
      <c r="F44" s="47"/>
      <c r="G44" s="47"/>
      <c r="H44" s="22"/>
      <c r="L44" s="30"/>
      <c r="M44" s="30"/>
      <c r="N44" s="50"/>
      <c r="O44" s="50"/>
      <c r="P44" s="22"/>
      <c r="Q44" s="22"/>
      <c r="R44" s="22"/>
      <c r="S44" s="22"/>
    </row>
    <row r="45" spans="1:19" s="29" customFormat="1" ht="21.6" customHeight="1" x14ac:dyDescent="0.2">
      <c r="C45" s="22"/>
      <c r="D45" s="22"/>
      <c r="E45" s="22"/>
      <c r="F45" s="47"/>
      <c r="G45" s="47"/>
      <c r="H45" s="22"/>
      <c r="L45" s="30"/>
      <c r="M45" s="30"/>
      <c r="N45" s="50"/>
      <c r="O45" s="50"/>
      <c r="P45" s="22"/>
      <c r="Q45" s="22"/>
      <c r="R45" s="22"/>
      <c r="S45" s="22"/>
    </row>
    <row r="46" spans="1:19" s="29" customFormat="1" ht="21.6" customHeight="1" x14ac:dyDescent="0.2">
      <c r="C46" s="22"/>
      <c r="D46" s="22"/>
      <c r="E46" s="22"/>
      <c r="F46" s="47"/>
      <c r="G46" s="47"/>
      <c r="H46" s="22"/>
      <c r="L46" s="30"/>
      <c r="M46" s="30"/>
      <c r="N46" s="50"/>
      <c r="O46" s="50"/>
      <c r="P46" s="22"/>
      <c r="Q46" s="22"/>
      <c r="R46" s="22"/>
      <c r="S46" s="22"/>
    </row>
    <row r="47" spans="1:19" s="29" customFormat="1" ht="21.6" customHeight="1" x14ac:dyDescent="0.2">
      <c r="C47" s="22"/>
      <c r="D47" s="22"/>
      <c r="E47" s="22"/>
      <c r="F47" s="47"/>
      <c r="G47" s="47"/>
      <c r="H47" s="22"/>
      <c r="L47" s="30"/>
      <c r="M47" s="30"/>
      <c r="N47" s="50"/>
      <c r="O47" s="50"/>
      <c r="P47" s="22"/>
      <c r="Q47" s="22"/>
      <c r="R47" s="22"/>
      <c r="S47" s="22"/>
    </row>
    <row r="48" spans="1:19" s="29" customFormat="1" ht="21.6" customHeight="1" x14ac:dyDescent="0.2">
      <c r="C48" s="22"/>
      <c r="D48" s="22"/>
      <c r="E48" s="22"/>
      <c r="F48" s="47"/>
      <c r="G48" s="47"/>
      <c r="H48" s="22"/>
      <c r="L48" s="30"/>
      <c r="M48" s="30"/>
      <c r="N48" s="50"/>
      <c r="O48" s="50"/>
      <c r="P48" s="22"/>
      <c r="Q48" s="22"/>
      <c r="R48" s="22"/>
      <c r="S48" s="22"/>
    </row>
    <row r="49" spans="3:19" s="29" customFormat="1" ht="21.6" customHeight="1" x14ac:dyDescent="0.2">
      <c r="C49" s="22"/>
      <c r="D49" s="22"/>
      <c r="E49" s="22"/>
      <c r="F49" s="47"/>
      <c r="G49" s="47"/>
      <c r="H49" s="22"/>
      <c r="L49" s="30"/>
      <c r="M49" s="30"/>
      <c r="N49" s="50"/>
      <c r="O49" s="50"/>
      <c r="P49" s="22"/>
      <c r="Q49" s="22"/>
      <c r="R49" s="22"/>
      <c r="S49" s="22"/>
    </row>
    <row r="50" spans="3:19" s="29" customFormat="1" ht="21.6" customHeight="1" x14ac:dyDescent="0.2">
      <c r="C50" s="22"/>
      <c r="D50" s="22"/>
      <c r="E50" s="22"/>
      <c r="F50" s="47"/>
      <c r="G50" s="47"/>
      <c r="H50" s="22"/>
      <c r="L50" s="30"/>
      <c r="M50" s="30"/>
      <c r="N50" s="50"/>
      <c r="O50" s="50"/>
      <c r="P50" s="22"/>
      <c r="Q50" s="22"/>
      <c r="R50" s="22"/>
      <c r="S50" s="22"/>
    </row>
    <row r="51" spans="3:19" s="29" customFormat="1" ht="21.6" customHeight="1" x14ac:dyDescent="0.2">
      <c r="C51" s="22"/>
      <c r="D51" s="22"/>
      <c r="E51" s="22"/>
      <c r="F51" s="47"/>
      <c r="G51" s="47"/>
      <c r="H51" s="22"/>
      <c r="L51" s="30"/>
      <c r="M51" s="30"/>
      <c r="N51" s="50"/>
      <c r="O51" s="50"/>
      <c r="P51" s="22"/>
      <c r="Q51" s="22"/>
      <c r="R51" s="22"/>
      <c r="S51" s="22"/>
    </row>
    <row r="52" spans="3:19" s="29" customFormat="1" ht="21.6" customHeight="1" x14ac:dyDescent="0.2">
      <c r="C52" s="22"/>
      <c r="D52" s="22"/>
      <c r="E52" s="22"/>
      <c r="F52" s="47"/>
      <c r="G52" s="47"/>
      <c r="H52" s="22"/>
      <c r="L52" s="30"/>
      <c r="M52" s="30"/>
      <c r="N52" s="50"/>
      <c r="O52" s="50"/>
      <c r="P52" s="22"/>
      <c r="Q52" s="22"/>
      <c r="R52" s="22"/>
      <c r="S52" s="22"/>
    </row>
    <row r="53" spans="3:19" s="29" customFormat="1" ht="21.6" customHeight="1" x14ac:dyDescent="0.2">
      <c r="C53" s="22"/>
      <c r="D53" s="22"/>
      <c r="E53" s="22"/>
      <c r="F53" s="47"/>
      <c r="G53" s="47"/>
      <c r="H53" s="22"/>
      <c r="L53" s="30"/>
      <c r="M53" s="30"/>
      <c r="N53" s="50"/>
      <c r="O53" s="50"/>
      <c r="P53" s="22"/>
      <c r="Q53" s="22"/>
      <c r="R53" s="22"/>
      <c r="S53" s="22"/>
    </row>
    <row r="54" spans="3:19" s="29" customFormat="1" ht="21.6" customHeight="1" x14ac:dyDescent="0.2">
      <c r="C54" s="22"/>
      <c r="D54" s="22"/>
      <c r="E54" s="22"/>
      <c r="F54" s="47"/>
      <c r="G54" s="47"/>
      <c r="H54" s="22"/>
      <c r="L54" s="30"/>
      <c r="M54" s="30"/>
      <c r="N54" s="50"/>
      <c r="O54" s="50"/>
      <c r="P54" s="22"/>
      <c r="Q54" s="22"/>
      <c r="R54" s="22"/>
      <c r="S54" s="22"/>
    </row>
    <row r="55" spans="3:19" s="29" customFormat="1" ht="21.6" customHeight="1" x14ac:dyDescent="0.2">
      <c r="C55" s="22"/>
      <c r="D55" s="22"/>
      <c r="E55" s="22"/>
      <c r="F55" s="47"/>
      <c r="G55" s="47"/>
      <c r="H55" s="22"/>
      <c r="L55" s="30"/>
      <c r="M55" s="30"/>
      <c r="N55" s="50"/>
      <c r="O55" s="50"/>
      <c r="P55" s="22"/>
      <c r="Q55" s="22"/>
      <c r="R55" s="22"/>
      <c r="S55" s="22"/>
    </row>
  </sheetData>
  <sortState ref="B8:G11">
    <sortCondition ref="G8:G11"/>
  </sortState>
  <mergeCells count="32">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 ref="F15:F16"/>
    <mergeCell ref="G15:G16"/>
    <mergeCell ref="G22:G23"/>
    <mergeCell ref="I20:Q20"/>
    <mergeCell ref="A22:A23"/>
    <mergeCell ref="B22:B23"/>
    <mergeCell ref="C22:C23"/>
    <mergeCell ref="D22:D23"/>
    <mergeCell ref="E22:E23"/>
    <mergeCell ref="F22:F23"/>
    <mergeCell ref="A15:A16"/>
    <mergeCell ref="B15:B16"/>
    <mergeCell ref="C15:C16"/>
    <mergeCell ref="D15:D16"/>
    <mergeCell ref="E15:E16"/>
  </mergeCells>
  <hyperlinks>
    <hyperlink ref="E3" location="'YARIŞMA PROGRAMI'!C7" display="100 m. Engelli"/>
  </hyperlinks>
  <printOptions horizontalCentered="1"/>
  <pageMargins left="0.16" right="0.19685039370078741" top="0.18" bottom="0.19" header="0.17" footer="0.1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55"/>
  <sheetViews>
    <sheetView view="pageBreakPreview" zoomScale="80" zoomScaleNormal="100" zoomScaleSheetLayoutView="80" workbookViewId="0">
      <selection activeCell="G9" sqref="G9"/>
    </sheetView>
  </sheetViews>
  <sheetFormatPr defaultColWidth="9.140625" defaultRowHeight="12.75" x14ac:dyDescent="0.2"/>
  <cols>
    <col min="1" max="1" width="4.85546875" style="29" customWidth="1"/>
    <col min="2" max="2" width="8.42578125" style="29" customWidth="1"/>
    <col min="3" max="3" width="12.28515625" style="22" customWidth="1"/>
    <col min="4" max="4" width="10.28515625" style="22" customWidth="1"/>
    <col min="5" max="5" width="23.140625" style="22" customWidth="1"/>
    <col min="6" max="6" width="23.42578125" style="47" customWidth="1"/>
    <col min="7" max="7" width="11" style="47" customWidth="1"/>
    <col min="8" max="8" width="2.140625" style="22" customWidth="1"/>
    <col min="9" max="9" width="6.85546875" style="29" customWidth="1"/>
    <col min="10" max="10" width="6.85546875" style="29" hidden="1" customWidth="1"/>
    <col min="11" max="11" width="6.7109375" style="29" customWidth="1"/>
    <col min="12" max="12" width="12.140625" style="30" customWidth="1"/>
    <col min="13" max="13" width="9.5703125" style="30" customWidth="1"/>
    <col min="14" max="14" width="19.5703125" style="50" customWidth="1"/>
    <col min="15" max="15" width="29.8554687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51"/>
      <c r="E3" s="328" t="s">
        <v>66</v>
      </c>
      <c r="F3" s="328"/>
      <c r="G3" s="197"/>
      <c r="H3" s="11"/>
      <c r="I3" s="329"/>
      <c r="J3" s="329"/>
      <c r="K3" s="329"/>
      <c r="L3" s="12"/>
      <c r="M3" s="12"/>
      <c r="N3" s="197"/>
      <c r="O3" s="330"/>
      <c r="P3" s="330"/>
      <c r="Q3" s="330"/>
    </row>
    <row r="4" spans="1:19" s="13" customFormat="1" ht="17.25" customHeight="1" x14ac:dyDescent="0.2">
      <c r="A4" s="331" t="s">
        <v>78</v>
      </c>
      <c r="B4" s="331"/>
      <c r="C4" s="331"/>
      <c r="D4" s="250"/>
      <c r="E4" s="332" t="s">
        <v>449</v>
      </c>
      <c r="F4" s="332"/>
      <c r="G4" s="34"/>
      <c r="H4" s="34"/>
      <c r="I4" s="34"/>
      <c r="J4" s="34"/>
      <c r="K4" s="34"/>
      <c r="L4" s="35"/>
      <c r="M4" s="35"/>
      <c r="N4" s="54" t="s">
        <v>5</v>
      </c>
      <c r="O4" s="209">
        <v>42830</v>
      </c>
      <c r="P4" s="175">
        <v>0.69791666666666663</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40.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40.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40.5" customHeight="1" x14ac:dyDescent="0.2">
      <c r="A8" s="51">
        <v>1</v>
      </c>
      <c r="B8" s="52">
        <v>27</v>
      </c>
      <c r="C8" s="249">
        <v>38284</v>
      </c>
      <c r="D8" s="161" t="s">
        <v>205</v>
      </c>
      <c r="E8" s="247" t="s">
        <v>458</v>
      </c>
      <c r="F8" s="248" t="s">
        <v>459</v>
      </c>
      <c r="G8" s="161">
        <v>121126</v>
      </c>
      <c r="H8" s="23"/>
      <c r="I8" s="24">
        <v>1</v>
      </c>
      <c r="J8" s="25" t="s">
        <v>461</v>
      </c>
      <c r="K8" s="26">
        <f>IF(ISERROR(VLOOKUP(J8,'KAYIT LİSTESİ'!$B$4:$H$795,2,0)),"",(VLOOKUP(J8,'KAYIT LİSTESİ'!$B$4:$H$795,2,0)))</f>
        <v>27</v>
      </c>
      <c r="L8" s="27">
        <f>IF(ISERROR(VLOOKUP(J8,'KAYIT LİSTESİ'!$B$4:$H$795,4,0)),"",(VLOOKUP(J8,'KAYIT LİSTESİ'!$B$4:$H$795,4,0)))</f>
        <v>38284</v>
      </c>
      <c r="M8" s="196" t="str">
        <f>IF(ISERROR(VLOOKUP(J8,'KAYIT LİSTESİ'!$B$4:$N$9795,13,0)),"",(VLOOKUP(J8,'KAYIT LİSTESİ'!$B$4:$N$9795,13,0)))</f>
        <v>B1</v>
      </c>
      <c r="N8" s="44" t="str">
        <f>IF(ISERROR(VLOOKUP(J8,'KAYIT LİSTESİ'!$B$4:$H$795,5,0)),"",(VLOOKUP(J8,'KAYIT LİSTESİ'!$B$4:$H$795,5,0)))</f>
        <v>ŞERİF KOTUNCUOĞLU</v>
      </c>
      <c r="O8" s="44" t="str">
        <f>IF(ISERROR(VLOOKUP(J8,'KAYIT LİSTESİ'!$B$4:$H$795,6,0)),"",(VLOOKUP(J8,'KAYIT LİSTESİ'!$B$4:$H$795,6,0)))</f>
        <v>ANTALYA-ANKARA AND.ENG.SP.KLB.DER.</v>
      </c>
      <c r="P8" s="161">
        <v>121126</v>
      </c>
      <c r="Q8" s="26"/>
    </row>
    <row r="9" spans="1:19" s="20" customFormat="1" ht="40.5" customHeight="1" x14ac:dyDescent="0.2">
      <c r="A9" s="51"/>
      <c r="B9" s="52"/>
      <c r="C9" s="249"/>
      <c r="D9" s="161"/>
      <c r="E9" s="247"/>
      <c r="F9" s="248"/>
      <c r="G9" s="161"/>
      <c r="H9" s="23"/>
      <c r="I9" s="24">
        <v>2</v>
      </c>
      <c r="J9" s="25" t="s">
        <v>462</v>
      </c>
      <c r="K9" s="26" t="str">
        <f>IF(ISERROR(VLOOKUP(J9,'KAYIT LİSTESİ'!$B$4:$H$795,2,0)),"",(VLOOKUP(J9,'KAYIT LİSTESİ'!$B$4:$H$795,2,0)))</f>
        <v/>
      </c>
      <c r="L9" s="27" t="str">
        <f>IF(ISERROR(VLOOKUP(J9,'KAYIT LİSTESİ'!$B$4:$H$795,4,0)),"",(VLOOKUP(J9,'KAYIT LİSTESİ'!$B$4:$H$795,4,0)))</f>
        <v/>
      </c>
      <c r="M9" s="196" t="str">
        <f>IF(ISERROR(VLOOKUP(J9,'KAYIT LİSTESİ'!$B$4:$N$9795,13,0)),"",(VLOOKUP(J9,'KAYIT LİSTESİ'!$B$4:$N$9795,13,0)))</f>
        <v/>
      </c>
      <c r="N9" s="44" t="str">
        <f>IF(ISERROR(VLOOKUP(J9,'KAYIT LİSTESİ'!$B$4:$H$795,5,0)),"",(VLOOKUP(J9,'KAYIT LİSTESİ'!$B$4:$H$795,5,0)))</f>
        <v/>
      </c>
      <c r="O9" s="44" t="str">
        <f>IF(ISERROR(VLOOKUP(J9,'KAYIT LİSTESİ'!$B$4:$H$795,6,0)),"",(VLOOKUP(J9,'KAYIT LİSTESİ'!$B$4:$H$795,6,0)))</f>
        <v/>
      </c>
      <c r="P9" s="161"/>
      <c r="Q9" s="26"/>
    </row>
    <row r="10" spans="1:19" s="20" customFormat="1" ht="40.5" customHeight="1" x14ac:dyDescent="0.2">
      <c r="A10" s="51"/>
      <c r="B10" s="51"/>
      <c r="C10" s="92"/>
      <c r="D10" s="92"/>
      <c r="E10" s="154"/>
      <c r="F10" s="155"/>
      <c r="G10" s="93"/>
      <c r="H10" s="23"/>
      <c r="I10" s="24">
        <v>3</v>
      </c>
      <c r="J10" s="25" t="s">
        <v>463</v>
      </c>
      <c r="K10" s="26" t="str">
        <f>IF(ISERROR(VLOOKUP(J10,'KAYIT LİSTESİ'!$B$4:$H$795,2,0)),"",(VLOOKUP(J10,'KAYIT LİSTESİ'!$B$4:$H$795,2,0)))</f>
        <v/>
      </c>
      <c r="L10" s="27" t="str">
        <f>IF(ISERROR(VLOOKUP(J10,'KAYIT LİSTESİ'!$B$4:$H$795,4,0)),"",(VLOOKUP(J10,'KAYIT LİSTESİ'!$B$4:$H$795,4,0)))</f>
        <v/>
      </c>
      <c r="M10" s="196" t="str">
        <f>IF(ISERROR(VLOOKUP(J10,'KAYIT LİSTESİ'!$B$4:$N$9795,13,0)),"",(VLOOKUP(J10,'KAYIT LİSTESİ'!$B$4:$N$9795,13,0)))</f>
        <v/>
      </c>
      <c r="N10" s="44" t="str">
        <f>IF(ISERROR(VLOOKUP(J10,'KAYIT LİSTESİ'!$B$4:$H$795,5,0)),"",(VLOOKUP(J10,'KAYIT LİSTESİ'!$B$4:$H$795,5,0)))</f>
        <v/>
      </c>
      <c r="O10" s="44" t="str">
        <f>IF(ISERROR(VLOOKUP(J10,'KAYIT LİSTESİ'!$B$4:$H$795,6,0)),"",(VLOOKUP(J10,'KAYIT LİSTESİ'!$B$4:$H$795,6,0)))</f>
        <v/>
      </c>
      <c r="P10" s="195"/>
      <c r="Q10" s="26"/>
    </row>
    <row r="11" spans="1:19" s="20" customFormat="1" ht="40.5" customHeight="1" x14ac:dyDescent="0.2">
      <c r="A11" s="51"/>
      <c r="B11" s="51"/>
      <c r="C11" s="92"/>
      <c r="D11" s="92"/>
      <c r="E11" s="154"/>
      <c r="F11" s="155"/>
      <c r="G11" s="93"/>
      <c r="H11" s="23"/>
      <c r="I11" s="24">
        <v>4</v>
      </c>
      <c r="J11" s="25" t="s">
        <v>464</v>
      </c>
      <c r="K11" s="26" t="str">
        <f>IF(ISERROR(VLOOKUP(J11,'KAYIT LİSTESİ'!$B$4:$H$795,2,0)),"",(VLOOKUP(J11,'KAYIT LİSTESİ'!$B$4:$H$795,2,0)))</f>
        <v/>
      </c>
      <c r="L11" s="27" t="str">
        <f>IF(ISERROR(VLOOKUP(J11,'KAYIT LİSTESİ'!$B$4:$H$795,4,0)),"",(VLOOKUP(J11,'KAYIT LİSTESİ'!$B$4:$H$795,4,0)))</f>
        <v/>
      </c>
      <c r="M11" s="196" t="str">
        <f>IF(ISERROR(VLOOKUP(J11,'KAYIT LİSTESİ'!$B$4:$N$9795,13,0)),"",(VLOOKUP(J11,'KAYIT LİSTESİ'!$B$4:$N$9795,13,0)))</f>
        <v/>
      </c>
      <c r="N11" s="44" t="str">
        <f>IF(ISERROR(VLOOKUP(J11,'KAYIT LİSTESİ'!$B$4:$H$795,5,0)),"",(VLOOKUP(J11,'KAYIT LİSTESİ'!$B$4:$H$795,5,0)))</f>
        <v/>
      </c>
      <c r="O11" s="44" t="str">
        <f>IF(ISERROR(VLOOKUP(J11,'KAYIT LİSTESİ'!$B$4:$H$795,6,0)),"",(VLOOKUP(J11,'KAYIT LİSTESİ'!$B$4:$H$795,6,0)))</f>
        <v/>
      </c>
      <c r="P11" s="195"/>
      <c r="Q11" s="26"/>
    </row>
    <row r="12" spans="1:19" s="20" customFormat="1" ht="40.5" customHeight="1" x14ac:dyDescent="0.2">
      <c r="A12" s="51"/>
      <c r="B12" s="51"/>
      <c r="C12" s="92"/>
      <c r="D12" s="92"/>
      <c r="E12" s="154"/>
      <c r="F12" s="155"/>
      <c r="G12" s="93"/>
      <c r="H12" s="23"/>
      <c r="I12" s="24">
        <v>5</v>
      </c>
      <c r="J12" s="25" t="s">
        <v>465</v>
      </c>
      <c r="K12" s="26" t="str">
        <f>IF(ISERROR(VLOOKUP(J12,'KAYIT LİSTESİ'!$B$4:$H$795,2,0)),"",(VLOOKUP(J12,'KAYIT LİSTESİ'!$B$4:$H$795,2,0)))</f>
        <v/>
      </c>
      <c r="L12" s="27" t="str">
        <f>IF(ISERROR(VLOOKUP(J12,'KAYIT LİSTESİ'!$B$4:$H$795,4,0)),"",(VLOOKUP(J12,'KAYIT LİSTESİ'!$B$4:$H$795,4,0)))</f>
        <v/>
      </c>
      <c r="M12" s="196" t="str">
        <f>IF(ISERROR(VLOOKUP(J12,'KAYIT LİSTESİ'!$B$4:$N$9795,13,0)),"",(VLOOKUP(J12,'KAYIT LİSTESİ'!$B$4:$N$9795,13,0)))</f>
        <v/>
      </c>
      <c r="N12" s="44" t="str">
        <f>IF(ISERROR(VLOOKUP(J12,'KAYIT LİSTESİ'!$B$4:$H$795,5,0)),"",(VLOOKUP(J12,'KAYIT LİSTESİ'!$B$4:$H$795,5,0)))</f>
        <v/>
      </c>
      <c r="O12" s="44" t="str">
        <f>IF(ISERROR(VLOOKUP(J12,'KAYIT LİSTESİ'!$B$4:$H$795,6,0)),"",(VLOOKUP(J12,'KAYIT LİSTESİ'!$B$4:$H$795,6,0)))</f>
        <v/>
      </c>
      <c r="P12" s="161"/>
      <c r="Q12" s="26"/>
    </row>
    <row r="13" spans="1:19" s="20" customFormat="1" ht="40.5" customHeight="1" x14ac:dyDescent="0.2">
      <c r="A13" s="51"/>
      <c r="B13" s="51"/>
      <c r="C13" s="92"/>
      <c r="D13" s="92"/>
      <c r="E13" s="154"/>
      <c r="F13" s="155"/>
      <c r="G13" s="93"/>
      <c r="H13" s="23"/>
      <c r="I13" s="24">
        <v>6</v>
      </c>
      <c r="J13" s="25" t="s">
        <v>466</v>
      </c>
      <c r="K13" s="26" t="str">
        <f>IF(ISERROR(VLOOKUP(J13,'KAYIT LİSTESİ'!$B$4:$H$795,2,0)),"",(VLOOKUP(J13,'KAYIT LİSTESİ'!$B$4:$H$795,2,0)))</f>
        <v/>
      </c>
      <c r="L13" s="27" t="str">
        <f>IF(ISERROR(VLOOKUP(J13,'KAYIT LİSTESİ'!$B$4:$H$795,4,0)),"",(VLOOKUP(J13,'KAYIT LİSTESİ'!$B$4:$H$795,4,0)))</f>
        <v/>
      </c>
      <c r="M13" s="196" t="str">
        <f>IF(ISERROR(VLOOKUP(J13,'KAYIT LİSTESİ'!$B$4:$N$9795,13,0)),"",(VLOOKUP(J13,'KAYIT LİSTESİ'!$B$4:$N$9795,13,0)))</f>
        <v/>
      </c>
      <c r="N13" s="44" t="str">
        <f>IF(ISERROR(VLOOKUP(J13,'KAYIT LİSTESİ'!$B$4:$H$795,5,0)),"",(VLOOKUP(J13,'KAYIT LİSTESİ'!$B$4:$H$795,5,0)))</f>
        <v/>
      </c>
      <c r="O13" s="44" t="str">
        <f>IF(ISERROR(VLOOKUP(J13,'KAYIT LİSTESİ'!$B$4:$H$795,6,0)),"",(VLOOKUP(J13,'KAYIT LİSTESİ'!$B$4:$H$795,6,0)))</f>
        <v/>
      </c>
      <c r="P13" s="161"/>
      <c r="Q13" s="26"/>
    </row>
    <row r="14" spans="1:19" s="20" customFormat="1" ht="40.5" customHeight="1" x14ac:dyDescent="0.2">
      <c r="A14" s="51"/>
      <c r="B14" s="51"/>
      <c r="C14" s="92"/>
      <c r="D14" s="92"/>
      <c r="E14" s="154"/>
      <c r="F14" s="155"/>
      <c r="G14" s="93"/>
      <c r="H14" s="23"/>
      <c r="I14" s="24">
        <v>7</v>
      </c>
      <c r="J14" s="25" t="s">
        <v>467</v>
      </c>
      <c r="K14" s="26" t="str">
        <f>IF(ISERROR(VLOOKUP(J14,'KAYIT LİSTESİ'!$B$4:$H$795,2,0)),"",(VLOOKUP(J14,'KAYIT LİSTESİ'!$B$4:$H$795,2,0)))</f>
        <v/>
      </c>
      <c r="L14" s="27" t="str">
        <f>IF(ISERROR(VLOOKUP(J14,'KAYIT LİSTESİ'!$B$4:$H$795,4,0)),"",(VLOOKUP(J14,'KAYIT LİSTESİ'!$B$4:$H$795,4,0)))</f>
        <v/>
      </c>
      <c r="M14" s="196"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61"/>
      <c r="Q14" s="26"/>
    </row>
    <row r="15" spans="1:19" s="20" customFormat="1" ht="40.5" customHeight="1" x14ac:dyDescent="0.2">
      <c r="A15" s="334" t="s">
        <v>11</v>
      </c>
      <c r="B15" s="335" t="s">
        <v>73</v>
      </c>
      <c r="C15" s="337" t="s">
        <v>85</v>
      </c>
      <c r="D15" s="338" t="s">
        <v>215</v>
      </c>
      <c r="E15" s="340" t="s">
        <v>13</v>
      </c>
      <c r="F15" s="340" t="s">
        <v>41</v>
      </c>
      <c r="G15" s="340" t="s">
        <v>14</v>
      </c>
      <c r="H15" s="23"/>
      <c r="I15" s="24">
        <v>8</v>
      </c>
      <c r="J15" s="25" t="s">
        <v>468</v>
      </c>
      <c r="K15" s="26" t="str">
        <f>IF(ISERROR(VLOOKUP(J15,'KAYIT LİSTESİ'!$B$4:$H$795,2,0)),"",(VLOOKUP(J15,'KAYIT LİSTESİ'!$B$4:$H$795,2,0)))</f>
        <v/>
      </c>
      <c r="L15" s="27" t="str">
        <f>IF(ISERROR(VLOOKUP(J15,'KAYIT LİSTESİ'!$B$4:$H$795,4,0)),"",(VLOOKUP(J15,'KAYIT LİSTESİ'!$B$4:$H$795,4,0)))</f>
        <v/>
      </c>
      <c r="M15" s="196" t="str">
        <f>IF(ISERROR(VLOOKUP(J15,'KAYIT LİSTESİ'!$B$4:$N$9795,13,0)),"",(VLOOKUP(J15,'KAYIT LİSTESİ'!$B$4:$N$9795,13,0)))</f>
        <v/>
      </c>
      <c r="N15" s="44" t="str">
        <f>IF(ISERROR(VLOOKUP(J15,'KAYIT LİSTESİ'!$B$4:$H$795,5,0)),"",(VLOOKUP(J15,'KAYIT LİSTESİ'!$B$4:$H$795,5,0)))</f>
        <v/>
      </c>
      <c r="O15" s="44" t="str">
        <f>IF(ISERROR(VLOOKUP(J15,'KAYIT LİSTESİ'!$B$4:$H$795,6,0)),"",(VLOOKUP(J15,'KAYIT LİSTESİ'!$B$4:$H$795,6,0)))</f>
        <v/>
      </c>
      <c r="P15" s="195"/>
      <c r="Q15" s="26"/>
    </row>
    <row r="16" spans="1:19" s="20" customFormat="1" ht="40.5" customHeight="1" x14ac:dyDescent="0.2">
      <c r="A16" s="334"/>
      <c r="B16" s="336"/>
      <c r="C16" s="337"/>
      <c r="D16" s="339"/>
      <c r="E16" s="340"/>
      <c r="F16" s="340"/>
      <c r="G16" s="340"/>
      <c r="H16" s="23"/>
      <c r="I16" s="24">
        <v>9</v>
      </c>
      <c r="J16" s="25" t="s">
        <v>469</v>
      </c>
      <c r="K16" s="26" t="str">
        <f>IF(ISERROR(VLOOKUP(J16,'KAYIT LİSTESİ'!$B$4:$H$795,2,0)),"",(VLOOKUP(J16,'KAYIT LİSTESİ'!$B$4:$H$795,2,0)))</f>
        <v/>
      </c>
      <c r="L16" s="27" t="str">
        <f>IF(ISERROR(VLOOKUP(J16,'KAYIT LİSTESİ'!$B$4:$H$795,4,0)),"",(VLOOKUP(J16,'KAYIT LİSTESİ'!$B$4:$H$795,4,0)))</f>
        <v/>
      </c>
      <c r="M16" s="27" t="str">
        <f>IF(ISERROR(VLOOKUP(J16,'KAYIT LİSTESİ'!$B$4:$N$9795,13,0)),"",(VLOOKUP(J16,'KAYIT LİSTESİ'!$B$4:$N$9795,13,0)))</f>
        <v/>
      </c>
      <c r="N16" s="44" t="str">
        <f>IF(ISERROR(VLOOKUP(J16,'KAYIT LİSTESİ'!$B$4:$H$795,5,0)),"",(VLOOKUP(J16,'KAYIT LİSTESİ'!$B$4:$H$795,5,0)))</f>
        <v/>
      </c>
      <c r="O16" s="44" t="str">
        <f>IF(ISERROR(VLOOKUP(J16,'KAYIT LİSTESİ'!$B$4:$H$795,6,0)),"",(VLOOKUP(J16,'KAYIT LİSTESİ'!$B$4:$H$795,6,0)))</f>
        <v/>
      </c>
      <c r="P16" s="161"/>
      <c r="Q16" s="26"/>
    </row>
    <row r="17" spans="1:17" s="20" customFormat="1" ht="40.5" customHeight="1" x14ac:dyDescent="0.2">
      <c r="A17" s="51"/>
      <c r="B17" s="51"/>
      <c r="C17" s="92"/>
      <c r="D17" s="92"/>
      <c r="E17" s="154"/>
      <c r="F17" s="155"/>
      <c r="G17" s="161"/>
      <c r="H17" s="23"/>
      <c r="I17" s="24">
        <v>10</v>
      </c>
      <c r="J17" s="25" t="s">
        <v>470</v>
      </c>
      <c r="K17" s="26" t="str">
        <f>IF(ISERROR(VLOOKUP(J17,'KAYIT LİSTESİ'!$B$4:$H$795,2,0)),"",(VLOOKUP(J17,'KAYIT LİSTESİ'!$B$4:$H$795,2,0)))</f>
        <v/>
      </c>
      <c r="L17" s="27" t="str">
        <f>IF(ISERROR(VLOOKUP(J17,'KAYIT LİSTESİ'!$B$4:$H$795,4,0)),"",(VLOOKUP(J17,'KAYIT LİSTESİ'!$B$4:$H$795,4,0)))</f>
        <v/>
      </c>
      <c r="M17" s="27" t="str">
        <f>IF(ISERROR(VLOOKUP(J17,'KAYIT LİSTESİ'!$B$4:$N$9795,13,0)),"",(VLOOKUP(J17,'KAYIT LİSTESİ'!$B$4:$N$9795,13,0)))</f>
        <v/>
      </c>
      <c r="N17" s="44" t="str">
        <f>IF(ISERROR(VLOOKUP(J17,'KAYIT LİSTESİ'!$B$4:$H$795,5,0)),"",(VLOOKUP(J17,'KAYIT LİSTESİ'!$B$4:$H$795,5,0)))</f>
        <v/>
      </c>
      <c r="O17" s="44" t="str">
        <f>IF(ISERROR(VLOOKUP(J17,'KAYIT LİSTESİ'!$B$4:$H$795,6,0)),"",(VLOOKUP(J17,'KAYIT LİSTESİ'!$B$4:$H$795,6,0)))</f>
        <v/>
      </c>
      <c r="P17" s="161"/>
      <c r="Q17" s="26"/>
    </row>
    <row r="18" spans="1:17" s="20" customFormat="1" ht="40.5" customHeight="1" x14ac:dyDescent="0.2">
      <c r="A18" s="51"/>
      <c r="B18" s="51"/>
      <c r="C18" s="92"/>
      <c r="D18" s="92"/>
      <c r="E18" s="154"/>
      <c r="F18" s="155"/>
      <c r="G18" s="161"/>
      <c r="H18" s="23"/>
      <c r="I18" s="24">
        <v>11</v>
      </c>
      <c r="J18" s="25" t="s">
        <v>471</v>
      </c>
      <c r="K18" s="26" t="str">
        <f>IF(ISERROR(VLOOKUP(J18,'KAYIT LİSTESİ'!$B$4:$H$795,2,0)),"",(VLOOKUP(J18,'KAYIT LİSTESİ'!$B$4:$H$795,2,0)))</f>
        <v/>
      </c>
      <c r="L18" s="27" t="str">
        <f>IF(ISERROR(VLOOKUP(J18,'KAYIT LİSTESİ'!$B$4:$H$795,4,0)),"",(VLOOKUP(J18,'KAYIT LİSTESİ'!$B$4:$H$795,4,0)))</f>
        <v/>
      </c>
      <c r="M18" s="27" t="str">
        <f>IF(ISERROR(VLOOKUP(J18,'KAYIT LİSTESİ'!$B$4:$N$9795,13,0)),"",(VLOOKUP(J18,'KAYIT LİSTESİ'!$B$4:$N$9795,13,0)))</f>
        <v/>
      </c>
      <c r="N18" s="44" t="str">
        <f>IF(ISERROR(VLOOKUP(J18,'KAYIT LİSTESİ'!$B$4:$H$795,5,0)),"",(VLOOKUP(J18,'KAYIT LİSTESİ'!$B$4:$H$795,5,0)))</f>
        <v/>
      </c>
      <c r="O18" s="44" t="str">
        <f>IF(ISERROR(VLOOKUP(J18,'KAYIT LİSTESİ'!$B$4:$H$795,6,0)),"",(VLOOKUP(J18,'KAYIT LİSTESİ'!$B$4:$H$795,6,0)))</f>
        <v/>
      </c>
      <c r="P18" s="195"/>
      <c r="Q18" s="26"/>
    </row>
    <row r="19" spans="1:17" s="20" customFormat="1" ht="40.5" customHeight="1" x14ac:dyDescent="0.2">
      <c r="A19" s="51"/>
      <c r="B19" s="51"/>
      <c r="C19" s="92"/>
      <c r="D19" s="92"/>
      <c r="E19" s="154"/>
      <c r="F19" s="155"/>
      <c r="G19" s="161"/>
      <c r="H19" s="23"/>
      <c r="I19" s="24">
        <v>12</v>
      </c>
      <c r="J19" s="25" t="s">
        <v>472</v>
      </c>
      <c r="K19" s="26" t="str">
        <f>IF(ISERROR(VLOOKUP(J19,'KAYIT LİSTESİ'!$B$4:$H$795,2,0)),"",(VLOOKUP(J19,'KAYIT LİSTESİ'!$B$4:$H$795,2,0)))</f>
        <v/>
      </c>
      <c r="L19" s="27" t="str">
        <f>IF(ISERROR(VLOOKUP(J19,'KAYIT LİSTESİ'!$B$4:$H$795,4,0)),"",(VLOOKUP(J19,'KAYIT LİSTESİ'!$B$4:$H$795,4,0)))</f>
        <v/>
      </c>
      <c r="M19" s="27" t="str">
        <f>IF(ISERROR(VLOOKUP(J19,'KAYIT LİSTESİ'!$B$4:$N$9795,13,0)),"",(VLOOKUP(J19,'KAYIT LİSTESİ'!$B$4:$N$9795,13,0)))</f>
        <v/>
      </c>
      <c r="N19" s="44" t="str">
        <f>IF(ISERROR(VLOOKUP(J19,'KAYIT LİSTESİ'!$B$4:$H$795,5,0)),"",(VLOOKUP(J19,'KAYIT LİSTESİ'!$B$4:$H$795,5,0)))</f>
        <v/>
      </c>
      <c r="O19" s="44" t="str">
        <f>IF(ISERROR(VLOOKUP(J19,'KAYIT LİSTESİ'!$B$4:$H$795,6,0)),"",(VLOOKUP(J19,'KAYIT LİSTESİ'!$B$4:$H$795,6,0)))</f>
        <v/>
      </c>
      <c r="P19" s="195"/>
      <c r="Q19" s="26"/>
    </row>
    <row r="20" spans="1:17" s="20" customFormat="1" ht="40.5" customHeight="1" x14ac:dyDescent="0.2">
      <c r="A20" s="51"/>
      <c r="B20" s="51"/>
      <c r="C20" s="92"/>
      <c r="D20" s="92"/>
      <c r="E20" s="154"/>
      <c r="F20" s="155"/>
      <c r="G20" s="161"/>
      <c r="H20" s="23"/>
      <c r="I20" s="344" t="s">
        <v>16</v>
      </c>
      <c r="J20" s="345"/>
      <c r="K20" s="345"/>
      <c r="L20" s="345"/>
      <c r="M20" s="345"/>
      <c r="N20" s="345"/>
      <c r="O20" s="345"/>
      <c r="P20" s="345"/>
      <c r="Q20" s="346"/>
    </row>
    <row r="21" spans="1:17" s="20" customFormat="1" ht="40.5" customHeight="1" x14ac:dyDescent="0.2">
      <c r="A21" s="51"/>
      <c r="B21" s="51"/>
      <c r="C21" s="92"/>
      <c r="D21" s="92"/>
      <c r="E21" s="154"/>
      <c r="F21" s="155"/>
      <c r="G21" s="161"/>
      <c r="H21" s="23"/>
      <c r="I21" s="43" t="s">
        <v>133</v>
      </c>
      <c r="J21" s="40" t="s">
        <v>74</v>
      </c>
      <c r="K21" s="40" t="s">
        <v>73</v>
      </c>
      <c r="L21" s="41" t="s">
        <v>12</v>
      </c>
      <c r="M21" s="41" t="s">
        <v>215</v>
      </c>
      <c r="N21" s="42" t="s">
        <v>13</v>
      </c>
      <c r="O21" s="42" t="s">
        <v>41</v>
      </c>
      <c r="P21" s="40" t="s">
        <v>14</v>
      </c>
      <c r="Q21" s="40" t="s">
        <v>25</v>
      </c>
    </row>
    <row r="22" spans="1:17" s="20" customFormat="1" ht="40.5" customHeight="1" x14ac:dyDescent="0.2">
      <c r="A22" s="334" t="s">
        <v>11</v>
      </c>
      <c r="B22" s="335" t="s">
        <v>73</v>
      </c>
      <c r="C22" s="337" t="s">
        <v>85</v>
      </c>
      <c r="D22" s="338" t="s">
        <v>215</v>
      </c>
      <c r="E22" s="340" t="s">
        <v>13</v>
      </c>
      <c r="F22" s="340" t="s">
        <v>41</v>
      </c>
      <c r="G22" s="340" t="s">
        <v>14</v>
      </c>
      <c r="H22" s="23"/>
      <c r="I22" s="24">
        <v>1</v>
      </c>
      <c r="J22" s="25" t="s">
        <v>473</v>
      </c>
      <c r="K22" s="26" t="str">
        <f>IF(ISERROR(VLOOKUP(J22,'KAYIT LİSTESİ'!$B$4:$H$795,2,0)),"",(VLOOKUP(J22,'KAYIT LİSTESİ'!$B$4:$H$795,2,0)))</f>
        <v/>
      </c>
      <c r="L22" s="27" t="str">
        <f>IF(ISERROR(VLOOKUP(J22,'KAYIT LİSTESİ'!$B$4:$H$795,4,0)),"",(VLOOKUP(J22,'KAYIT LİSTESİ'!$B$4:$H$795,4,0)))</f>
        <v/>
      </c>
      <c r="M22" s="27" t="str">
        <f>IF(ISERROR(VLOOKUP(J22,'KAYIT LİSTESİ'!$B$4:$N$9795,13,0)),"",(VLOOKUP(J22,'KAYIT LİSTESİ'!$B$4:$N$9795,13,0)))</f>
        <v/>
      </c>
      <c r="N22" s="44" t="str">
        <f>IF(ISERROR(VLOOKUP(J22,'KAYIT LİSTESİ'!$B$4:$H$795,5,0)),"",(VLOOKUP(J22,'KAYIT LİSTESİ'!$B$4:$H$795,5,0)))</f>
        <v/>
      </c>
      <c r="O22" s="44" t="str">
        <f>IF(ISERROR(VLOOKUP(J22,'KAYIT LİSTESİ'!$B$4:$H$795,6,0)),"",(VLOOKUP(J22,'KAYIT LİSTESİ'!$B$4:$H$795,6,0)))</f>
        <v/>
      </c>
      <c r="P22" s="195"/>
      <c r="Q22" s="26"/>
    </row>
    <row r="23" spans="1:17" s="20" customFormat="1" ht="40.5" customHeight="1" x14ac:dyDescent="0.2">
      <c r="A23" s="334"/>
      <c r="B23" s="336"/>
      <c r="C23" s="337"/>
      <c r="D23" s="339"/>
      <c r="E23" s="340"/>
      <c r="F23" s="340"/>
      <c r="G23" s="340"/>
      <c r="H23" s="23"/>
      <c r="I23" s="24">
        <v>2</v>
      </c>
      <c r="J23" s="25" t="s">
        <v>474</v>
      </c>
      <c r="K23" s="26" t="str">
        <f>IF(ISERROR(VLOOKUP(J23,'KAYIT LİSTESİ'!$B$4:$H$795,2,0)),"",(VLOOKUP(J23,'KAYIT LİSTESİ'!$B$4:$H$795,2,0)))</f>
        <v/>
      </c>
      <c r="L23" s="27" t="str">
        <f>IF(ISERROR(VLOOKUP(J23,'KAYIT LİSTESİ'!$B$4:$H$795,4,0)),"",(VLOOKUP(J23,'KAYIT LİSTESİ'!$B$4:$H$795,4,0)))</f>
        <v/>
      </c>
      <c r="M23" s="27" t="str">
        <f>IF(ISERROR(VLOOKUP(J23,'KAYIT LİSTESİ'!$B$4:$N$9795,13,0)),"",(VLOOKUP(J23,'KAYIT LİSTESİ'!$B$4:$N$9795,13,0)))</f>
        <v/>
      </c>
      <c r="N23" s="44" t="str">
        <f>IF(ISERROR(VLOOKUP(J23,'KAYIT LİSTESİ'!$B$4:$H$795,5,0)),"",(VLOOKUP(J23,'KAYIT LİSTESİ'!$B$4:$H$795,5,0)))</f>
        <v/>
      </c>
      <c r="O23" s="44" t="str">
        <f>IF(ISERROR(VLOOKUP(J23,'KAYIT LİSTESİ'!$B$4:$H$795,6,0)),"",(VLOOKUP(J23,'KAYIT LİSTESİ'!$B$4:$H$795,6,0)))</f>
        <v/>
      </c>
      <c r="P23" s="195"/>
      <c r="Q23" s="26"/>
    </row>
    <row r="24" spans="1:17" s="20" customFormat="1" ht="40.5" customHeight="1" x14ac:dyDescent="0.2">
      <c r="A24" s="51"/>
      <c r="B24" s="51"/>
      <c r="C24" s="92"/>
      <c r="D24" s="92"/>
      <c r="E24" s="154"/>
      <c r="F24" s="155"/>
      <c r="G24" s="160"/>
      <c r="H24" s="23"/>
      <c r="I24" s="24">
        <v>3</v>
      </c>
      <c r="J24" s="25" t="s">
        <v>475</v>
      </c>
      <c r="K24" s="26" t="str">
        <f>IF(ISERROR(VLOOKUP(J24,'KAYIT LİSTESİ'!$B$4:$H$795,2,0)),"",(VLOOKUP(J24,'KAYIT LİSTESİ'!$B$4:$H$795,2,0)))</f>
        <v/>
      </c>
      <c r="L24" s="27" t="str">
        <f>IF(ISERROR(VLOOKUP(J24,'KAYIT LİSTESİ'!$B$4:$H$795,4,0)),"",(VLOOKUP(J24,'KAYIT LİSTESİ'!$B$4:$H$795,4,0)))</f>
        <v/>
      </c>
      <c r="M24" s="27" t="str">
        <f>IF(ISERROR(VLOOKUP(J24,'KAYIT LİSTESİ'!$B$4:$N$9795,13,0)),"",(VLOOKUP(J24,'KAYIT LİSTESİ'!$B$4:$N$9795,13,0)))</f>
        <v/>
      </c>
      <c r="N24" s="44" t="str">
        <f>IF(ISERROR(VLOOKUP(J24,'KAYIT LİSTESİ'!$B$4:$H$795,5,0)),"",(VLOOKUP(J24,'KAYIT LİSTESİ'!$B$4:$H$795,5,0)))</f>
        <v/>
      </c>
      <c r="O24" s="44" t="str">
        <f>IF(ISERROR(VLOOKUP(J24,'KAYIT LİSTESİ'!$B$4:$H$795,6,0)),"",(VLOOKUP(J24,'KAYIT LİSTESİ'!$B$4:$H$795,6,0)))</f>
        <v/>
      </c>
      <c r="P24" s="160"/>
      <c r="Q24" s="26"/>
    </row>
    <row r="25" spans="1:17" s="20" customFormat="1" ht="40.5" customHeight="1" x14ac:dyDescent="0.2">
      <c r="A25" s="51"/>
      <c r="B25" s="51"/>
      <c r="C25" s="92"/>
      <c r="D25" s="92"/>
      <c r="E25" s="154"/>
      <c r="F25" s="155"/>
      <c r="G25" s="160"/>
      <c r="H25" s="23"/>
      <c r="I25" s="24">
        <v>4</v>
      </c>
      <c r="J25" s="25" t="s">
        <v>476</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160"/>
      <c r="Q25" s="26"/>
    </row>
    <row r="26" spans="1:17" s="20" customFormat="1" ht="40.5" customHeight="1" x14ac:dyDescent="0.2">
      <c r="A26" s="51"/>
      <c r="B26" s="51"/>
      <c r="C26" s="92"/>
      <c r="D26" s="92"/>
      <c r="E26" s="154"/>
      <c r="F26" s="155"/>
      <c r="G26" s="160"/>
      <c r="H26" s="23"/>
      <c r="I26" s="24">
        <v>5</v>
      </c>
      <c r="J26" s="25" t="s">
        <v>477</v>
      </c>
      <c r="K26" s="26" t="str">
        <f>IF(ISERROR(VLOOKUP(J26,'KAYIT LİSTESİ'!$B$4:$H$795,2,0)),"",(VLOOKUP(J26,'KAYIT LİSTESİ'!$B$4:$H$795,2,0)))</f>
        <v/>
      </c>
      <c r="L26" s="27" t="str">
        <f>IF(ISERROR(VLOOKUP(J26,'KAYIT LİSTESİ'!$B$4:$H$795,4,0)),"",(VLOOKUP(J26,'KAYIT LİSTESİ'!$B$4:$H$795,4,0)))</f>
        <v/>
      </c>
      <c r="M26" s="27" t="str">
        <f>IF(ISERROR(VLOOKUP(J26,'KAYIT LİSTESİ'!$B$4:$N$9795,13,0)),"",(VLOOKUP(J26,'KAYIT LİSTESİ'!$B$4:$N$9795,13,0)))</f>
        <v/>
      </c>
      <c r="N26" s="44" t="str">
        <f>IF(ISERROR(VLOOKUP(J26,'KAYIT LİSTESİ'!$B$4:$H$795,5,0)),"",(VLOOKUP(J26,'KAYIT LİSTESİ'!$B$4:$H$795,5,0)))</f>
        <v/>
      </c>
      <c r="O26" s="44" t="str">
        <f>IF(ISERROR(VLOOKUP(J26,'KAYIT LİSTESİ'!$B$4:$H$795,6,0)),"",(VLOOKUP(J26,'KAYIT LİSTESİ'!$B$4:$H$795,6,0)))</f>
        <v/>
      </c>
      <c r="P26" s="160"/>
      <c r="Q26" s="26"/>
    </row>
    <row r="27" spans="1:17" s="20" customFormat="1" ht="40.5" customHeight="1" x14ac:dyDescent="0.2">
      <c r="A27" s="51"/>
      <c r="B27" s="51"/>
      <c r="C27" s="92"/>
      <c r="D27" s="92"/>
      <c r="E27" s="154"/>
      <c r="F27" s="155"/>
      <c r="G27" s="93"/>
      <c r="H27" s="23"/>
      <c r="I27" s="24">
        <v>6</v>
      </c>
      <c r="J27" s="25" t="s">
        <v>478</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28"/>
      <c r="Q27" s="26"/>
    </row>
    <row r="28" spans="1:17" s="20" customFormat="1" ht="40.5" customHeight="1" x14ac:dyDescent="0.2">
      <c r="A28" s="51"/>
      <c r="B28" s="51"/>
      <c r="C28" s="92"/>
      <c r="D28" s="92"/>
      <c r="E28" s="154"/>
      <c r="F28" s="155"/>
      <c r="G28" s="93"/>
      <c r="H28" s="23"/>
      <c r="I28" s="24">
        <v>7</v>
      </c>
      <c r="J28" s="25" t="s">
        <v>479</v>
      </c>
      <c r="K28" s="26" t="str">
        <f>IF(ISERROR(VLOOKUP(J28,'KAYIT LİSTESİ'!$B$4:$H$795,2,0)),"",(VLOOKUP(J28,'KAYIT LİSTESİ'!$B$4:$H$795,2,0)))</f>
        <v/>
      </c>
      <c r="L28" s="27" t="str">
        <f>IF(ISERROR(VLOOKUP(J28,'KAYIT LİSTESİ'!$B$4:$H$795,4,0)),"",(VLOOKUP(J28,'KAYIT LİSTESİ'!$B$4:$H$795,4,0)))</f>
        <v/>
      </c>
      <c r="M28" s="27" t="str">
        <f>IF(ISERROR(VLOOKUP(J28,'KAYIT LİSTESİ'!$B$4:$N$9795,13,0)),"",(VLOOKUP(J28,'KAYIT LİSTESİ'!$B$4:$N$9795,13,0)))</f>
        <v/>
      </c>
      <c r="N28" s="44" t="str">
        <f>IF(ISERROR(VLOOKUP(J28,'KAYIT LİSTESİ'!$B$4:$H$795,5,0)),"",(VLOOKUP(J28,'KAYIT LİSTESİ'!$B$4:$H$795,5,0)))</f>
        <v/>
      </c>
      <c r="O28" s="44" t="str">
        <f>IF(ISERROR(VLOOKUP(J28,'KAYIT LİSTESİ'!$B$4:$H$795,6,0)),"",(VLOOKUP(J28,'KAYIT LİSTESİ'!$B$4:$H$795,6,0)))</f>
        <v/>
      </c>
      <c r="P28" s="28"/>
      <c r="Q28" s="26"/>
    </row>
    <row r="29" spans="1:17" s="20" customFormat="1" ht="40.5" customHeight="1" x14ac:dyDescent="0.2">
      <c r="A29" s="51"/>
      <c r="B29" s="51"/>
      <c r="C29" s="92"/>
      <c r="D29" s="92"/>
      <c r="E29" s="154"/>
      <c r="F29" s="155"/>
      <c r="G29" s="93"/>
      <c r="H29" s="23"/>
      <c r="I29" s="24">
        <v>8</v>
      </c>
      <c r="J29" s="25" t="s">
        <v>480</v>
      </c>
      <c r="K29" s="26" t="str">
        <f>IF(ISERROR(VLOOKUP(J29,'KAYIT LİSTESİ'!$B$4:$H$795,2,0)),"",(VLOOKUP(J29,'KAYIT LİSTESİ'!$B$4:$H$795,2,0)))</f>
        <v/>
      </c>
      <c r="L29" s="27" t="str">
        <f>IF(ISERROR(VLOOKUP(J29,'KAYIT LİSTESİ'!$B$4:$H$795,4,0)),"",(VLOOKUP(J29,'KAYIT LİSTESİ'!$B$4:$H$795,4,0)))</f>
        <v/>
      </c>
      <c r="M29" s="27" t="str">
        <f>IF(ISERROR(VLOOKUP(J29,'KAYIT LİSTESİ'!$B$4:$N$9795,13,0)),"",(VLOOKUP(J29,'KAYIT LİSTESİ'!$B$4:$N$9795,13,0)))</f>
        <v/>
      </c>
      <c r="N29" s="44" t="str">
        <f>IF(ISERROR(VLOOKUP(J29,'KAYIT LİSTESİ'!$B$4:$H$795,5,0)),"",(VLOOKUP(J29,'KAYIT LİSTESİ'!$B$4:$H$795,5,0)))</f>
        <v/>
      </c>
      <c r="O29" s="44" t="str">
        <f>IF(ISERROR(VLOOKUP(J29,'KAYIT LİSTESİ'!$B$4:$H$795,6,0)),"",(VLOOKUP(J29,'KAYIT LİSTESİ'!$B$4:$H$795,6,0)))</f>
        <v/>
      </c>
      <c r="P29" s="28"/>
      <c r="Q29" s="26"/>
    </row>
    <row r="30" spans="1:17" s="20" customFormat="1" ht="40.5" customHeight="1" x14ac:dyDescent="0.2">
      <c r="A30" s="51"/>
      <c r="B30" s="51"/>
      <c r="C30" s="92"/>
      <c r="D30" s="92"/>
      <c r="E30" s="154"/>
      <c r="F30" s="155"/>
      <c r="G30" s="93"/>
      <c r="H30" s="23"/>
      <c r="I30" s="24">
        <v>9</v>
      </c>
      <c r="J30" s="25" t="s">
        <v>481</v>
      </c>
      <c r="K30" s="26" t="str">
        <f>IF(ISERROR(VLOOKUP(J30,'KAYIT LİSTESİ'!$B$4:$H$795,2,0)),"",(VLOOKUP(J30,'KAYIT LİSTESİ'!$B$4:$H$795,2,0)))</f>
        <v/>
      </c>
      <c r="L30" s="27" t="str">
        <f>IF(ISERROR(VLOOKUP(J30,'KAYIT LİSTESİ'!$B$4:$H$795,4,0)),"",(VLOOKUP(J30,'KAYIT LİSTESİ'!$B$4:$H$795,4,0)))</f>
        <v/>
      </c>
      <c r="M30" s="27" t="str">
        <f>IF(ISERROR(VLOOKUP(J30,'KAYIT LİSTESİ'!$B$4:$N$9795,13,0)),"",(VLOOKUP(J30,'KAYIT LİSTESİ'!$B$4:$N$9795,13,0)))</f>
        <v/>
      </c>
      <c r="N30" s="44" t="str">
        <f>IF(ISERROR(VLOOKUP(J30,'KAYIT LİSTESİ'!$B$4:$H$795,5,0)),"",(VLOOKUP(J30,'KAYIT LİSTESİ'!$B$4:$H$795,5,0)))</f>
        <v/>
      </c>
      <c r="O30" s="44" t="str">
        <f>IF(ISERROR(VLOOKUP(J30,'KAYIT LİSTESİ'!$B$4:$H$795,6,0)),"",(VLOOKUP(J30,'KAYIT LİSTESİ'!$B$4:$H$795,6,0)))</f>
        <v/>
      </c>
      <c r="P30" s="28"/>
      <c r="Q30" s="26"/>
    </row>
    <row r="31" spans="1:17" s="20" customFormat="1" ht="40.5" customHeight="1" x14ac:dyDescent="0.2">
      <c r="A31" s="51"/>
      <c r="B31" s="51"/>
      <c r="C31" s="92"/>
      <c r="D31" s="92"/>
      <c r="E31" s="154"/>
      <c r="F31" s="155"/>
      <c r="G31" s="93"/>
      <c r="H31" s="23"/>
      <c r="I31" s="24">
        <v>10</v>
      </c>
      <c r="J31" s="25" t="s">
        <v>482</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28"/>
      <c r="Q31" s="26"/>
    </row>
    <row r="32" spans="1:17" s="20" customFormat="1" ht="43.15" customHeight="1" x14ac:dyDescent="0.2">
      <c r="A32" s="31" t="s">
        <v>18</v>
      </c>
      <c r="B32" s="31"/>
      <c r="C32" s="31"/>
      <c r="D32" s="31"/>
      <c r="E32" s="31"/>
      <c r="F32" s="46" t="s">
        <v>0</v>
      </c>
      <c r="G32" s="46" t="s">
        <v>1</v>
      </c>
      <c r="H32" s="23"/>
      <c r="I32" s="32"/>
      <c r="J32" s="32" t="s">
        <v>2</v>
      </c>
      <c r="K32" s="32"/>
      <c r="L32" s="30" t="s">
        <v>2</v>
      </c>
      <c r="M32" s="30"/>
      <c r="N32" s="48" t="s">
        <v>3</v>
      </c>
      <c r="O32" s="49" t="s">
        <v>3</v>
      </c>
      <c r="P32" s="29" t="s">
        <v>3</v>
      </c>
      <c r="Q32" s="22"/>
    </row>
    <row r="33" spans="1:19" s="20" customFormat="1" ht="21.6" customHeight="1" x14ac:dyDescent="0.2">
      <c r="A33" s="29"/>
      <c r="B33" s="29"/>
      <c r="C33" s="22"/>
      <c r="D33" s="22"/>
      <c r="E33" s="22"/>
      <c r="F33" s="47"/>
      <c r="G33" s="47"/>
      <c r="H33" s="22"/>
      <c r="I33" s="29"/>
      <c r="J33" s="29"/>
      <c r="K33" s="29"/>
      <c r="L33" s="30"/>
      <c r="M33" s="30"/>
      <c r="N33" s="50"/>
      <c r="O33" s="50"/>
      <c r="P33" s="22"/>
      <c r="Q33" s="22"/>
    </row>
    <row r="34" spans="1:19" ht="21.6" customHeight="1" x14ac:dyDescent="0.2">
      <c r="R34" s="33"/>
    </row>
    <row r="35" spans="1:19" ht="21.6" customHeight="1" x14ac:dyDescent="0.2"/>
    <row r="36" spans="1:19" ht="21.6" customHeight="1" x14ac:dyDescent="0.2"/>
    <row r="37" spans="1:19" ht="21.6" customHeight="1" x14ac:dyDescent="0.2"/>
    <row r="38" spans="1:19" ht="21.6" customHeight="1" x14ac:dyDescent="0.2"/>
    <row r="39" spans="1:19" ht="21.6" customHeight="1" x14ac:dyDescent="0.2"/>
    <row r="40" spans="1:19" ht="21.6" customHeight="1" x14ac:dyDescent="0.2"/>
    <row r="41" spans="1:19" ht="21.6" customHeight="1" x14ac:dyDescent="0.2"/>
    <row r="42" spans="1:19" ht="21.6" customHeight="1" x14ac:dyDescent="0.2"/>
    <row r="43" spans="1:19" ht="21.6" customHeight="1" x14ac:dyDescent="0.2"/>
    <row r="44" spans="1:19" s="29" customFormat="1" ht="21.6" customHeight="1" x14ac:dyDescent="0.2">
      <c r="C44" s="22"/>
      <c r="D44" s="22"/>
      <c r="E44" s="22"/>
      <c r="F44" s="47"/>
      <c r="G44" s="47"/>
      <c r="H44" s="22"/>
      <c r="L44" s="30"/>
      <c r="M44" s="30"/>
      <c r="N44" s="50"/>
      <c r="O44" s="50"/>
      <c r="P44" s="22"/>
      <c r="Q44" s="22"/>
      <c r="R44" s="22"/>
      <c r="S44" s="22"/>
    </row>
    <row r="45" spans="1:19" s="29" customFormat="1" ht="21.6" customHeight="1" x14ac:dyDescent="0.2">
      <c r="C45" s="22"/>
      <c r="D45" s="22"/>
      <c r="E45" s="22"/>
      <c r="F45" s="47"/>
      <c r="G45" s="47"/>
      <c r="H45" s="22"/>
      <c r="L45" s="30"/>
      <c r="M45" s="30"/>
      <c r="N45" s="50"/>
      <c r="O45" s="50"/>
      <c r="P45" s="22"/>
      <c r="Q45" s="22"/>
      <c r="R45" s="22"/>
      <c r="S45" s="22"/>
    </row>
    <row r="46" spans="1:19" s="29" customFormat="1" ht="21.6" customHeight="1" x14ac:dyDescent="0.2">
      <c r="C46" s="22"/>
      <c r="D46" s="22"/>
      <c r="E46" s="22"/>
      <c r="F46" s="47"/>
      <c r="G46" s="47"/>
      <c r="H46" s="22"/>
      <c r="L46" s="30"/>
      <c r="M46" s="30"/>
      <c r="N46" s="50"/>
      <c r="O46" s="50"/>
      <c r="P46" s="22"/>
      <c r="Q46" s="22"/>
      <c r="R46" s="22"/>
      <c r="S46" s="22"/>
    </row>
    <row r="47" spans="1:19" s="29" customFormat="1" ht="21.6" customHeight="1" x14ac:dyDescent="0.2">
      <c r="C47" s="22"/>
      <c r="D47" s="22"/>
      <c r="E47" s="22"/>
      <c r="F47" s="47"/>
      <c r="G47" s="47"/>
      <c r="H47" s="22"/>
      <c r="L47" s="30"/>
      <c r="M47" s="30"/>
      <c r="N47" s="50"/>
      <c r="O47" s="50"/>
      <c r="P47" s="22"/>
      <c r="Q47" s="22"/>
      <c r="R47" s="22"/>
      <c r="S47" s="22"/>
    </row>
    <row r="48" spans="1:19" s="29" customFormat="1" ht="21.6" customHeight="1" x14ac:dyDescent="0.2">
      <c r="C48" s="22"/>
      <c r="D48" s="22"/>
      <c r="E48" s="22"/>
      <c r="F48" s="47"/>
      <c r="G48" s="47"/>
      <c r="H48" s="22"/>
      <c r="L48" s="30"/>
      <c r="M48" s="30"/>
      <c r="N48" s="50"/>
      <c r="O48" s="50"/>
      <c r="P48" s="22"/>
      <c r="Q48" s="22"/>
      <c r="R48" s="22"/>
      <c r="S48" s="22"/>
    </row>
    <row r="49" spans="3:19" s="29" customFormat="1" ht="21.6" customHeight="1" x14ac:dyDescent="0.2">
      <c r="C49" s="22"/>
      <c r="D49" s="22"/>
      <c r="E49" s="22"/>
      <c r="F49" s="47"/>
      <c r="G49" s="47"/>
      <c r="H49" s="22"/>
      <c r="L49" s="30"/>
      <c r="M49" s="30"/>
      <c r="N49" s="50"/>
      <c r="O49" s="50"/>
      <c r="P49" s="22"/>
      <c r="Q49" s="22"/>
      <c r="R49" s="22"/>
      <c r="S49" s="22"/>
    </row>
    <row r="50" spans="3:19" s="29" customFormat="1" ht="21.6" customHeight="1" x14ac:dyDescent="0.2">
      <c r="C50" s="22"/>
      <c r="D50" s="22"/>
      <c r="E50" s="22"/>
      <c r="F50" s="47"/>
      <c r="G50" s="47"/>
      <c r="H50" s="22"/>
      <c r="L50" s="30"/>
      <c r="M50" s="30"/>
      <c r="N50" s="50"/>
      <c r="O50" s="50"/>
      <c r="P50" s="22"/>
      <c r="Q50" s="22"/>
      <c r="R50" s="22"/>
      <c r="S50" s="22"/>
    </row>
    <row r="51" spans="3:19" s="29" customFormat="1" ht="21.6" customHeight="1" x14ac:dyDescent="0.2">
      <c r="C51" s="22"/>
      <c r="D51" s="22"/>
      <c r="E51" s="22"/>
      <c r="F51" s="47"/>
      <c r="G51" s="47"/>
      <c r="H51" s="22"/>
      <c r="L51" s="30"/>
      <c r="M51" s="30"/>
      <c r="N51" s="50"/>
      <c r="O51" s="50"/>
      <c r="P51" s="22"/>
      <c r="Q51" s="22"/>
      <c r="R51" s="22"/>
      <c r="S51" s="22"/>
    </row>
    <row r="52" spans="3:19" s="29" customFormat="1" ht="21.6" customHeight="1" x14ac:dyDescent="0.2">
      <c r="C52" s="22"/>
      <c r="D52" s="22"/>
      <c r="E52" s="22"/>
      <c r="F52" s="47"/>
      <c r="G52" s="47"/>
      <c r="H52" s="22"/>
      <c r="L52" s="30"/>
      <c r="M52" s="30"/>
      <c r="N52" s="50"/>
      <c r="O52" s="50"/>
      <c r="P52" s="22"/>
      <c r="Q52" s="22"/>
      <c r="R52" s="22"/>
      <c r="S52" s="22"/>
    </row>
    <row r="53" spans="3:19" s="29" customFormat="1" ht="21.6" customHeight="1" x14ac:dyDescent="0.2">
      <c r="C53" s="22"/>
      <c r="D53" s="22"/>
      <c r="E53" s="22"/>
      <c r="F53" s="47"/>
      <c r="G53" s="47"/>
      <c r="H53" s="22"/>
      <c r="L53" s="30"/>
      <c r="M53" s="30"/>
      <c r="N53" s="50"/>
      <c r="O53" s="50"/>
      <c r="P53" s="22"/>
      <c r="Q53" s="22"/>
      <c r="R53" s="22"/>
      <c r="S53" s="22"/>
    </row>
    <row r="54" spans="3:19" s="29" customFormat="1" ht="21.6" customHeight="1" x14ac:dyDescent="0.2">
      <c r="C54" s="22"/>
      <c r="D54" s="22"/>
      <c r="E54" s="22"/>
      <c r="F54" s="47"/>
      <c r="G54" s="47"/>
      <c r="H54" s="22"/>
      <c r="L54" s="30"/>
      <c r="M54" s="30"/>
      <c r="N54" s="50"/>
      <c r="O54" s="50"/>
      <c r="P54" s="22"/>
      <c r="Q54" s="22"/>
      <c r="R54" s="22"/>
      <c r="S54" s="22"/>
    </row>
    <row r="55" spans="3:19" s="29" customFormat="1" ht="21.6" customHeight="1" x14ac:dyDescent="0.2">
      <c r="C55" s="22"/>
      <c r="D55" s="22"/>
      <c r="E55" s="22"/>
      <c r="F55" s="47"/>
      <c r="G55" s="47"/>
      <c r="H55" s="22"/>
      <c r="L55" s="30"/>
      <c r="M55" s="30"/>
      <c r="N55" s="50"/>
      <c r="O55" s="50"/>
      <c r="P55" s="22"/>
      <c r="Q55" s="22"/>
      <c r="R55" s="22"/>
      <c r="S55" s="22"/>
    </row>
  </sheetData>
  <mergeCells count="32">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 ref="F15:F16"/>
    <mergeCell ref="G15:G16"/>
    <mergeCell ref="I20:Q20"/>
    <mergeCell ref="A22:A23"/>
    <mergeCell ref="B22:B23"/>
    <mergeCell ref="C22:C23"/>
    <mergeCell ref="D22:D23"/>
    <mergeCell ref="E22:E23"/>
    <mergeCell ref="F22:F23"/>
    <mergeCell ref="G22:G23"/>
    <mergeCell ref="A15:A16"/>
    <mergeCell ref="B15:B16"/>
    <mergeCell ref="C15:C16"/>
    <mergeCell ref="D15:D16"/>
    <mergeCell ref="E15:E16"/>
  </mergeCells>
  <hyperlinks>
    <hyperlink ref="E3" location="'YARIŞMA PROGRAMI'!C7" display="100 m. Engelli"/>
  </hyperlinks>
  <printOptions horizontalCentered="1"/>
  <pageMargins left="0.16" right="0.19685039370078741" top="0.18" bottom="0.19" header="0.17" footer="0.17"/>
  <pageSetup paperSize="9" scale="5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55"/>
  <sheetViews>
    <sheetView view="pageBreakPreview" zoomScale="80" zoomScaleNormal="100" zoomScaleSheetLayoutView="80" workbookViewId="0">
      <selection activeCell="A9" sqref="A9"/>
    </sheetView>
  </sheetViews>
  <sheetFormatPr defaultColWidth="9.140625" defaultRowHeight="12.75" x14ac:dyDescent="0.2"/>
  <cols>
    <col min="1" max="1" width="4.85546875" style="29" customWidth="1"/>
    <col min="2" max="2" width="8.42578125" style="29" customWidth="1"/>
    <col min="3" max="3" width="12.28515625" style="22" customWidth="1"/>
    <col min="4" max="4" width="10.28515625" style="22" customWidth="1"/>
    <col min="5" max="5" width="23.140625" style="22" customWidth="1"/>
    <col min="6" max="6" width="23.42578125" style="47" customWidth="1"/>
    <col min="7" max="7" width="11" style="47" customWidth="1"/>
    <col min="8" max="8" width="2.140625" style="22" customWidth="1"/>
    <col min="9" max="9" width="6.85546875" style="29" customWidth="1"/>
    <col min="10" max="10" width="10.7109375" style="29" hidden="1" customWidth="1"/>
    <col min="11" max="11" width="6.7109375" style="29" customWidth="1"/>
    <col min="12" max="12" width="12.140625" style="30" customWidth="1"/>
    <col min="13" max="13" width="9.5703125" style="30" customWidth="1"/>
    <col min="14" max="14" width="19.5703125" style="50" customWidth="1"/>
    <col min="15" max="15" width="29.85546875" style="50" customWidth="1"/>
    <col min="16" max="16" width="12.7109375" style="22" customWidth="1"/>
    <col min="17" max="17" width="5.28515625" style="22" customWidth="1"/>
    <col min="18" max="18" width="5.7109375" style="22" customWidth="1"/>
    <col min="19" max="16384" width="9.140625" style="22"/>
  </cols>
  <sheetData>
    <row r="1" spans="1:19" s="10" customFormat="1" ht="45" customHeight="1" x14ac:dyDescent="0.2">
      <c r="A1" s="325" t="str">
        <f>'YARIŞMA BİLGİLERİ'!A2</f>
        <v>Türkiye Görme Engelliler Spor Federasyonu
İzmir Atletizm İl Temsilciliği</v>
      </c>
      <c r="B1" s="325"/>
      <c r="C1" s="325"/>
      <c r="D1" s="325"/>
      <c r="E1" s="325"/>
      <c r="F1" s="325"/>
      <c r="G1" s="325"/>
      <c r="H1" s="325"/>
      <c r="I1" s="325"/>
      <c r="J1" s="325"/>
      <c r="K1" s="325"/>
      <c r="L1" s="325"/>
      <c r="M1" s="325"/>
      <c r="N1" s="325"/>
      <c r="O1" s="325"/>
      <c r="P1" s="325"/>
      <c r="Q1" s="325"/>
    </row>
    <row r="2" spans="1:19" s="10" customFormat="1" ht="23.25" customHeight="1" x14ac:dyDescent="0.2">
      <c r="A2" s="326" t="str">
        <f>'YARIŞMA BİLGİLERİ'!F19</f>
        <v>Görme Engelliler Türkiye Şampiyonası</v>
      </c>
      <c r="B2" s="326"/>
      <c r="C2" s="326"/>
      <c r="D2" s="326"/>
      <c r="E2" s="326"/>
      <c r="F2" s="326"/>
      <c r="G2" s="326"/>
      <c r="H2" s="326"/>
      <c r="I2" s="326"/>
      <c r="J2" s="326"/>
      <c r="K2" s="326"/>
      <c r="L2" s="326"/>
      <c r="M2" s="326"/>
      <c r="N2" s="326"/>
      <c r="O2" s="326"/>
      <c r="P2" s="326"/>
      <c r="Q2" s="326"/>
    </row>
    <row r="3" spans="1:19" s="13" customFormat="1" ht="27" customHeight="1" x14ac:dyDescent="0.2">
      <c r="A3" s="327" t="s">
        <v>86</v>
      </c>
      <c r="B3" s="327"/>
      <c r="C3" s="327"/>
      <c r="D3" s="251"/>
      <c r="E3" s="328" t="s">
        <v>66</v>
      </c>
      <c r="F3" s="328"/>
      <c r="G3" s="197"/>
      <c r="H3" s="11"/>
      <c r="I3" s="329"/>
      <c r="J3" s="329"/>
      <c r="K3" s="329"/>
      <c r="L3" s="12"/>
      <c r="M3" s="12"/>
      <c r="N3" s="197"/>
      <c r="O3" s="330"/>
      <c r="P3" s="330"/>
      <c r="Q3" s="330"/>
    </row>
    <row r="4" spans="1:19" s="13" customFormat="1" ht="17.25" customHeight="1" x14ac:dyDescent="0.2">
      <c r="A4" s="331" t="s">
        <v>78</v>
      </c>
      <c r="B4" s="331"/>
      <c r="C4" s="331"/>
      <c r="D4" s="250"/>
      <c r="E4" s="332" t="s">
        <v>449</v>
      </c>
      <c r="F4" s="332"/>
      <c r="G4" s="34"/>
      <c r="H4" s="34"/>
      <c r="I4" s="34"/>
      <c r="J4" s="34"/>
      <c r="K4" s="34"/>
      <c r="L4" s="35"/>
      <c r="M4" s="35"/>
      <c r="N4" s="54" t="s">
        <v>5</v>
      </c>
      <c r="O4" s="209">
        <v>42830</v>
      </c>
      <c r="P4" s="175">
        <v>0.71527777777777779</v>
      </c>
      <c r="Q4" s="174"/>
    </row>
    <row r="5" spans="1:19" s="10" customFormat="1" ht="16.5" customHeight="1" x14ac:dyDescent="0.2">
      <c r="A5" s="14"/>
      <c r="B5" s="14"/>
      <c r="C5" s="15"/>
      <c r="D5" s="15"/>
      <c r="E5" s="16"/>
      <c r="F5" s="17"/>
      <c r="G5" s="17"/>
      <c r="H5" s="17"/>
      <c r="I5" s="14"/>
      <c r="J5" s="14"/>
      <c r="K5" s="14"/>
      <c r="L5" s="18"/>
      <c r="M5" s="18"/>
      <c r="N5" s="19"/>
      <c r="O5" s="333">
        <f ca="1">NOW()</f>
        <v>42836.464882754626</v>
      </c>
      <c r="P5" s="333">
        <f ca="1">NOW()</f>
        <v>42836.464882754626</v>
      </c>
      <c r="Q5" s="333">
        <f ca="1">NOW()</f>
        <v>42836.464882754626</v>
      </c>
    </row>
    <row r="6" spans="1:19" s="20" customFormat="1" ht="40.5" customHeight="1" x14ac:dyDescent="0.2">
      <c r="A6" s="334" t="s">
        <v>11</v>
      </c>
      <c r="B6" s="335" t="s">
        <v>73</v>
      </c>
      <c r="C6" s="337" t="s">
        <v>85</v>
      </c>
      <c r="D6" s="338" t="s">
        <v>215</v>
      </c>
      <c r="E6" s="340" t="s">
        <v>13</v>
      </c>
      <c r="F6" s="340" t="s">
        <v>41</v>
      </c>
      <c r="G6" s="340" t="s">
        <v>14</v>
      </c>
      <c r="I6" s="344" t="s">
        <v>15</v>
      </c>
      <c r="J6" s="345"/>
      <c r="K6" s="345"/>
      <c r="L6" s="345"/>
      <c r="M6" s="345"/>
      <c r="N6" s="345"/>
      <c r="O6" s="345"/>
      <c r="P6" s="345"/>
      <c r="Q6" s="346"/>
      <c r="S6"/>
    </row>
    <row r="7" spans="1:19" ht="40.5" customHeight="1" x14ac:dyDescent="0.2">
      <c r="A7" s="334"/>
      <c r="B7" s="336"/>
      <c r="C7" s="337"/>
      <c r="D7" s="339"/>
      <c r="E7" s="340"/>
      <c r="F7" s="340"/>
      <c r="G7" s="340"/>
      <c r="H7" s="21"/>
      <c r="I7" s="43" t="s">
        <v>133</v>
      </c>
      <c r="J7" s="40" t="s">
        <v>74</v>
      </c>
      <c r="K7" s="40" t="s">
        <v>73</v>
      </c>
      <c r="L7" s="41" t="s">
        <v>12</v>
      </c>
      <c r="M7" s="41" t="s">
        <v>215</v>
      </c>
      <c r="N7" s="42" t="s">
        <v>13</v>
      </c>
      <c r="O7" s="42" t="s">
        <v>41</v>
      </c>
      <c r="P7" s="40" t="s">
        <v>14</v>
      </c>
      <c r="Q7" s="40" t="s">
        <v>25</v>
      </c>
    </row>
    <row r="8" spans="1:19" s="20" customFormat="1" ht="40.5" customHeight="1" x14ac:dyDescent="0.2">
      <c r="A8" s="51">
        <v>1</v>
      </c>
      <c r="B8" s="52">
        <v>19</v>
      </c>
      <c r="C8" s="249">
        <v>38541</v>
      </c>
      <c r="D8" s="161" t="s">
        <v>204</v>
      </c>
      <c r="E8" s="247" t="s">
        <v>460</v>
      </c>
      <c r="F8" s="248" t="s">
        <v>425</v>
      </c>
      <c r="G8" s="161">
        <v>90815</v>
      </c>
      <c r="H8" s="23"/>
      <c r="I8" s="24">
        <v>1</v>
      </c>
      <c r="J8" s="25" t="s">
        <v>530</v>
      </c>
      <c r="K8" s="26">
        <f>IF(ISERROR(VLOOKUP(J8,'KAYIT LİSTESİ'!$B$4:$H$795,2,0)),"",(VLOOKUP(J8,'KAYIT LİSTESİ'!$B$4:$H$795,2,0)))</f>
        <v>19</v>
      </c>
      <c r="L8" s="27">
        <f>IF(ISERROR(VLOOKUP(J8,'KAYIT LİSTESİ'!$B$4:$H$795,4,0)),"",(VLOOKUP(J8,'KAYIT LİSTESİ'!$B$4:$H$795,4,0)))</f>
        <v>38541</v>
      </c>
      <c r="M8" s="196" t="str">
        <f>IF(ISERROR(VLOOKUP(J8,'KAYIT LİSTESİ'!$B$4:$N$9795,13,0)),"",(VLOOKUP(J8,'KAYIT LİSTESİ'!$B$4:$N$9795,13,0)))</f>
        <v>B3</v>
      </c>
      <c r="N8" s="44" t="str">
        <f>IF(ISERROR(VLOOKUP(J8,'KAYIT LİSTESİ'!$B$4:$H$795,5,0)),"",(VLOOKUP(J8,'KAYIT LİSTESİ'!$B$4:$H$795,5,0)))</f>
        <v>DAMLA KARAÇAY</v>
      </c>
      <c r="O8" s="44" t="str">
        <f>IF(ISERROR(VLOOKUP(J8,'KAYIT LİSTESİ'!$B$4:$H$795,6,0)),"",(VLOOKUP(J8,'KAYIT LİSTESİ'!$B$4:$H$795,6,0)))</f>
        <v>ANKARA-YENİMAH.BLD.G.ENG.SP.KLB.</v>
      </c>
      <c r="P8" s="161">
        <v>90815</v>
      </c>
      <c r="Q8" s="26"/>
    </row>
    <row r="9" spans="1:19" s="20" customFormat="1" ht="40.5" customHeight="1" x14ac:dyDescent="0.2">
      <c r="A9" s="51"/>
      <c r="B9" s="52"/>
      <c r="C9" s="249"/>
      <c r="D9" s="161"/>
      <c r="E9" s="247"/>
      <c r="F9" s="248"/>
      <c r="G9" s="161"/>
      <c r="H9" s="23"/>
      <c r="I9" s="24">
        <v>2</v>
      </c>
      <c r="J9" s="25" t="s">
        <v>531</v>
      </c>
      <c r="K9" s="26" t="str">
        <f>IF(ISERROR(VLOOKUP(J9,'KAYIT LİSTESİ'!$B$4:$H$795,2,0)),"",(VLOOKUP(J9,'KAYIT LİSTESİ'!$B$4:$H$795,2,0)))</f>
        <v/>
      </c>
      <c r="L9" s="27" t="str">
        <f>IF(ISERROR(VLOOKUP(J9,'KAYIT LİSTESİ'!$B$4:$H$795,4,0)),"",(VLOOKUP(J9,'KAYIT LİSTESİ'!$B$4:$H$795,4,0)))</f>
        <v/>
      </c>
      <c r="M9" s="196" t="str">
        <f>IF(ISERROR(VLOOKUP(J9,'KAYIT LİSTESİ'!$B$4:$N$9795,13,0)),"",(VLOOKUP(J9,'KAYIT LİSTESİ'!$B$4:$N$9795,13,0)))</f>
        <v/>
      </c>
      <c r="N9" s="44" t="str">
        <f>IF(ISERROR(VLOOKUP(J9,'KAYIT LİSTESİ'!$B$4:$H$795,5,0)),"",(VLOOKUP(J9,'KAYIT LİSTESİ'!$B$4:$H$795,5,0)))</f>
        <v/>
      </c>
      <c r="O9" s="44" t="str">
        <f>IF(ISERROR(VLOOKUP(J9,'KAYIT LİSTESİ'!$B$4:$H$795,6,0)),"",(VLOOKUP(J9,'KAYIT LİSTESİ'!$B$4:$H$795,6,0)))</f>
        <v/>
      </c>
      <c r="P9" s="161"/>
      <c r="Q9" s="26"/>
    </row>
    <row r="10" spans="1:19" s="20" customFormat="1" ht="40.5" customHeight="1" x14ac:dyDescent="0.2">
      <c r="A10" s="51"/>
      <c r="B10" s="51"/>
      <c r="C10" s="92"/>
      <c r="D10" s="92"/>
      <c r="E10" s="154"/>
      <c r="F10" s="155"/>
      <c r="G10" s="93"/>
      <c r="H10" s="23"/>
      <c r="I10" s="24">
        <v>3</v>
      </c>
      <c r="J10" s="25" t="s">
        <v>532</v>
      </c>
      <c r="K10" s="26" t="str">
        <f>IF(ISERROR(VLOOKUP(J10,'KAYIT LİSTESİ'!$B$4:$H$795,2,0)),"",(VLOOKUP(J10,'KAYIT LİSTESİ'!$B$4:$H$795,2,0)))</f>
        <v/>
      </c>
      <c r="L10" s="27" t="str">
        <f>IF(ISERROR(VLOOKUP(J10,'KAYIT LİSTESİ'!$B$4:$H$795,4,0)),"",(VLOOKUP(J10,'KAYIT LİSTESİ'!$B$4:$H$795,4,0)))</f>
        <v/>
      </c>
      <c r="M10" s="196" t="str">
        <f>IF(ISERROR(VLOOKUP(J10,'KAYIT LİSTESİ'!$B$4:$N$9795,13,0)),"",(VLOOKUP(J10,'KAYIT LİSTESİ'!$B$4:$N$9795,13,0)))</f>
        <v/>
      </c>
      <c r="N10" s="44" t="str">
        <f>IF(ISERROR(VLOOKUP(J10,'KAYIT LİSTESİ'!$B$4:$H$795,5,0)),"",(VLOOKUP(J10,'KAYIT LİSTESİ'!$B$4:$H$795,5,0)))</f>
        <v/>
      </c>
      <c r="O10" s="44" t="str">
        <f>IF(ISERROR(VLOOKUP(J10,'KAYIT LİSTESİ'!$B$4:$H$795,6,0)),"",(VLOOKUP(J10,'KAYIT LİSTESİ'!$B$4:$H$795,6,0)))</f>
        <v/>
      </c>
      <c r="P10" s="195"/>
      <c r="Q10" s="26"/>
    </row>
    <row r="11" spans="1:19" s="20" customFormat="1" ht="40.5" customHeight="1" x14ac:dyDescent="0.2">
      <c r="A11" s="51"/>
      <c r="B11" s="51"/>
      <c r="C11" s="92"/>
      <c r="D11" s="92"/>
      <c r="E11" s="154"/>
      <c r="F11" s="155"/>
      <c r="G11" s="93"/>
      <c r="H11" s="23"/>
      <c r="I11" s="24">
        <v>4</v>
      </c>
      <c r="J11" s="25" t="s">
        <v>533</v>
      </c>
      <c r="K11" s="26" t="str">
        <f>IF(ISERROR(VLOOKUP(J11,'KAYIT LİSTESİ'!$B$4:$H$795,2,0)),"",(VLOOKUP(J11,'KAYIT LİSTESİ'!$B$4:$H$795,2,0)))</f>
        <v/>
      </c>
      <c r="L11" s="27" t="str">
        <f>IF(ISERROR(VLOOKUP(J11,'KAYIT LİSTESİ'!$B$4:$H$795,4,0)),"",(VLOOKUP(J11,'KAYIT LİSTESİ'!$B$4:$H$795,4,0)))</f>
        <v/>
      </c>
      <c r="M11" s="196" t="str">
        <f>IF(ISERROR(VLOOKUP(J11,'KAYIT LİSTESİ'!$B$4:$N$9795,13,0)),"",(VLOOKUP(J11,'KAYIT LİSTESİ'!$B$4:$N$9795,13,0)))</f>
        <v/>
      </c>
      <c r="N11" s="44" t="str">
        <f>IF(ISERROR(VLOOKUP(J11,'KAYIT LİSTESİ'!$B$4:$H$795,5,0)),"",(VLOOKUP(J11,'KAYIT LİSTESİ'!$B$4:$H$795,5,0)))</f>
        <v/>
      </c>
      <c r="O11" s="44" t="str">
        <f>IF(ISERROR(VLOOKUP(J11,'KAYIT LİSTESİ'!$B$4:$H$795,6,0)),"",(VLOOKUP(J11,'KAYIT LİSTESİ'!$B$4:$H$795,6,0)))</f>
        <v/>
      </c>
      <c r="P11" s="195"/>
      <c r="Q11" s="26"/>
    </row>
    <row r="12" spans="1:19" s="20" customFormat="1" ht="40.5" customHeight="1" x14ac:dyDescent="0.2">
      <c r="A12" s="51"/>
      <c r="B12" s="51"/>
      <c r="C12" s="92"/>
      <c r="D12" s="92"/>
      <c r="E12" s="154"/>
      <c r="F12" s="155"/>
      <c r="G12" s="93"/>
      <c r="H12" s="23"/>
      <c r="I12" s="24">
        <v>5</v>
      </c>
      <c r="J12" s="25" t="s">
        <v>534</v>
      </c>
      <c r="K12" s="26" t="str">
        <f>IF(ISERROR(VLOOKUP(J12,'KAYIT LİSTESİ'!$B$4:$H$795,2,0)),"",(VLOOKUP(J12,'KAYIT LİSTESİ'!$B$4:$H$795,2,0)))</f>
        <v/>
      </c>
      <c r="L12" s="27" t="str">
        <f>IF(ISERROR(VLOOKUP(J12,'KAYIT LİSTESİ'!$B$4:$H$795,4,0)),"",(VLOOKUP(J12,'KAYIT LİSTESİ'!$B$4:$H$795,4,0)))</f>
        <v/>
      </c>
      <c r="M12" s="196" t="str">
        <f>IF(ISERROR(VLOOKUP(J12,'KAYIT LİSTESİ'!$B$4:$N$9795,13,0)),"",(VLOOKUP(J12,'KAYIT LİSTESİ'!$B$4:$N$9795,13,0)))</f>
        <v/>
      </c>
      <c r="N12" s="44" t="str">
        <f>IF(ISERROR(VLOOKUP(J12,'KAYIT LİSTESİ'!$B$4:$H$795,5,0)),"",(VLOOKUP(J12,'KAYIT LİSTESİ'!$B$4:$H$795,5,0)))</f>
        <v/>
      </c>
      <c r="O12" s="44" t="str">
        <f>IF(ISERROR(VLOOKUP(J12,'KAYIT LİSTESİ'!$B$4:$H$795,6,0)),"",(VLOOKUP(J12,'KAYIT LİSTESİ'!$B$4:$H$795,6,0)))</f>
        <v/>
      </c>
      <c r="P12" s="161"/>
      <c r="Q12" s="26"/>
    </row>
    <row r="13" spans="1:19" s="20" customFormat="1" ht="40.5" customHeight="1" x14ac:dyDescent="0.2">
      <c r="A13" s="51"/>
      <c r="B13" s="51"/>
      <c r="C13" s="92"/>
      <c r="D13" s="92"/>
      <c r="E13" s="154"/>
      <c r="F13" s="155"/>
      <c r="G13" s="93"/>
      <c r="H13" s="23"/>
      <c r="I13" s="24">
        <v>6</v>
      </c>
      <c r="J13" s="25" t="s">
        <v>535</v>
      </c>
      <c r="K13" s="26" t="str">
        <f>IF(ISERROR(VLOOKUP(J13,'KAYIT LİSTESİ'!$B$4:$H$795,2,0)),"",(VLOOKUP(J13,'KAYIT LİSTESİ'!$B$4:$H$795,2,0)))</f>
        <v/>
      </c>
      <c r="L13" s="27" t="str">
        <f>IF(ISERROR(VLOOKUP(J13,'KAYIT LİSTESİ'!$B$4:$H$795,4,0)),"",(VLOOKUP(J13,'KAYIT LİSTESİ'!$B$4:$H$795,4,0)))</f>
        <v/>
      </c>
      <c r="M13" s="196" t="str">
        <f>IF(ISERROR(VLOOKUP(J13,'KAYIT LİSTESİ'!$B$4:$N$9795,13,0)),"",(VLOOKUP(J13,'KAYIT LİSTESİ'!$B$4:$N$9795,13,0)))</f>
        <v/>
      </c>
      <c r="N13" s="44" t="str">
        <f>IF(ISERROR(VLOOKUP(J13,'KAYIT LİSTESİ'!$B$4:$H$795,5,0)),"",(VLOOKUP(J13,'KAYIT LİSTESİ'!$B$4:$H$795,5,0)))</f>
        <v/>
      </c>
      <c r="O13" s="44" t="str">
        <f>IF(ISERROR(VLOOKUP(J13,'KAYIT LİSTESİ'!$B$4:$H$795,6,0)),"",(VLOOKUP(J13,'KAYIT LİSTESİ'!$B$4:$H$795,6,0)))</f>
        <v/>
      </c>
      <c r="P13" s="161"/>
      <c r="Q13" s="26"/>
    </row>
    <row r="14" spans="1:19" s="20" customFormat="1" ht="40.5" customHeight="1" x14ac:dyDescent="0.2">
      <c r="A14" s="51"/>
      <c r="B14" s="51"/>
      <c r="C14" s="92"/>
      <c r="D14" s="92"/>
      <c r="E14" s="154"/>
      <c r="F14" s="155"/>
      <c r="G14" s="93"/>
      <c r="H14" s="23"/>
      <c r="I14" s="24">
        <v>7</v>
      </c>
      <c r="J14" s="25" t="s">
        <v>536</v>
      </c>
      <c r="K14" s="26" t="str">
        <f>IF(ISERROR(VLOOKUP(J14,'KAYIT LİSTESİ'!$B$4:$H$795,2,0)),"",(VLOOKUP(J14,'KAYIT LİSTESİ'!$B$4:$H$795,2,0)))</f>
        <v/>
      </c>
      <c r="L14" s="27" t="str">
        <f>IF(ISERROR(VLOOKUP(J14,'KAYIT LİSTESİ'!$B$4:$H$795,4,0)),"",(VLOOKUP(J14,'KAYIT LİSTESİ'!$B$4:$H$795,4,0)))</f>
        <v/>
      </c>
      <c r="M14" s="196" t="str">
        <f>IF(ISERROR(VLOOKUP(J14,'KAYIT LİSTESİ'!$B$4:$N$9795,13,0)),"",(VLOOKUP(J14,'KAYIT LİSTESİ'!$B$4:$N$9795,13,0)))</f>
        <v/>
      </c>
      <c r="N14" s="44" t="str">
        <f>IF(ISERROR(VLOOKUP(J14,'KAYIT LİSTESİ'!$B$4:$H$795,5,0)),"",(VLOOKUP(J14,'KAYIT LİSTESİ'!$B$4:$H$795,5,0)))</f>
        <v/>
      </c>
      <c r="O14" s="44" t="str">
        <f>IF(ISERROR(VLOOKUP(J14,'KAYIT LİSTESİ'!$B$4:$H$795,6,0)),"",(VLOOKUP(J14,'KAYIT LİSTESİ'!$B$4:$H$795,6,0)))</f>
        <v/>
      </c>
      <c r="P14" s="161"/>
      <c r="Q14" s="26"/>
    </row>
    <row r="15" spans="1:19" s="20" customFormat="1" ht="40.5" customHeight="1" x14ac:dyDescent="0.2">
      <c r="A15" s="334" t="s">
        <v>11</v>
      </c>
      <c r="B15" s="335" t="s">
        <v>73</v>
      </c>
      <c r="C15" s="337" t="s">
        <v>85</v>
      </c>
      <c r="D15" s="338" t="s">
        <v>215</v>
      </c>
      <c r="E15" s="340" t="s">
        <v>13</v>
      </c>
      <c r="F15" s="340" t="s">
        <v>41</v>
      </c>
      <c r="G15" s="340" t="s">
        <v>14</v>
      </c>
      <c r="H15" s="23"/>
      <c r="I15" s="24">
        <v>8</v>
      </c>
      <c r="J15" s="25" t="s">
        <v>537</v>
      </c>
      <c r="K15" s="26" t="str">
        <f>IF(ISERROR(VLOOKUP(J15,'KAYIT LİSTESİ'!$B$4:$H$795,2,0)),"",(VLOOKUP(J15,'KAYIT LİSTESİ'!$B$4:$H$795,2,0)))</f>
        <v/>
      </c>
      <c r="L15" s="27" t="str">
        <f>IF(ISERROR(VLOOKUP(J15,'KAYIT LİSTESİ'!$B$4:$H$795,4,0)),"",(VLOOKUP(J15,'KAYIT LİSTESİ'!$B$4:$H$795,4,0)))</f>
        <v/>
      </c>
      <c r="M15" s="196" t="str">
        <f>IF(ISERROR(VLOOKUP(J15,'KAYIT LİSTESİ'!$B$4:$N$9795,13,0)),"",(VLOOKUP(J15,'KAYIT LİSTESİ'!$B$4:$N$9795,13,0)))</f>
        <v/>
      </c>
      <c r="N15" s="44" t="str">
        <f>IF(ISERROR(VLOOKUP(J15,'KAYIT LİSTESİ'!$B$4:$H$795,5,0)),"",(VLOOKUP(J15,'KAYIT LİSTESİ'!$B$4:$H$795,5,0)))</f>
        <v/>
      </c>
      <c r="O15" s="44" t="str">
        <f>IF(ISERROR(VLOOKUP(J15,'KAYIT LİSTESİ'!$B$4:$H$795,6,0)),"",(VLOOKUP(J15,'KAYIT LİSTESİ'!$B$4:$H$795,6,0)))</f>
        <v/>
      </c>
      <c r="P15" s="195"/>
      <c r="Q15" s="26"/>
    </row>
    <row r="16" spans="1:19" s="20" customFormat="1" ht="40.5" customHeight="1" x14ac:dyDescent="0.2">
      <c r="A16" s="334"/>
      <c r="B16" s="336"/>
      <c r="C16" s="337"/>
      <c r="D16" s="339"/>
      <c r="E16" s="340"/>
      <c r="F16" s="340"/>
      <c r="G16" s="340"/>
      <c r="H16" s="23"/>
      <c r="I16" s="24">
        <v>9</v>
      </c>
      <c r="J16" s="25" t="s">
        <v>538</v>
      </c>
      <c r="K16" s="26" t="str">
        <f>IF(ISERROR(VLOOKUP(J16,'KAYIT LİSTESİ'!$B$4:$H$795,2,0)),"",(VLOOKUP(J16,'KAYIT LİSTESİ'!$B$4:$H$795,2,0)))</f>
        <v/>
      </c>
      <c r="L16" s="27" t="str">
        <f>IF(ISERROR(VLOOKUP(J16,'KAYIT LİSTESİ'!$B$4:$H$795,4,0)),"",(VLOOKUP(J16,'KAYIT LİSTESİ'!$B$4:$H$795,4,0)))</f>
        <v/>
      </c>
      <c r="M16" s="27" t="str">
        <f>IF(ISERROR(VLOOKUP(J16,'KAYIT LİSTESİ'!$B$4:$N$9795,13,0)),"",(VLOOKUP(J16,'KAYIT LİSTESİ'!$B$4:$N$9795,13,0)))</f>
        <v/>
      </c>
      <c r="N16" s="44" t="str">
        <f>IF(ISERROR(VLOOKUP(J16,'KAYIT LİSTESİ'!$B$4:$H$795,5,0)),"",(VLOOKUP(J16,'KAYIT LİSTESİ'!$B$4:$H$795,5,0)))</f>
        <v/>
      </c>
      <c r="O16" s="44" t="str">
        <f>IF(ISERROR(VLOOKUP(J16,'KAYIT LİSTESİ'!$B$4:$H$795,6,0)),"",(VLOOKUP(J16,'KAYIT LİSTESİ'!$B$4:$H$795,6,0)))</f>
        <v/>
      </c>
      <c r="P16" s="161"/>
      <c r="Q16" s="26"/>
    </row>
    <row r="17" spans="1:17" s="20" customFormat="1" ht="40.5" customHeight="1" x14ac:dyDescent="0.2">
      <c r="A17" s="51"/>
      <c r="B17" s="51"/>
      <c r="C17" s="92"/>
      <c r="D17" s="92"/>
      <c r="E17" s="154"/>
      <c r="F17" s="155"/>
      <c r="G17" s="161"/>
      <c r="H17" s="23"/>
      <c r="I17" s="24">
        <v>10</v>
      </c>
      <c r="J17" s="25" t="s">
        <v>539</v>
      </c>
      <c r="K17" s="26" t="str">
        <f>IF(ISERROR(VLOOKUP(J17,'KAYIT LİSTESİ'!$B$4:$H$795,2,0)),"",(VLOOKUP(J17,'KAYIT LİSTESİ'!$B$4:$H$795,2,0)))</f>
        <v/>
      </c>
      <c r="L17" s="27" t="str">
        <f>IF(ISERROR(VLOOKUP(J17,'KAYIT LİSTESİ'!$B$4:$H$795,4,0)),"",(VLOOKUP(J17,'KAYIT LİSTESİ'!$B$4:$H$795,4,0)))</f>
        <v/>
      </c>
      <c r="M17" s="27" t="str">
        <f>IF(ISERROR(VLOOKUP(J17,'KAYIT LİSTESİ'!$B$4:$N$9795,13,0)),"",(VLOOKUP(J17,'KAYIT LİSTESİ'!$B$4:$N$9795,13,0)))</f>
        <v/>
      </c>
      <c r="N17" s="44" t="str">
        <f>IF(ISERROR(VLOOKUP(J17,'KAYIT LİSTESİ'!$B$4:$H$795,5,0)),"",(VLOOKUP(J17,'KAYIT LİSTESİ'!$B$4:$H$795,5,0)))</f>
        <v/>
      </c>
      <c r="O17" s="44" t="str">
        <f>IF(ISERROR(VLOOKUP(J17,'KAYIT LİSTESİ'!$B$4:$H$795,6,0)),"",(VLOOKUP(J17,'KAYIT LİSTESİ'!$B$4:$H$795,6,0)))</f>
        <v/>
      </c>
      <c r="P17" s="161"/>
      <c r="Q17" s="26"/>
    </row>
    <row r="18" spans="1:17" s="20" customFormat="1" ht="40.5" customHeight="1" x14ac:dyDescent="0.2">
      <c r="A18" s="51"/>
      <c r="B18" s="51"/>
      <c r="C18" s="92"/>
      <c r="D18" s="92"/>
      <c r="E18" s="154"/>
      <c r="F18" s="155"/>
      <c r="G18" s="161"/>
      <c r="H18" s="23"/>
      <c r="I18" s="24">
        <v>11</v>
      </c>
      <c r="J18" s="25" t="s">
        <v>540</v>
      </c>
      <c r="K18" s="26" t="str">
        <f>IF(ISERROR(VLOOKUP(J18,'KAYIT LİSTESİ'!$B$4:$H$795,2,0)),"",(VLOOKUP(J18,'KAYIT LİSTESİ'!$B$4:$H$795,2,0)))</f>
        <v/>
      </c>
      <c r="L18" s="27" t="str">
        <f>IF(ISERROR(VLOOKUP(J18,'KAYIT LİSTESİ'!$B$4:$H$795,4,0)),"",(VLOOKUP(J18,'KAYIT LİSTESİ'!$B$4:$H$795,4,0)))</f>
        <v/>
      </c>
      <c r="M18" s="27" t="str">
        <f>IF(ISERROR(VLOOKUP(J18,'KAYIT LİSTESİ'!$B$4:$N$9795,13,0)),"",(VLOOKUP(J18,'KAYIT LİSTESİ'!$B$4:$N$9795,13,0)))</f>
        <v/>
      </c>
      <c r="N18" s="44" t="str">
        <f>IF(ISERROR(VLOOKUP(J18,'KAYIT LİSTESİ'!$B$4:$H$795,5,0)),"",(VLOOKUP(J18,'KAYIT LİSTESİ'!$B$4:$H$795,5,0)))</f>
        <v/>
      </c>
      <c r="O18" s="44" t="str">
        <f>IF(ISERROR(VLOOKUP(J18,'KAYIT LİSTESİ'!$B$4:$H$795,6,0)),"",(VLOOKUP(J18,'KAYIT LİSTESİ'!$B$4:$H$795,6,0)))</f>
        <v/>
      </c>
      <c r="P18" s="195"/>
      <c r="Q18" s="26"/>
    </row>
    <row r="19" spans="1:17" s="20" customFormat="1" ht="40.5" customHeight="1" x14ac:dyDescent="0.2">
      <c r="A19" s="51"/>
      <c r="B19" s="51"/>
      <c r="C19" s="92"/>
      <c r="D19" s="92"/>
      <c r="E19" s="154"/>
      <c r="F19" s="155"/>
      <c r="G19" s="161"/>
      <c r="H19" s="23"/>
      <c r="I19" s="24">
        <v>12</v>
      </c>
      <c r="J19" s="25" t="s">
        <v>541</v>
      </c>
      <c r="K19" s="26" t="str">
        <f>IF(ISERROR(VLOOKUP(J19,'KAYIT LİSTESİ'!$B$4:$H$795,2,0)),"",(VLOOKUP(J19,'KAYIT LİSTESİ'!$B$4:$H$795,2,0)))</f>
        <v/>
      </c>
      <c r="L19" s="27" t="str">
        <f>IF(ISERROR(VLOOKUP(J19,'KAYIT LİSTESİ'!$B$4:$H$795,4,0)),"",(VLOOKUP(J19,'KAYIT LİSTESİ'!$B$4:$H$795,4,0)))</f>
        <v/>
      </c>
      <c r="M19" s="27" t="str">
        <f>IF(ISERROR(VLOOKUP(J19,'KAYIT LİSTESİ'!$B$4:$N$9795,13,0)),"",(VLOOKUP(J19,'KAYIT LİSTESİ'!$B$4:$N$9795,13,0)))</f>
        <v/>
      </c>
      <c r="N19" s="44" t="str">
        <f>IF(ISERROR(VLOOKUP(J19,'KAYIT LİSTESİ'!$B$4:$H$795,5,0)),"",(VLOOKUP(J19,'KAYIT LİSTESİ'!$B$4:$H$795,5,0)))</f>
        <v/>
      </c>
      <c r="O19" s="44" t="str">
        <f>IF(ISERROR(VLOOKUP(J19,'KAYIT LİSTESİ'!$B$4:$H$795,6,0)),"",(VLOOKUP(J19,'KAYIT LİSTESİ'!$B$4:$H$795,6,0)))</f>
        <v/>
      </c>
      <c r="P19" s="195"/>
      <c r="Q19" s="26"/>
    </row>
    <row r="20" spans="1:17" s="20" customFormat="1" ht="40.5" customHeight="1" x14ac:dyDescent="0.2">
      <c r="A20" s="51"/>
      <c r="B20" s="51"/>
      <c r="C20" s="92"/>
      <c r="D20" s="92"/>
      <c r="E20" s="154"/>
      <c r="F20" s="155"/>
      <c r="G20" s="161"/>
      <c r="H20" s="23"/>
      <c r="I20" s="344" t="s">
        <v>16</v>
      </c>
      <c r="J20" s="345"/>
      <c r="K20" s="345"/>
      <c r="L20" s="345"/>
      <c r="M20" s="345"/>
      <c r="N20" s="345"/>
      <c r="O20" s="345"/>
      <c r="P20" s="345"/>
      <c r="Q20" s="346"/>
    </row>
    <row r="21" spans="1:17" s="20" customFormat="1" ht="40.5" customHeight="1" x14ac:dyDescent="0.2">
      <c r="A21" s="51"/>
      <c r="B21" s="51"/>
      <c r="C21" s="92"/>
      <c r="D21" s="92"/>
      <c r="E21" s="154"/>
      <c r="F21" s="155"/>
      <c r="G21" s="161"/>
      <c r="H21" s="23"/>
      <c r="I21" s="43" t="s">
        <v>133</v>
      </c>
      <c r="J21" s="40" t="s">
        <v>74</v>
      </c>
      <c r="K21" s="40" t="s">
        <v>73</v>
      </c>
      <c r="L21" s="41" t="s">
        <v>12</v>
      </c>
      <c r="M21" s="41" t="s">
        <v>215</v>
      </c>
      <c r="N21" s="42" t="s">
        <v>13</v>
      </c>
      <c r="O21" s="42" t="s">
        <v>41</v>
      </c>
      <c r="P21" s="40" t="s">
        <v>14</v>
      </c>
      <c r="Q21" s="40" t="s">
        <v>25</v>
      </c>
    </row>
    <row r="22" spans="1:17" s="20" customFormat="1" ht="40.5" customHeight="1" x14ac:dyDescent="0.2">
      <c r="A22" s="334" t="s">
        <v>11</v>
      </c>
      <c r="B22" s="335" t="s">
        <v>73</v>
      </c>
      <c r="C22" s="337" t="s">
        <v>85</v>
      </c>
      <c r="D22" s="338" t="s">
        <v>215</v>
      </c>
      <c r="E22" s="340" t="s">
        <v>13</v>
      </c>
      <c r="F22" s="340" t="s">
        <v>41</v>
      </c>
      <c r="G22" s="340" t="s">
        <v>14</v>
      </c>
      <c r="H22" s="23"/>
      <c r="I22" s="24">
        <v>1</v>
      </c>
      <c r="J22" s="25" t="s">
        <v>473</v>
      </c>
      <c r="K22" s="26" t="str">
        <f>IF(ISERROR(VLOOKUP(J22,'KAYIT LİSTESİ'!$B$4:$H$795,2,0)),"",(VLOOKUP(J22,'KAYIT LİSTESİ'!$B$4:$H$795,2,0)))</f>
        <v/>
      </c>
      <c r="L22" s="27" t="str">
        <f>IF(ISERROR(VLOOKUP(J22,'KAYIT LİSTESİ'!$B$4:$H$795,4,0)),"",(VLOOKUP(J22,'KAYIT LİSTESİ'!$B$4:$H$795,4,0)))</f>
        <v/>
      </c>
      <c r="M22" s="27" t="str">
        <f>IF(ISERROR(VLOOKUP(J22,'KAYIT LİSTESİ'!$B$4:$N$9795,13,0)),"",(VLOOKUP(J22,'KAYIT LİSTESİ'!$B$4:$N$9795,13,0)))</f>
        <v/>
      </c>
      <c r="N22" s="44" t="str">
        <f>IF(ISERROR(VLOOKUP(J22,'KAYIT LİSTESİ'!$B$4:$H$795,5,0)),"",(VLOOKUP(J22,'KAYIT LİSTESİ'!$B$4:$H$795,5,0)))</f>
        <v/>
      </c>
      <c r="O22" s="44" t="str">
        <f>IF(ISERROR(VLOOKUP(J22,'KAYIT LİSTESİ'!$B$4:$H$795,6,0)),"",(VLOOKUP(J22,'KAYIT LİSTESİ'!$B$4:$H$795,6,0)))</f>
        <v/>
      </c>
      <c r="P22" s="195"/>
      <c r="Q22" s="26"/>
    </row>
    <row r="23" spans="1:17" s="20" customFormat="1" ht="40.5" customHeight="1" x14ac:dyDescent="0.2">
      <c r="A23" s="334"/>
      <c r="B23" s="336"/>
      <c r="C23" s="337"/>
      <c r="D23" s="339"/>
      <c r="E23" s="340"/>
      <c r="F23" s="340"/>
      <c r="G23" s="340"/>
      <c r="H23" s="23"/>
      <c r="I23" s="24">
        <v>2</v>
      </c>
      <c r="J23" s="25" t="s">
        <v>474</v>
      </c>
      <c r="K23" s="26" t="str">
        <f>IF(ISERROR(VLOOKUP(J23,'KAYIT LİSTESİ'!$B$4:$H$795,2,0)),"",(VLOOKUP(J23,'KAYIT LİSTESİ'!$B$4:$H$795,2,0)))</f>
        <v/>
      </c>
      <c r="L23" s="27" t="str">
        <f>IF(ISERROR(VLOOKUP(J23,'KAYIT LİSTESİ'!$B$4:$H$795,4,0)),"",(VLOOKUP(J23,'KAYIT LİSTESİ'!$B$4:$H$795,4,0)))</f>
        <v/>
      </c>
      <c r="M23" s="27" t="str">
        <f>IF(ISERROR(VLOOKUP(J23,'KAYIT LİSTESİ'!$B$4:$N$9795,13,0)),"",(VLOOKUP(J23,'KAYIT LİSTESİ'!$B$4:$N$9795,13,0)))</f>
        <v/>
      </c>
      <c r="N23" s="44" t="str">
        <f>IF(ISERROR(VLOOKUP(J23,'KAYIT LİSTESİ'!$B$4:$H$795,5,0)),"",(VLOOKUP(J23,'KAYIT LİSTESİ'!$B$4:$H$795,5,0)))</f>
        <v/>
      </c>
      <c r="O23" s="44" t="str">
        <f>IF(ISERROR(VLOOKUP(J23,'KAYIT LİSTESİ'!$B$4:$H$795,6,0)),"",(VLOOKUP(J23,'KAYIT LİSTESİ'!$B$4:$H$795,6,0)))</f>
        <v/>
      </c>
      <c r="P23" s="195"/>
      <c r="Q23" s="26"/>
    </row>
    <row r="24" spans="1:17" s="20" customFormat="1" ht="40.5" customHeight="1" x14ac:dyDescent="0.2">
      <c r="A24" s="51"/>
      <c r="B24" s="51"/>
      <c r="C24" s="92"/>
      <c r="D24" s="92"/>
      <c r="E24" s="154"/>
      <c r="F24" s="155"/>
      <c r="G24" s="160"/>
      <c r="H24" s="23"/>
      <c r="I24" s="24">
        <v>3</v>
      </c>
      <c r="J24" s="25" t="s">
        <v>475</v>
      </c>
      <c r="K24" s="26" t="str">
        <f>IF(ISERROR(VLOOKUP(J24,'KAYIT LİSTESİ'!$B$4:$H$795,2,0)),"",(VLOOKUP(J24,'KAYIT LİSTESİ'!$B$4:$H$795,2,0)))</f>
        <v/>
      </c>
      <c r="L24" s="27" t="str">
        <f>IF(ISERROR(VLOOKUP(J24,'KAYIT LİSTESİ'!$B$4:$H$795,4,0)),"",(VLOOKUP(J24,'KAYIT LİSTESİ'!$B$4:$H$795,4,0)))</f>
        <v/>
      </c>
      <c r="M24" s="27" t="str">
        <f>IF(ISERROR(VLOOKUP(J24,'KAYIT LİSTESİ'!$B$4:$N$9795,13,0)),"",(VLOOKUP(J24,'KAYIT LİSTESİ'!$B$4:$N$9795,13,0)))</f>
        <v/>
      </c>
      <c r="N24" s="44" t="str">
        <f>IF(ISERROR(VLOOKUP(J24,'KAYIT LİSTESİ'!$B$4:$H$795,5,0)),"",(VLOOKUP(J24,'KAYIT LİSTESİ'!$B$4:$H$795,5,0)))</f>
        <v/>
      </c>
      <c r="O24" s="44" t="str">
        <f>IF(ISERROR(VLOOKUP(J24,'KAYIT LİSTESİ'!$B$4:$H$795,6,0)),"",(VLOOKUP(J24,'KAYIT LİSTESİ'!$B$4:$H$795,6,0)))</f>
        <v/>
      </c>
      <c r="P24" s="160"/>
      <c r="Q24" s="26"/>
    </row>
    <row r="25" spans="1:17" s="20" customFormat="1" ht="40.5" customHeight="1" x14ac:dyDescent="0.2">
      <c r="A25" s="51"/>
      <c r="B25" s="51"/>
      <c r="C25" s="92"/>
      <c r="D25" s="92"/>
      <c r="E25" s="154"/>
      <c r="F25" s="155"/>
      <c r="G25" s="160"/>
      <c r="H25" s="23"/>
      <c r="I25" s="24">
        <v>4</v>
      </c>
      <c r="J25" s="25" t="s">
        <v>476</v>
      </c>
      <c r="K25" s="26" t="str">
        <f>IF(ISERROR(VLOOKUP(J25,'KAYIT LİSTESİ'!$B$4:$H$795,2,0)),"",(VLOOKUP(J25,'KAYIT LİSTESİ'!$B$4:$H$795,2,0)))</f>
        <v/>
      </c>
      <c r="L25" s="27" t="str">
        <f>IF(ISERROR(VLOOKUP(J25,'KAYIT LİSTESİ'!$B$4:$H$795,4,0)),"",(VLOOKUP(J25,'KAYIT LİSTESİ'!$B$4:$H$795,4,0)))</f>
        <v/>
      </c>
      <c r="M25" s="27" t="str">
        <f>IF(ISERROR(VLOOKUP(J25,'KAYIT LİSTESİ'!$B$4:$N$9795,13,0)),"",(VLOOKUP(J25,'KAYIT LİSTESİ'!$B$4:$N$9795,13,0)))</f>
        <v/>
      </c>
      <c r="N25" s="44" t="str">
        <f>IF(ISERROR(VLOOKUP(J25,'KAYIT LİSTESİ'!$B$4:$H$795,5,0)),"",(VLOOKUP(J25,'KAYIT LİSTESİ'!$B$4:$H$795,5,0)))</f>
        <v/>
      </c>
      <c r="O25" s="44" t="str">
        <f>IF(ISERROR(VLOOKUP(J25,'KAYIT LİSTESİ'!$B$4:$H$795,6,0)),"",(VLOOKUP(J25,'KAYIT LİSTESİ'!$B$4:$H$795,6,0)))</f>
        <v/>
      </c>
      <c r="P25" s="160"/>
      <c r="Q25" s="26"/>
    </row>
    <row r="26" spans="1:17" s="20" customFormat="1" ht="40.5" customHeight="1" x14ac:dyDescent="0.2">
      <c r="A26" s="51"/>
      <c r="B26" s="51"/>
      <c r="C26" s="92"/>
      <c r="D26" s="92"/>
      <c r="E26" s="154"/>
      <c r="F26" s="155"/>
      <c r="G26" s="160"/>
      <c r="H26" s="23"/>
      <c r="I26" s="24">
        <v>5</v>
      </c>
      <c r="J26" s="25" t="s">
        <v>477</v>
      </c>
      <c r="K26" s="26" t="str">
        <f>IF(ISERROR(VLOOKUP(J26,'KAYIT LİSTESİ'!$B$4:$H$795,2,0)),"",(VLOOKUP(J26,'KAYIT LİSTESİ'!$B$4:$H$795,2,0)))</f>
        <v/>
      </c>
      <c r="L26" s="27" t="str">
        <f>IF(ISERROR(VLOOKUP(J26,'KAYIT LİSTESİ'!$B$4:$H$795,4,0)),"",(VLOOKUP(J26,'KAYIT LİSTESİ'!$B$4:$H$795,4,0)))</f>
        <v/>
      </c>
      <c r="M26" s="27" t="str">
        <f>IF(ISERROR(VLOOKUP(J26,'KAYIT LİSTESİ'!$B$4:$N$9795,13,0)),"",(VLOOKUP(J26,'KAYIT LİSTESİ'!$B$4:$N$9795,13,0)))</f>
        <v/>
      </c>
      <c r="N26" s="44" t="str">
        <f>IF(ISERROR(VLOOKUP(J26,'KAYIT LİSTESİ'!$B$4:$H$795,5,0)),"",(VLOOKUP(J26,'KAYIT LİSTESİ'!$B$4:$H$795,5,0)))</f>
        <v/>
      </c>
      <c r="O26" s="44" t="str">
        <f>IF(ISERROR(VLOOKUP(J26,'KAYIT LİSTESİ'!$B$4:$H$795,6,0)),"",(VLOOKUP(J26,'KAYIT LİSTESİ'!$B$4:$H$795,6,0)))</f>
        <v/>
      </c>
      <c r="P26" s="160"/>
      <c r="Q26" s="26"/>
    </row>
    <row r="27" spans="1:17" s="20" customFormat="1" ht="40.5" customHeight="1" x14ac:dyDescent="0.2">
      <c r="A27" s="51"/>
      <c r="B27" s="51"/>
      <c r="C27" s="92"/>
      <c r="D27" s="92"/>
      <c r="E27" s="154"/>
      <c r="F27" s="155"/>
      <c r="G27" s="93"/>
      <c r="H27" s="23"/>
      <c r="I27" s="24">
        <v>6</v>
      </c>
      <c r="J27" s="25" t="s">
        <v>478</v>
      </c>
      <c r="K27" s="26" t="str">
        <f>IF(ISERROR(VLOOKUP(J27,'KAYIT LİSTESİ'!$B$4:$H$795,2,0)),"",(VLOOKUP(J27,'KAYIT LİSTESİ'!$B$4:$H$795,2,0)))</f>
        <v/>
      </c>
      <c r="L27" s="27" t="str">
        <f>IF(ISERROR(VLOOKUP(J27,'KAYIT LİSTESİ'!$B$4:$H$795,4,0)),"",(VLOOKUP(J27,'KAYIT LİSTESİ'!$B$4:$H$795,4,0)))</f>
        <v/>
      </c>
      <c r="M27" s="27" t="str">
        <f>IF(ISERROR(VLOOKUP(J27,'KAYIT LİSTESİ'!$B$4:$N$9795,13,0)),"",(VLOOKUP(J27,'KAYIT LİSTESİ'!$B$4:$N$9795,13,0)))</f>
        <v/>
      </c>
      <c r="N27" s="44" t="str">
        <f>IF(ISERROR(VLOOKUP(J27,'KAYIT LİSTESİ'!$B$4:$H$795,5,0)),"",(VLOOKUP(J27,'KAYIT LİSTESİ'!$B$4:$H$795,5,0)))</f>
        <v/>
      </c>
      <c r="O27" s="44" t="str">
        <f>IF(ISERROR(VLOOKUP(J27,'KAYIT LİSTESİ'!$B$4:$H$795,6,0)),"",(VLOOKUP(J27,'KAYIT LİSTESİ'!$B$4:$H$795,6,0)))</f>
        <v/>
      </c>
      <c r="P27" s="28"/>
      <c r="Q27" s="26"/>
    </row>
    <row r="28" spans="1:17" s="20" customFormat="1" ht="40.5" customHeight="1" x14ac:dyDescent="0.2">
      <c r="A28" s="51"/>
      <c r="B28" s="51"/>
      <c r="C28" s="92"/>
      <c r="D28" s="92"/>
      <c r="E28" s="154"/>
      <c r="F28" s="155"/>
      <c r="G28" s="93"/>
      <c r="H28" s="23"/>
      <c r="I28" s="24">
        <v>7</v>
      </c>
      <c r="J28" s="25" t="s">
        <v>479</v>
      </c>
      <c r="K28" s="26" t="str">
        <f>IF(ISERROR(VLOOKUP(J28,'KAYIT LİSTESİ'!$B$4:$H$795,2,0)),"",(VLOOKUP(J28,'KAYIT LİSTESİ'!$B$4:$H$795,2,0)))</f>
        <v/>
      </c>
      <c r="L28" s="27" t="str">
        <f>IF(ISERROR(VLOOKUP(J28,'KAYIT LİSTESİ'!$B$4:$H$795,4,0)),"",(VLOOKUP(J28,'KAYIT LİSTESİ'!$B$4:$H$795,4,0)))</f>
        <v/>
      </c>
      <c r="M28" s="27" t="str">
        <f>IF(ISERROR(VLOOKUP(J28,'KAYIT LİSTESİ'!$B$4:$N$9795,13,0)),"",(VLOOKUP(J28,'KAYIT LİSTESİ'!$B$4:$N$9795,13,0)))</f>
        <v/>
      </c>
      <c r="N28" s="44" t="str">
        <f>IF(ISERROR(VLOOKUP(J28,'KAYIT LİSTESİ'!$B$4:$H$795,5,0)),"",(VLOOKUP(J28,'KAYIT LİSTESİ'!$B$4:$H$795,5,0)))</f>
        <v/>
      </c>
      <c r="O28" s="44" t="str">
        <f>IF(ISERROR(VLOOKUP(J28,'KAYIT LİSTESİ'!$B$4:$H$795,6,0)),"",(VLOOKUP(J28,'KAYIT LİSTESİ'!$B$4:$H$795,6,0)))</f>
        <v/>
      </c>
      <c r="P28" s="28"/>
      <c r="Q28" s="26"/>
    </row>
    <row r="29" spans="1:17" s="20" customFormat="1" ht="40.5" customHeight="1" x14ac:dyDescent="0.2">
      <c r="A29" s="51"/>
      <c r="B29" s="51"/>
      <c r="C29" s="92"/>
      <c r="D29" s="92"/>
      <c r="E29" s="154"/>
      <c r="F29" s="155"/>
      <c r="G29" s="93"/>
      <c r="H29" s="23"/>
      <c r="I29" s="24">
        <v>8</v>
      </c>
      <c r="J29" s="25" t="s">
        <v>480</v>
      </c>
      <c r="K29" s="26" t="str">
        <f>IF(ISERROR(VLOOKUP(J29,'KAYIT LİSTESİ'!$B$4:$H$795,2,0)),"",(VLOOKUP(J29,'KAYIT LİSTESİ'!$B$4:$H$795,2,0)))</f>
        <v/>
      </c>
      <c r="L29" s="27" t="str">
        <f>IF(ISERROR(VLOOKUP(J29,'KAYIT LİSTESİ'!$B$4:$H$795,4,0)),"",(VLOOKUP(J29,'KAYIT LİSTESİ'!$B$4:$H$795,4,0)))</f>
        <v/>
      </c>
      <c r="M29" s="27" t="str">
        <f>IF(ISERROR(VLOOKUP(J29,'KAYIT LİSTESİ'!$B$4:$N$9795,13,0)),"",(VLOOKUP(J29,'KAYIT LİSTESİ'!$B$4:$N$9795,13,0)))</f>
        <v/>
      </c>
      <c r="N29" s="44" t="str">
        <f>IF(ISERROR(VLOOKUP(J29,'KAYIT LİSTESİ'!$B$4:$H$795,5,0)),"",(VLOOKUP(J29,'KAYIT LİSTESİ'!$B$4:$H$795,5,0)))</f>
        <v/>
      </c>
      <c r="O29" s="44" t="str">
        <f>IF(ISERROR(VLOOKUP(J29,'KAYIT LİSTESİ'!$B$4:$H$795,6,0)),"",(VLOOKUP(J29,'KAYIT LİSTESİ'!$B$4:$H$795,6,0)))</f>
        <v/>
      </c>
      <c r="P29" s="28"/>
      <c r="Q29" s="26"/>
    </row>
    <row r="30" spans="1:17" s="20" customFormat="1" ht="40.5" customHeight="1" x14ac:dyDescent="0.2">
      <c r="A30" s="51"/>
      <c r="B30" s="51"/>
      <c r="C30" s="92"/>
      <c r="D30" s="92"/>
      <c r="E30" s="154"/>
      <c r="F30" s="155"/>
      <c r="G30" s="93"/>
      <c r="H30" s="23"/>
      <c r="I30" s="24">
        <v>9</v>
      </c>
      <c r="J30" s="25" t="s">
        <v>481</v>
      </c>
      <c r="K30" s="26" t="str">
        <f>IF(ISERROR(VLOOKUP(J30,'KAYIT LİSTESİ'!$B$4:$H$795,2,0)),"",(VLOOKUP(J30,'KAYIT LİSTESİ'!$B$4:$H$795,2,0)))</f>
        <v/>
      </c>
      <c r="L30" s="27" t="str">
        <f>IF(ISERROR(VLOOKUP(J30,'KAYIT LİSTESİ'!$B$4:$H$795,4,0)),"",(VLOOKUP(J30,'KAYIT LİSTESİ'!$B$4:$H$795,4,0)))</f>
        <v/>
      </c>
      <c r="M30" s="27" t="str">
        <f>IF(ISERROR(VLOOKUP(J30,'KAYIT LİSTESİ'!$B$4:$N$9795,13,0)),"",(VLOOKUP(J30,'KAYIT LİSTESİ'!$B$4:$N$9795,13,0)))</f>
        <v/>
      </c>
      <c r="N30" s="44" t="str">
        <f>IF(ISERROR(VLOOKUP(J30,'KAYIT LİSTESİ'!$B$4:$H$795,5,0)),"",(VLOOKUP(J30,'KAYIT LİSTESİ'!$B$4:$H$795,5,0)))</f>
        <v/>
      </c>
      <c r="O30" s="44" t="str">
        <f>IF(ISERROR(VLOOKUP(J30,'KAYIT LİSTESİ'!$B$4:$H$795,6,0)),"",(VLOOKUP(J30,'KAYIT LİSTESİ'!$B$4:$H$795,6,0)))</f>
        <v/>
      </c>
      <c r="P30" s="28"/>
      <c r="Q30" s="26"/>
    </row>
    <row r="31" spans="1:17" s="20" customFormat="1" ht="40.5" customHeight="1" x14ac:dyDescent="0.2">
      <c r="A31" s="51"/>
      <c r="B31" s="51"/>
      <c r="C31" s="92"/>
      <c r="D31" s="92"/>
      <c r="E31" s="154"/>
      <c r="F31" s="155"/>
      <c r="G31" s="93"/>
      <c r="H31" s="23"/>
      <c r="I31" s="24">
        <v>10</v>
      </c>
      <c r="J31" s="25" t="s">
        <v>482</v>
      </c>
      <c r="K31" s="26" t="str">
        <f>IF(ISERROR(VLOOKUP(J31,'KAYIT LİSTESİ'!$B$4:$H$795,2,0)),"",(VLOOKUP(J31,'KAYIT LİSTESİ'!$B$4:$H$795,2,0)))</f>
        <v/>
      </c>
      <c r="L31" s="27" t="str">
        <f>IF(ISERROR(VLOOKUP(J31,'KAYIT LİSTESİ'!$B$4:$H$795,4,0)),"",(VLOOKUP(J31,'KAYIT LİSTESİ'!$B$4:$H$795,4,0)))</f>
        <v/>
      </c>
      <c r="M31" s="27" t="str">
        <f>IF(ISERROR(VLOOKUP(J31,'KAYIT LİSTESİ'!$B$4:$N$9795,13,0)),"",(VLOOKUP(J31,'KAYIT LİSTESİ'!$B$4:$N$9795,13,0)))</f>
        <v/>
      </c>
      <c r="N31" s="44" t="str">
        <f>IF(ISERROR(VLOOKUP(J31,'KAYIT LİSTESİ'!$B$4:$H$795,5,0)),"",(VLOOKUP(J31,'KAYIT LİSTESİ'!$B$4:$H$795,5,0)))</f>
        <v/>
      </c>
      <c r="O31" s="44" t="str">
        <f>IF(ISERROR(VLOOKUP(J31,'KAYIT LİSTESİ'!$B$4:$H$795,6,0)),"",(VLOOKUP(J31,'KAYIT LİSTESİ'!$B$4:$H$795,6,0)))</f>
        <v/>
      </c>
      <c r="P31" s="28"/>
      <c r="Q31" s="26"/>
    </row>
    <row r="32" spans="1:17" s="20" customFormat="1" ht="43.15" customHeight="1" x14ac:dyDescent="0.2">
      <c r="A32" s="31" t="s">
        <v>18</v>
      </c>
      <c r="B32" s="31"/>
      <c r="C32" s="31"/>
      <c r="D32" s="31"/>
      <c r="E32" s="31"/>
      <c r="F32" s="46" t="s">
        <v>0</v>
      </c>
      <c r="G32" s="46" t="s">
        <v>1</v>
      </c>
      <c r="H32" s="23"/>
      <c r="I32" s="32"/>
      <c r="J32" s="32" t="s">
        <v>2</v>
      </c>
      <c r="K32" s="32"/>
      <c r="L32" s="30" t="s">
        <v>2</v>
      </c>
      <c r="M32" s="30"/>
      <c r="N32" s="48" t="s">
        <v>3</v>
      </c>
      <c r="O32" s="49" t="s">
        <v>3</v>
      </c>
      <c r="P32" s="29" t="s">
        <v>3</v>
      </c>
      <c r="Q32" s="22"/>
    </row>
    <row r="33" spans="1:19" s="20" customFormat="1" ht="21.6" customHeight="1" x14ac:dyDescent="0.2">
      <c r="A33" s="29"/>
      <c r="B33" s="29"/>
      <c r="C33" s="22"/>
      <c r="D33" s="22"/>
      <c r="E33" s="22"/>
      <c r="F33" s="47"/>
      <c r="G33" s="47"/>
      <c r="H33" s="22"/>
      <c r="I33" s="29"/>
      <c r="J33" s="29"/>
      <c r="K33" s="29"/>
      <c r="L33" s="30"/>
      <c r="M33" s="30"/>
      <c r="N33" s="50"/>
      <c r="O33" s="50"/>
      <c r="P33" s="22"/>
      <c r="Q33" s="22"/>
    </row>
    <row r="34" spans="1:19" ht="21.6" customHeight="1" x14ac:dyDescent="0.2">
      <c r="R34" s="33"/>
    </row>
    <row r="35" spans="1:19" ht="21.6" customHeight="1" x14ac:dyDescent="0.2"/>
    <row r="36" spans="1:19" ht="21.6" customHeight="1" x14ac:dyDescent="0.2"/>
    <row r="37" spans="1:19" ht="21.6" customHeight="1" x14ac:dyDescent="0.2"/>
    <row r="38" spans="1:19" ht="21.6" customHeight="1" x14ac:dyDescent="0.2"/>
    <row r="39" spans="1:19" ht="21.6" customHeight="1" x14ac:dyDescent="0.2"/>
    <row r="40" spans="1:19" ht="21.6" customHeight="1" x14ac:dyDescent="0.2"/>
    <row r="41" spans="1:19" ht="21.6" customHeight="1" x14ac:dyDescent="0.2"/>
    <row r="42" spans="1:19" ht="21.6" customHeight="1" x14ac:dyDescent="0.2"/>
    <row r="43" spans="1:19" ht="21.6" customHeight="1" x14ac:dyDescent="0.2"/>
    <row r="44" spans="1:19" s="29" customFormat="1" ht="21.6" customHeight="1" x14ac:dyDescent="0.2">
      <c r="C44" s="22"/>
      <c r="D44" s="22"/>
      <c r="E44" s="22"/>
      <c r="F44" s="47"/>
      <c r="G44" s="47"/>
      <c r="H44" s="22"/>
      <c r="L44" s="30"/>
      <c r="M44" s="30"/>
      <c r="N44" s="50"/>
      <c r="O44" s="50"/>
      <c r="P44" s="22"/>
      <c r="Q44" s="22"/>
      <c r="R44" s="22"/>
      <c r="S44" s="22"/>
    </row>
    <row r="45" spans="1:19" s="29" customFormat="1" ht="21.6" customHeight="1" x14ac:dyDescent="0.2">
      <c r="C45" s="22"/>
      <c r="D45" s="22"/>
      <c r="E45" s="22"/>
      <c r="F45" s="47"/>
      <c r="G45" s="47"/>
      <c r="H45" s="22"/>
      <c r="L45" s="30"/>
      <c r="M45" s="30"/>
      <c r="N45" s="50"/>
      <c r="O45" s="50"/>
      <c r="P45" s="22"/>
      <c r="Q45" s="22"/>
      <c r="R45" s="22"/>
      <c r="S45" s="22"/>
    </row>
    <row r="46" spans="1:19" s="29" customFormat="1" ht="21.6" customHeight="1" x14ac:dyDescent="0.2">
      <c r="C46" s="22"/>
      <c r="D46" s="22"/>
      <c r="E46" s="22"/>
      <c r="F46" s="47"/>
      <c r="G46" s="47"/>
      <c r="H46" s="22"/>
      <c r="L46" s="30"/>
      <c r="M46" s="30"/>
      <c r="N46" s="50"/>
      <c r="O46" s="50"/>
      <c r="P46" s="22"/>
      <c r="Q46" s="22"/>
      <c r="R46" s="22"/>
      <c r="S46" s="22"/>
    </row>
    <row r="47" spans="1:19" s="29" customFormat="1" ht="21.6" customHeight="1" x14ac:dyDescent="0.2">
      <c r="C47" s="22"/>
      <c r="D47" s="22"/>
      <c r="E47" s="22"/>
      <c r="F47" s="47"/>
      <c r="G47" s="47"/>
      <c r="H47" s="22"/>
      <c r="L47" s="30"/>
      <c r="M47" s="30"/>
      <c r="N47" s="50"/>
      <c r="O47" s="50"/>
      <c r="P47" s="22"/>
      <c r="Q47" s="22"/>
      <c r="R47" s="22"/>
      <c r="S47" s="22"/>
    </row>
    <row r="48" spans="1:19" s="29" customFormat="1" ht="21.6" customHeight="1" x14ac:dyDescent="0.2">
      <c r="C48" s="22"/>
      <c r="D48" s="22"/>
      <c r="E48" s="22"/>
      <c r="F48" s="47"/>
      <c r="G48" s="47"/>
      <c r="H48" s="22"/>
      <c r="L48" s="30"/>
      <c r="M48" s="30"/>
      <c r="N48" s="50"/>
      <c r="O48" s="50"/>
      <c r="P48" s="22"/>
      <c r="Q48" s="22"/>
      <c r="R48" s="22"/>
      <c r="S48" s="22"/>
    </row>
    <row r="49" spans="3:19" s="29" customFormat="1" ht="21.6" customHeight="1" x14ac:dyDescent="0.2">
      <c r="C49" s="22"/>
      <c r="D49" s="22"/>
      <c r="E49" s="22"/>
      <c r="F49" s="47"/>
      <c r="G49" s="47"/>
      <c r="H49" s="22"/>
      <c r="L49" s="30"/>
      <c r="M49" s="30"/>
      <c r="N49" s="50"/>
      <c r="O49" s="50"/>
      <c r="P49" s="22"/>
      <c r="Q49" s="22"/>
      <c r="R49" s="22"/>
      <c r="S49" s="22"/>
    </row>
    <row r="50" spans="3:19" s="29" customFormat="1" ht="21.6" customHeight="1" x14ac:dyDescent="0.2">
      <c r="C50" s="22"/>
      <c r="D50" s="22"/>
      <c r="E50" s="22"/>
      <c r="F50" s="47"/>
      <c r="G50" s="47"/>
      <c r="H50" s="22"/>
      <c r="L50" s="30"/>
      <c r="M50" s="30"/>
      <c r="N50" s="50"/>
      <c r="O50" s="50"/>
      <c r="P50" s="22"/>
      <c r="Q50" s="22"/>
      <c r="R50" s="22"/>
      <c r="S50" s="22"/>
    </row>
    <row r="51" spans="3:19" s="29" customFormat="1" ht="21.6" customHeight="1" x14ac:dyDescent="0.2">
      <c r="C51" s="22"/>
      <c r="D51" s="22"/>
      <c r="E51" s="22"/>
      <c r="F51" s="47"/>
      <c r="G51" s="47"/>
      <c r="H51" s="22"/>
      <c r="L51" s="30"/>
      <c r="M51" s="30"/>
      <c r="N51" s="50"/>
      <c r="O51" s="50"/>
      <c r="P51" s="22"/>
      <c r="Q51" s="22"/>
      <c r="R51" s="22"/>
      <c r="S51" s="22"/>
    </row>
    <row r="52" spans="3:19" s="29" customFormat="1" ht="21.6" customHeight="1" x14ac:dyDescent="0.2">
      <c r="C52" s="22"/>
      <c r="D52" s="22"/>
      <c r="E52" s="22"/>
      <c r="F52" s="47"/>
      <c r="G52" s="47"/>
      <c r="H52" s="22"/>
      <c r="L52" s="30"/>
      <c r="M52" s="30"/>
      <c r="N52" s="50"/>
      <c r="O52" s="50"/>
      <c r="P52" s="22"/>
      <c r="Q52" s="22"/>
      <c r="R52" s="22"/>
      <c r="S52" s="22"/>
    </row>
    <row r="53" spans="3:19" s="29" customFormat="1" ht="21.6" customHeight="1" x14ac:dyDescent="0.2">
      <c r="C53" s="22"/>
      <c r="D53" s="22"/>
      <c r="E53" s="22"/>
      <c r="F53" s="47"/>
      <c r="G53" s="47"/>
      <c r="H53" s="22"/>
      <c r="L53" s="30"/>
      <c r="M53" s="30"/>
      <c r="N53" s="50"/>
      <c r="O53" s="50"/>
      <c r="P53" s="22"/>
      <c r="Q53" s="22"/>
      <c r="R53" s="22"/>
      <c r="S53" s="22"/>
    </row>
    <row r="54" spans="3:19" s="29" customFormat="1" ht="21.6" customHeight="1" x14ac:dyDescent="0.2">
      <c r="C54" s="22"/>
      <c r="D54" s="22"/>
      <c r="E54" s="22"/>
      <c r="F54" s="47"/>
      <c r="G54" s="47"/>
      <c r="H54" s="22"/>
      <c r="L54" s="30"/>
      <c r="M54" s="30"/>
      <c r="N54" s="50"/>
      <c r="O54" s="50"/>
      <c r="P54" s="22"/>
      <c r="Q54" s="22"/>
      <c r="R54" s="22"/>
      <c r="S54" s="22"/>
    </row>
    <row r="55" spans="3:19" s="29" customFormat="1" ht="21.6" customHeight="1" x14ac:dyDescent="0.2">
      <c r="C55" s="22"/>
      <c r="D55" s="22"/>
      <c r="E55" s="22"/>
      <c r="F55" s="47"/>
      <c r="G55" s="47"/>
      <c r="H55" s="22"/>
      <c r="L55" s="30"/>
      <c r="M55" s="30"/>
      <c r="N55" s="50"/>
      <c r="O55" s="50"/>
      <c r="P55" s="22"/>
      <c r="Q55" s="22"/>
      <c r="R55" s="22"/>
      <c r="S55" s="22"/>
    </row>
  </sheetData>
  <mergeCells count="32">
    <mergeCell ref="A1:Q1"/>
    <mergeCell ref="A2:Q2"/>
    <mergeCell ref="A3:C3"/>
    <mergeCell ref="E3:F3"/>
    <mergeCell ref="I3:K3"/>
    <mergeCell ref="O3:Q3"/>
    <mergeCell ref="A4:C4"/>
    <mergeCell ref="E4:F4"/>
    <mergeCell ref="O5:Q5"/>
    <mergeCell ref="A6:A7"/>
    <mergeCell ref="B6:B7"/>
    <mergeCell ref="C6:C7"/>
    <mergeCell ref="D6:D7"/>
    <mergeCell ref="E6:E7"/>
    <mergeCell ref="F6:F7"/>
    <mergeCell ref="G6:G7"/>
    <mergeCell ref="I6:Q6"/>
    <mergeCell ref="F15:F16"/>
    <mergeCell ref="G15:G16"/>
    <mergeCell ref="I20:Q20"/>
    <mergeCell ref="A22:A23"/>
    <mergeCell ref="B22:B23"/>
    <mergeCell ref="C22:C23"/>
    <mergeCell ref="D22:D23"/>
    <mergeCell ref="E22:E23"/>
    <mergeCell ref="F22:F23"/>
    <mergeCell ref="G22:G23"/>
    <mergeCell ref="A15:A16"/>
    <mergeCell ref="B15:B16"/>
    <mergeCell ref="C15:C16"/>
    <mergeCell ref="D15:D16"/>
    <mergeCell ref="E15:E16"/>
  </mergeCells>
  <hyperlinks>
    <hyperlink ref="E3" location="'YARIŞMA PROGRAMI'!C7" display="100 m. Engelli"/>
  </hyperlinks>
  <printOptions horizontalCentered="1"/>
  <pageMargins left="0.16" right="0.19685039370078741" top="0.18" bottom="0.19" header="0.17" footer="0.17"/>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100M Kız</vt:lpstr>
      <vt:lpstr>100M Erkek</vt:lpstr>
      <vt:lpstr>400M Kız</vt:lpstr>
      <vt:lpstr>400M Erkek</vt:lpstr>
      <vt:lpstr>1500M Erkek</vt:lpstr>
      <vt:lpstr>1500M Kız B1</vt:lpstr>
      <vt:lpstr>1500M Kız B2-B3</vt:lpstr>
      <vt:lpstr>Gülle Erkek</vt:lpstr>
      <vt:lpstr>Gülle Kız</vt:lpstr>
      <vt:lpstr>KAYIT LİSTESİ</vt:lpstr>
      <vt:lpstr>Uzun Erkek</vt:lpstr>
      <vt:lpstr>Uzun Kız</vt:lpstr>
      <vt:lpstr>800M Erkek</vt:lpstr>
      <vt:lpstr>800M Kız</vt:lpstr>
      <vt:lpstr>Cirit Erkek</vt:lpstr>
      <vt:lpstr>Cirit Kız</vt:lpstr>
      <vt:lpstr>Disk Erkek</vt:lpstr>
      <vt:lpstr>Disk Kız</vt:lpstr>
      <vt:lpstr>200M Erkek</vt:lpstr>
      <vt:lpstr>200M Kız</vt:lpstr>
      <vt:lpstr>ALMANAK TOPLU SONUÇ</vt:lpstr>
      <vt:lpstr>'100M Erkek'!Yazdırma_Alanı</vt:lpstr>
      <vt:lpstr>'100M Kız'!Yazdırma_Alanı</vt:lpstr>
      <vt:lpstr>'1500M Erkek'!Yazdırma_Alanı</vt:lpstr>
      <vt:lpstr>'1500M Kız B1'!Yazdırma_Alanı</vt:lpstr>
      <vt:lpstr>'1500M Kız B2-B3'!Yazdırma_Alanı</vt:lpstr>
      <vt:lpstr>'200M Erkek'!Yazdırma_Alanı</vt:lpstr>
      <vt:lpstr>'200M Kız'!Yazdırma_Alanı</vt:lpstr>
      <vt:lpstr>'400M Erkek'!Yazdırma_Alanı</vt:lpstr>
      <vt:lpstr>'400M Kız'!Yazdırma_Alanı</vt:lpstr>
      <vt:lpstr>'800M Erkek'!Yazdırma_Alanı</vt:lpstr>
      <vt:lpstr>'800M Kız'!Yazdırma_Alanı</vt:lpstr>
      <vt:lpstr>'Cirit Erkek'!Yazdırma_Alanı</vt:lpstr>
      <vt:lpstr>'Cirit Kız'!Yazdırma_Alanı</vt:lpstr>
      <vt:lpstr>'Disk Erkek'!Yazdırma_Alanı</vt:lpstr>
      <vt:lpstr>'Disk Kız'!Yazdırma_Alanı</vt:lpstr>
      <vt:lpstr>'Gülle Erkek'!Yazdırma_Alanı</vt:lpstr>
      <vt:lpstr>'Gülle Kız'!Yazdırma_Alanı</vt:lpstr>
      <vt:lpstr>'KAYIT LİSTESİ'!Yazdırma_Alanı</vt:lpstr>
      <vt:lpstr>'Uzun Erkek'!Yazdırma_Alanı</vt:lpstr>
      <vt:lpstr>'Uzun Kız'!Yazdırma_Alanı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BİLAL</cp:lastModifiedBy>
  <cp:lastPrinted>2017-04-06T11:52:15Z</cp:lastPrinted>
  <dcterms:created xsi:type="dcterms:W3CDTF">2004-05-10T13:01:28Z</dcterms:created>
  <dcterms:modified xsi:type="dcterms:W3CDTF">2017-04-11T08:09:40Z</dcterms:modified>
</cp:coreProperties>
</file>